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.- EJERCICIO 2023\2. 2DO TRIMESTRE\ZFIR032\"/>
    </mc:Choice>
  </mc:AlternateContent>
  <xr:revisionPtr revIDLastSave="0" documentId="13_ncr:1_{D60FAA9F-DED3-4A3D-B75C-D01EBA9A86A9}" xr6:coauthVersionLast="47" xr6:coauthVersionMax="47" xr10:uidLastSave="{00000000-0000-0000-0000-000000000000}"/>
  <bookViews>
    <workbookView xWindow="-120" yWindow="-120" windowWidth="20730" windowHeight="11160" tabRatio="863" firstSheet="1" activeTab="11" xr2:uid="{00000000-000D-0000-FFFF-FFFF00000000}"/>
  </bookViews>
  <sheets>
    <sheet name="Notas a los Edos Financieros" sheetId="1" r:id="rId1"/>
    <sheet name="ESF" sheetId="59" r:id="rId2"/>
    <sheet name="ESF (I)" sheetId="2" r:id="rId3"/>
    <sheet name="ACT" sheetId="60" r:id="rId4"/>
    <sheet name="ACT (I)" sheetId="16" r:id="rId5"/>
    <sheet name="VHP" sheetId="61" r:id="rId6"/>
    <sheet name="VHP (I)" sheetId="19" r:id="rId7"/>
    <sheet name="EFE" sheetId="62" r:id="rId8"/>
    <sheet name="EFE (I)" sheetId="21" r:id="rId9"/>
    <sheet name="Conciliacion_Ig" sheetId="63" r:id="rId10"/>
    <sheet name="Conciliacion_Eg" sheetId="64" r:id="rId11"/>
    <sheet name="Memoria" sheetId="65" r:id="rId12"/>
    <sheet name="Memoria (I)" sheetId="23" r:id="rId13"/>
  </sheets>
  <calcPr calcId="191029"/>
</workbook>
</file>

<file path=xl/calcChain.xml><?xml version="1.0" encoding="utf-8"?>
<calcChain xmlns="http://schemas.openxmlformats.org/spreadsheetml/2006/main">
  <c r="C110" i="62" l="1"/>
  <c r="D110" i="62"/>
  <c r="D107" i="62"/>
  <c r="D106" i="62" s="1"/>
  <c r="C107" i="62"/>
  <c r="C106" i="62" s="1"/>
  <c r="D101" i="62"/>
  <c r="D100" i="62" s="1"/>
  <c r="C101" i="62"/>
  <c r="C100" i="62" s="1"/>
  <c r="D49" i="62"/>
  <c r="C49" i="62"/>
  <c r="D20" i="62" l="1"/>
  <c r="C20" i="62"/>
  <c r="D112" i="62" l="1"/>
  <c r="D109" i="62" s="1"/>
  <c r="C112" i="62"/>
  <c r="C109" i="62" s="1"/>
  <c r="D94" i="62"/>
  <c r="C94" i="62"/>
  <c r="D37" i="62"/>
  <c r="D28" i="62"/>
  <c r="D43" i="62"/>
  <c r="D60" i="62" l="1"/>
  <c r="C60" i="62"/>
  <c r="D58" i="62"/>
  <c r="C58" i="62"/>
  <c r="D56" i="62"/>
  <c r="C56" i="62"/>
  <c r="D54" i="62"/>
  <c r="C54" i="62"/>
  <c r="D52" i="62"/>
  <c r="C52" i="62"/>
  <c r="C51" i="62" l="1"/>
  <c r="D51" i="62"/>
  <c r="D92" i="62"/>
  <c r="D91" i="62" s="1"/>
  <c r="F34" i="65" l="1"/>
  <c r="C96" i="59" l="1"/>
  <c r="D123" i="59" l="1"/>
  <c r="D122" i="59"/>
  <c r="D121" i="59"/>
  <c r="D119" i="59"/>
  <c r="D118" i="59"/>
  <c r="D117" i="59"/>
  <c r="D116" i="59"/>
  <c r="D115" i="59"/>
  <c r="D114" i="59"/>
  <c r="D113" i="59"/>
  <c r="D112" i="59"/>
  <c r="D111" i="59"/>
  <c r="C204" i="60" l="1"/>
  <c r="D15" i="62" l="1"/>
  <c r="C15" i="62"/>
  <c r="C41" i="59"/>
  <c r="C32" i="59"/>
  <c r="C9" i="60" l="1"/>
  <c r="C92" i="62" l="1"/>
  <c r="C91" i="62" s="1"/>
  <c r="C215" i="60"/>
  <c r="C214" i="60" s="1"/>
  <c r="C198" i="60"/>
  <c r="C195" i="60"/>
  <c r="C186" i="60"/>
  <c r="C185" i="60" s="1"/>
  <c r="C182" i="60"/>
  <c r="C180" i="60"/>
  <c r="C177" i="60"/>
  <c r="C174" i="60"/>
  <c r="C171" i="60"/>
  <c r="C167" i="60"/>
  <c r="C164" i="60"/>
  <c r="C161" i="60"/>
  <c r="C157" i="60"/>
  <c r="C151" i="60"/>
  <c r="C149" i="60"/>
  <c r="C146" i="60"/>
  <c r="C142" i="60"/>
  <c r="C137" i="60"/>
  <c r="C134" i="60"/>
  <c r="C131" i="60"/>
  <c r="C128" i="60"/>
  <c r="C117" i="60"/>
  <c r="C107" i="60"/>
  <c r="C100" i="60"/>
  <c r="C160" i="60" l="1"/>
  <c r="C170" i="60"/>
  <c r="C127" i="60"/>
  <c r="C99" i="60"/>
  <c r="F47" i="65"/>
  <c r="F46" i="65"/>
  <c r="F45" i="65"/>
  <c r="F44" i="65"/>
  <c r="F43" i="65"/>
  <c r="F42" i="65"/>
  <c r="F41" i="65"/>
  <c r="F40" i="65"/>
  <c r="F39" i="65"/>
  <c r="F38" i="65"/>
  <c r="F37" i="65"/>
  <c r="F36" i="65"/>
  <c r="F33" i="65"/>
  <c r="F32" i="65"/>
  <c r="F31" i="65"/>
  <c r="F30" i="65"/>
  <c r="F29" i="65"/>
  <c r="F28" i="65"/>
  <c r="F27" i="65"/>
  <c r="F26" i="65"/>
  <c r="F25" i="65"/>
  <c r="F24" i="65"/>
  <c r="F23" i="65"/>
  <c r="F22" i="65"/>
  <c r="F21" i="65"/>
  <c r="F20" i="65"/>
  <c r="F19" i="65"/>
  <c r="F18" i="65"/>
  <c r="F17" i="65"/>
  <c r="F16" i="65"/>
  <c r="F15" i="65"/>
  <c r="F14" i="65"/>
  <c r="F13" i="65"/>
  <c r="F12" i="65"/>
  <c r="F11" i="65"/>
  <c r="F10" i="65"/>
  <c r="F9" i="65"/>
  <c r="D82" i="62"/>
  <c r="C82" i="62"/>
  <c r="D76" i="62"/>
  <c r="C76" i="62"/>
  <c r="D73" i="62"/>
  <c r="C73" i="62"/>
  <c r="D64" i="62"/>
  <c r="D63" i="62" s="1"/>
  <c r="C64" i="62"/>
  <c r="C37" i="62"/>
  <c r="C28" i="62"/>
  <c r="C25" i="61"/>
  <c r="C21" i="61"/>
  <c r="C16" i="61"/>
  <c r="C87" i="60"/>
  <c r="C85" i="60"/>
  <c r="C83" i="60"/>
  <c r="C77" i="60"/>
  <c r="C74" i="60"/>
  <c r="C65" i="60"/>
  <c r="C59" i="60"/>
  <c r="C58" i="60" s="1"/>
  <c r="C46" i="60"/>
  <c r="C37" i="60"/>
  <c r="C34" i="60"/>
  <c r="C28" i="60"/>
  <c r="C25" i="60"/>
  <c r="C19" i="60"/>
  <c r="C63" i="62" l="1"/>
  <c r="C48" i="62" s="1"/>
  <c r="C122" i="62" s="1"/>
  <c r="C98" i="60"/>
  <c r="D48" i="62"/>
  <c r="D122" i="62" s="1"/>
  <c r="C43" i="62"/>
  <c r="C73" i="60"/>
  <c r="C146" i="59" l="1"/>
  <c r="C134" i="59"/>
  <c r="C127" i="59"/>
  <c r="G120" i="59"/>
  <c r="F120" i="59"/>
  <c r="E120" i="59"/>
  <c r="D120" i="59"/>
  <c r="C120" i="59"/>
  <c r="G110" i="59"/>
  <c r="F110" i="59"/>
  <c r="E110" i="59"/>
  <c r="D110" i="59"/>
  <c r="C110" i="59"/>
  <c r="C103" i="59"/>
  <c r="C90" i="59"/>
  <c r="E80" i="59"/>
  <c r="D80" i="59"/>
  <c r="C80" i="59"/>
  <c r="E74" i="59"/>
  <c r="D74" i="59"/>
  <c r="C74" i="59"/>
  <c r="E62" i="59"/>
  <c r="D62" i="59"/>
  <c r="C62" i="59"/>
  <c r="E54" i="59"/>
  <c r="D54" i="59"/>
  <c r="C54" i="59"/>
  <c r="C30" i="64" l="1"/>
  <c r="C7" i="64"/>
  <c r="C37" i="64" s="1"/>
  <c r="C15" i="63"/>
  <c r="C7" i="63"/>
  <c r="C20" i="63" s="1"/>
  <c r="D211" i="60" l="1"/>
  <c r="D207" i="60"/>
  <c r="D203" i="60"/>
  <c r="D199" i="60"/>
  <c r="D191" i="60"/>
  <c r="D187" i="60"/>
  <c r="D183" i="60"/>
  <c r="D179" i="60"/>
  <c r="D175" i="60"/>
  <c r="D163" i="60"/>
  <c r="D159" i="60"/>
  <c r="D155" i="60"/>
  <c r="D147" i="60"/>
  <c r="D143" i="60"/>
  <c r="D139" i="60"/>
  <c r="D135" i="60"/>
  <c r="D123" i="60"/>
  <c r="D119" i="60"/>
  <c r="D115" i="60"/>
  <c r="D111" i="60"/>
  <c r="D103" i="60"/>
  <c r="D209" i="60"/>
  <c r="D193" i="60"/>
  <c r="D169" i="60"/>
  <c r="D141" i="60"/>
  <c r="D133" i="60"/>
  <c r="D125" i="60"/>
  <c r="D109" i="60"/>
  <c r="D101" i="60"/>
  <c r="D212" i="60"/>
  <c r="D196" i="60"/>
  <c r="D188" i="60"/>
  <c r="D176" i="60"/>
  <c r="D168" i="60"/>
  <c r="D152" i="60"/>
  <c r="D144" i="60"/>
  <c r="D136" i="60"/>
  <c r="D120" i="60"/>
  <c r="D116" i="60"/>
  <c r="D108" i="60"/>
  <c r="D210" i="60"/>
  <c r="D206" i="60"/>
  <c r="D202" i="60"/>
  <c r="D194" i="60"/>
  <c r="D190" i="60"/>
  <c r="D178" i="60"/>
  <c r="D166" i="60"/>
  <c r="D162" i="60"/>
  <c r="D158" i="60"/>
  <c r="D154" i="60"/>
  <c r="D150" i="60"/>
  <c r="D138" i="60"/>
  <c r="D130" i="60"/>
  <c r="D126" i="60"/>
  <c r="D122" i="60"/>
  <c r="D118" i="60"/>
  <c r="D114" i="60"/>
  <c r="D110" i="60"/>
  <c r="D106" i="60"/>
  <c r="D102" i="60"/>
  <c r="D213" i="60"/>
  <c r="D205" i="60"/>
  <c r="D201" i="60"/>
  <c r="D197" i="60"/>
  <c r="D189" i="60"/>
  <c r="D181" i="60"/>
  <c r="D173" i="60"/>
  <c r="D165" i="60"/>
  <c r="D153" i="60"/>
  <c r="D145" i="60"/>
  <c r="D129" i="60"/>
  <c r="D121" i="60"/>
  <c r="D113" i="60"/>
  <c r="D105" i="60"/>
  <c r="D216" i="60"/>
  <c r="D208" i="60"/>
  <c r="D200" i="60"/>
  <c r="D192" i="60"/>
  <c r="D184" i="60"/>
  <c r="D172" i="60"/>
  <c r="D156" i="60"/>
  <c r="D148" i="60"/>
  <c r="D140" i="60"/>
  <c r="D132" i="60"/>
  <c r="D124" i="60"/>
  <c r="D112" i="60"/>
  <c r="D104" i="60"/>
  <c r="D204" i="60"/>
  <c r="D149" i="60"/>
  <c r="D195" i="60"/>
  <c r="D167" i="60"/>
  <c r="D142" i="60"/>
  <c r="D161" i="60"/>
  <c r="D117" i="60"/>
  <c r="D180" i="60"/>
  <c r="D157" i="60"/>
  <c r="D100" i="60"/>
  <c r="D174" i="60"/>
  <c r="D107" i="60"/>
  <c r="D164" i="60"/>
  <c r="D137" i="60"/>
  <c r="D198" i="60"/>
  <c r="D171" i="60"/>
  <c r="D131" i="60"/>
  <c r="D186" i="60"/>
  <c r="D134" i="60"/>
  <c r="D177" i="60"/>
  <c r="D151" i="60"/>
  <c r="D128" i="60"/>
  <c r="D182" i="60"/>
  <c r="D146" i="60"/>
  <c r="D215" i="60"/>
  <c r="D185" i="60"/>
  <c r="D160" i="60"/>
  <c r="D127" i="60"/>
  <c r="D99" i="60"/>
  <c r="D170" i="60"/>
  <c r="D214" i="60"/>
  <c r="C8" i="6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Cecilia Figueroa Ramirez</author>
  </authors>
  <commentList>
    <comment ref="B11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 xml:space="preserve">Cuentas de ingreso (resultado deudora) que no implico una entrada de efectivo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<sst xmlns="http://schemas.openxmlformats.org/spreadsheetml/2006/main" count="935" uniqueCount="664">
  <si>
    <t>INFORMACION CONTABLE</t>
  </si>
  <si>
    <t>ESF-01</t>
  </si>
  <si>
    <t>FONDOS CON AFECTACIÓN ESPECÍFICA E INVERSIONES FINANCIERAS</t>
  </si>
  <si>
    <t>ESF-02</t>
  </si>
  <si>
    <t>CONTRIBUCIONES POR RECUPERAR</t>
  </si>
  <si>
    <t>ESF-03</t>
  </si>
  <si>
    <t>CONTRIBUCIONES POR RECUPERAR CORTO PLAZO</t>
  </si>
  <si>
    <t>ESF-05</t>
  </si>
  <si>
    <t>ESF-06</t>
  </si>
  <si>
    <t>ESF-07</t>
  </si>
  <si>
    <t>PARTICIPACIONES Y APORTACIONES DE CAPITAL</t>
  </si>
  <si>
    <t>ESF-08</t>
  </si>
  <si>
    <t>BIENES MUEBLES E INMUEBLES</t>
  </si>
  <si>
    <t>ESF-09</t>
  </si>
  <si>
    <t>INTANGIBLES Y DIFERIDOS</t>
  </si>
  <si>
    <t>ESF-10</t>
  </si>
  <si>
    <t>ESTIMACIONES Y DETERIOROS</t>
  </si>
  <si>
    <t>ESF-11</t>
  </si>
  <si>
    <t>ESF-12</t>
  </si>
  <si>
    <t>CUENTAS Y DOCUMENTOS POR PAGAR</t>
  </si>
  <si>
    <t>ESF-13</t>
  </si>
  <si>
    <t>ESF-14</t>
  </si>
  <si>
    <t>OTROS PASIVOS CIRCULANTES</t>
  </si>
  <si>
    <t>VHP-01</t>
  </si>
  <si>
    <t>PATRIMONIO CONTRIBUIDO</t>
  </si>
  <si>
    <t>VHP-02</t>
  </si>
  <si>
    <t>PATRIMONIO GENERADO</t>
  </si>
  <si>
    <t>EFE-01</t>
  </si>
  <si>
    <t>FLUJO DE EFECTIVO</t>
  </si>
  <si>
    <t>EFE-02</t>
  </si>
  <si>
    <t>ADQ. BIENES MUEBLES E INMUEBLES</t>
  </si>
  <si>
    <t xml:space="preserve">II. DE MEMORIA (DE ORDEN): </t>
  </si>
  <si>
    <t>CONTABLES</t>
  </si>
  <si>
    <t>DE MEMORIA</t>
  </si>
  <si>
    <t>Las cuentas de orden se utilizan para registrar movimientos de valores que no afecten o modifiquen el balance del ente contable, sin embargo, su incorporación en libros es necesaria con fines de recordatorio contable, de control y en general sobre los aspectos administrativos, o bien para consignar sus derechos o responsabilidades contingentes que puedan o no presentarse en el futuro.</t>
  </si>
  <si>
    <r>
      <t xml:space="preserve">Las cuentas que se manejan para efectos de este documento son las siguientes:
</t>
    </r>
    <r>
      <rPr>
        <sz val="8"/>
        <color indexed="8"/>
        <rFont val="Arial"/>
        <family val="2"/>
      </rPr>
      <t xml:space="preserve">
</t>
    </r>
    <r>
      <rPr>
        <b/>
        <sz val="10"/>
        <rFont val="Arial"/>
        <family val="2"/>
      </rPr>
      <t/>
    </r>
  </si>
  <si>
    <t>Los valores en custodia de instrumentos prestados a formadores de mercado e instrumentos de crédito recibidos en garantía de los formadores de mercado u otros.</t>
  </si>
  <si>
    <t>Por tipo de emisión de instrumento: monto, tasa y vencimiento.</t>
  </si>
  <si>
    <t>No obstante, las cuentas de Avales y Garantías y la de Juicios que se encuentran clasificadas como cuentas de orden se pueden reconocer como pasivos contingentes dada la naturaleza de las operaciones que realizan los entes públicos.</t>
  </si>
  <si>
    <t>Como ejemplos de juicios se tienen de forma enunciativa y no limitativa: civiles, penales, fiscales, agrarios, administrativos, ambientales, laborales, mercantiles y procedimientos arbitrales.</t>
  </si>
  <si>
    <t>Los contratos firmados de construcciones por tipo de contrato.</t>
  </si>
  <si>
    <t>NOTAS</t>
  </si>
  <si>
    <t>DESCRIPCIÓN</t>
  </si>
  <si>
    <t>CONCILIACIÓN ENTRE LOS INGRESOS PRESUPUESTARIOS Y CONTABLES</t>
  </si>
  <si>
    <t>CONCILIACIÓN ENTRE LOS EGRESOS PRESUPUESTARIOS Y LOS GASTOS CONTABLES</t>
  </si>
  <si>
    <t>I. NOTAS DE DESGLOSE:</t>
  </si>
  <si>
    <t>II. DE MEMORIA (DE ORDEN):</t>
  </si>
  <si>
    <t>Memoria</t>
  </si>
  <si>
    <t>Conciliacion_Ig</t>
  </si>
  <si>
    <t>Conciliacion_Eg</t>
  </si>
  <si>
    <t>Instructivo</t>
  </si>
  <si>
    <r>
      <rPr>
        <b/>
        <sz val="8"/>
        <color indexed="8"/>
        <rFont val="Arial"/>
        <family val="2"/>
      </rPr>
      <t xml:space="preserve">NOMBRE DE LA CUENTA: </t>
    </r>
    <r>
      <rPr>
        <sz val="8"/>
        <color indexed="8"/>
        <rFont val="Arial"/>
        <family val="2"/>
      </rPr>
      <t>Corresponde al nombre o descripción de la cuenta de acuerdo al Plan de Cuentas emitido por el CONAC.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</si>
  <si>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Especificar el tipo de instrumento de inversión: Bondes, Petrobonos, Cetes, Mesa de dinero, etc.</t>
    </r>
  </si>
  <si>
    <r>
      <rPr>
        <b/>
        <sz val="8"/>
        <rFont val="Arial"/>
        <family val="2"/>
      </rPr>
      <t xml:space="preserve">A 90 días: </t>
    </r>
    <r>
      <rPr>
        <sz val="8"/>
        <rFont val="Arial"/>
        <family val="2"/>
      </rPr>
      <t>Importe de la cuentas por cobrar con fecha de vencimiento de 1 a 90 días.</t>
    </r>
  </si>
  <si>
    <r>
      <rPr>
        <b/>
        <sz val="8"/>
        <rFont val="Arial"/>
        <family val="2"/>
      </rPr>
      <t xml:space="preserve">A 180 días: </t>
    </r>
    <r>
      <rPr>
        <sz val="8"/>
        <rFont val="Arial"/>
        <family val="2"/>
      </rPr>
      <t>Importe de la cuentas por cobrar con fecha de vencimiento de 91 a 180 días.</t>
    </r>
  </si>
  <si>
    <r>
      <rPr>
        <b/>
        <sz val="8"/>
        <rFont val="Arial"/>
        <family val="2"/>
      </rPr>
      <t xml:space="preserve">A 365 días: </t>
    </r>
    <r>
      <rPr>
        <sz val="8"/>
        <rFont val="Arial"/>
        <family val="2"/>
      </rPr>
      <t>Importe de la cuentas por cobrar con fecha de vencimiento de 181 a 365 días.</t>
    </r>
  </si>
  <si>
    <r>
      <rPr>
        <b/>
        <sz val="8"/>
        <color indexed="8"/>
        <rFont val="Arial"/>
        <family val="2"/>
      </rPr>
      <t xml:space="preserve">Más de 365 días: </t>
    </r>
    <r>
      <rPr>
        <sz val="8"/>
        <color indexed="8"/>
        <rFont val="Arial"/>
        <family val="2"/>
      </rPr>
      <t>Importe de la cuentas por cobrar con vencimiento mayor a 365 días.</t>
    </r>
  </si>
  <si>
    <r>
      <rPr>
        <b/>
        <sz val="8"/>
        <color indexed="8"/>
        <rFont val="Arial"/>
        <family val="2"/>
      </rPr>
      <t xml:space="preserve">MÉTODO: </t>
    </r>
    <r>
      <rPr>
        <sz val="8"/>
        <color indexed="8"/>
        <rFont val="Arial"/>
        <family val="2"/>
      </rPr>
      <t xml:space="preserve">Sistema de costeo y método de valuación aplicados a los inventarios </t>
    </r>
    <r>
      <rPr>
        <b/>
        <sz val="8"/>
        <color indexed="8"/>
        <rFont val="Arial"/>
        <family val="2"/>
      </rPr>
      <t>(UEPS, PROMEDIO, etc.)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</si>
  <si>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Tipo de fideicomiso(s) que tiene la entidad derivado de los recursos asignados (Art. 32 LGCG.). Puede ser de: Administración, Inversión.</t>
    </r>
  </si>
  <si>
    <r>
      <rPr>
        <b/>
        <sz val="8"/>
        <color indexed="8"/>
        <rFont val="Arial"/>
        <family val="2"/>
      </rPr>
      <t xml:space="preserve">NOMBRE DEL FIDEICOMISO: </t>
    </r>
    <r>
      <rPr>
        <sz val="8"/>
        <color indexed="8"/>
        <rFont val="Arial"/>
        <family val="2"/>
      </rPr>
      <t>Nombre con el que se identifica el fideicomiso.</t>
    </r>
  </si>
  <si>
    <r>
      <t xml:space="preserve">OBJETO DEL FIDEICOMISO: </t>
    </r>
    <r>
      <rPr>
        <sz val="8"/>
        <color indexed="8"/>
        <rFont val="Arial"/>
        <family val="2"/>
      </rPr>
      <t>Razón de existencia/fin del fideicomiso.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</si>
  <si>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Tipo de Participaciones y Aportaciones de capital que tiene la entidad. Ejemplo: ordinarias, preferentes, serie A, B, C.</t>
    </r>
  </si>
  <si>
    <r>
      <rPr>
        <b/>
        <sz val="8"/>
        <color indexed="8"/>
        <rFont val="Arial"/>
        <family val="2"/>
      </rPr>
      <t xml:space="preserve">EMPRESA/OPDes: </t>
    </r>
    <r>
      <rPr>
        <sz val="8"/>
        <color indexed="8"/>
        <rFont val="Arial"/>
        <family val="2"/>
      </rPr>
      <t>Especificar el nombre de la Empresa u Organismo Público Descentralizado al que se realizó la aportación. (organismo público descentralizados).</t>
    </r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</si>
  <si>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Características cualitativas significativas que les impacten financieramente.</t>
    </r>
  </si>
  <si>
    <r>
      <rPr>
        <b/>
        <sz val="8"/>
        <rFont val="Arial"/>
        <family val="2"/>
      </rPr>
      <t>A 90 días:</t>
    </r>
    <r>
      <rPr>
        <sz val="8"/>
        <rFont val="Arial"/>
        <family val="2"/>
      </rPr>
      <t xml:space="preserve"> Importe de la cuentas por pagar con fecha de vencimiento de 1 a 90 días.</t>
    </r>
  </si>
  <si>
    <r>
      <rPr>
        <b/>
        <sz val="8"/>
        <rFont val="Arial"/>
        <family val="2"/>
      </rPr>
      <t xml:space="preserve">A 180 días: </t>
    </r>
    <r>
      <rPr>
        <sz val="8"/>
        <rFont val="Arial"/>
        <family val="2"/>
      </rPr>
      <t>Importe de la cuentas por pagar con fecha de vencimiento de 91 a 180 días.</t>
    </r>
  </si>
  <si>
    <r>
      <rPr>
        <b/>
        <sz val="8"/>
        <rFont val="Arial"/>
        <family val="2"/>
      </rPr>
      <t xml:space="preserve">A 365 días: </t>
    </r>
    <r>
      <rPr>
        <sz val="8"/>
        <rFont val="Arial"/>
        <family val="2"/>
      </rPr>
      <t>Importe de la cuentas por pagar con fecha de vencimiento de 181 a 365 días.</t>
    </r>
  </si>
  <si>
    <r>
      <rPr>
        <b/>
        <sz val="8"/>
        <rFont val="Arial"/>
        <family val="2"/>
      </rPr>
      <t xml:space="preserve">Más de 365 días: </t>
    </r>
    <r>
      <rPr>
        <sz val="8"/>
        <rFont val="Arial"/>
        <family val="2"/>
      </rPr>
      <t>Importe de la cuentas por pagar con fecha de vencimiento mayor a 365 días.</t>
    </r>
  </si>
  <si>
    <r>
      <rPr>
        <b/>
        <sz val="8"/>
        <rFont val="Arial"/>
        <family val="2"/>
      </rPr>
      <t xml:space="preserve">CARACTERISTICAS: </t>
    </r>
    <r>
      <rPr>
        <sz val="8"/>
        <rFont val="Arial"/>
        <family val="2"/>
      </rPr>
      <t>Informar sobre la factibilidad de pago.</t>
    </r>
  </si>
  <si>
    <r>
      <rPr>
        <b/>
        <sz val="8"/>
        <color indexed="8"/>
        <rFont val="Arial"/>
        <family val="2"/>
      </rPr>
      <t xml:space="preserve">NATURALEZA: </t>
    </r>
    <r>
      <rPr>
        <sz val="8"/>
        <color indexed="8"/>
        <rFont val="Arial"/>
        <family val="2"/>
      </rPr>
      <t>Especificar origen de dicho recurso: Federal, Estatal, Municipal, Particulares.</t>
    </r>
  </si>
  <si>
    <r>
      <rPr>
        <b/>
        <sz val="8"/>
        <color indexed="8"/>
        <rFont val="Arial"/>
        <family val="2"/>
      </rPr>
      <t xml:space="preserve">NATURALEZA: </t>
    </r>
    <r>
      <rPr>
        <sz val="8"/>
        <color indexed="8"/>
        <rFont val="Arial"/>
        <family val="2"/>
      </rPr>
      <t>Procedencia de los otros ingresos: Productos financieros, bonificaciones y descuentos obtenidas, diferencias por tipo de cambio a favor, utilidades por participacion patrimonial, etc.</t>
    </r>
  </si>
  <si>
    <r>
      <rPr>
        <b/>
        <sz val="8"/>
        <color indexed="8"/>
        <rFont val="Arial"/>
        <family val="2"/>
      </rPr>
      <t xml:space="preserve">%  GASTO: </t>
    </r>
    <r>
      <rPr>
        <sz val="8"/>
        <color indexed="8"/>
        <rFont val="Arial"/>
        <family val="2"/>
      </rPr>
      <t>Porcentaje que representa el gasto con respecto del total ejercido.</t>
    </r>
  </si>
  <si>
    <r>
      <rPr>
        <b/>
        <sz val="8"/>
        <color indexed="8"/>
        <rFont val="Arial"/>
        <family val="2"/>
      </rPr>
      <t>EXPLICACIÓN:</t>
    </r>
    <r>
      <rPr>
        <sz val="8"/>
        <color indexed="8"/>
        <rFont val="Arial"/>
        <family val="2"/>
      </rPr>
      <t xml:space="preserve"> Justificar</t>
    </r>
    <r>
      <rPr>
        <sz val="8"/>
        <color indexed="8"/>
        <rFont val="Arial"/>
        <family val="2"/>
      </rPr>
      <t xml:space="preserve"> aquellas cuentas de gastos que en lo individual representen el 10% o más del total de los gastos.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</si>
  <si>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Tipo de patrimonio clasificado de acuerdo al Plan de Cuentas emitido por el CONAC: Aportaciones, Donaciones de Capital y/o Actualización de la Hacienda Pública/Patrimonio.</t>
    </r>
  </si>
  <si>
    <r>
      <rPr>
        <b/>
        <sz val="8"/>
        <color indexed="8"/>
        <rFont val="Arial"/>
        <family val="2"/>
      </rPr>
      <t>NATURALEZA: P</t>
    </r>
    <r>
      <rPr>
        <sz val="8"/>
        <color indexed="8"/>
        <rFont val="Arial"/>
        <family val="2"/>
      </rPr>
      <t>rocedencia de los recursos: Estatal o Municipal.</t>
    </r>
  </si>
  <si>
    <r>
      <rPr>
        <b/>
        <sz val="8"/>
        <color indexed="8"/>
        <rFont val="Arial"/>
        <family val="2"/>
      </rPr>
      <t xml:space="preserve">% SUB: </t>
    </r>
    <r>
      <rPr>
        <sz val="8"/>
        <color indexed="8"/>
        <rFont val="Arial"/>
        <family val="2"/>
      </rPr>
      <t>Detallar el porcentaje de estas adquisiciones que fueron realizadas mediante subsidios de capital del sector central (subsidiados por la federación, estado o municipio).</t>
    </r>
  </si>
  <si>
    <t>EFE-03</t>
  </si>
  <si>
    <t>CONCILIACIÓN DEL FLUJO DE EFECTIVO</t>
  </si>
  <si>
    <r>
      <rPr>
        <b/>
        <sz val="8"/>
        <color indexed="8"/>
        <rFont val="Arial"/>
        <family val="2"/>
      </rPr>
      <t xml:space="preserve">CUENTA: </t>
    </r>
    <r>
      <rPr>
        <sz val="8"/>
        <color indexed="8"/>
        <rFont val="Arial"/>
        <family val="2"/>
      </rPr>
      <t>Corresponde al número de la cuenta de acuerdo al Plan de Cuentas emitido por el CONAC.</t>
    </r>
  </si>
  <si>
    <t>INVERSIÓN PÚBLICA</t>
  </si>
  <si>
    <t>Provisiones</t>
  </si>
  <si>
    <t>Disminución de Bienes por pérdida, obsolescencia y deterioro</t>
  </si>
  <si>
    <t>3. Menos ingresos presupuestarios no contables</t>
  </si>
  <si>
    <t>Presupuesto de Egresos Pagado</t>
  </si>
  <si>
    <t>Presupuesto de Egresos Ejercido</t>
  </si>
  <si>
    <t>Presupuesto de Egresos Devengado</t>
  </si>
  <si>
    <t>Presupuesto de Egresos Comprometido</t>
  </si>
  <si>
    <t>Modificaciones al Presupuesto de Egresos Aprobado</t>
  </si>
  <si>
    <t>Presupuesto de Egresos por Ejercer</t>
  </si>
  <si>
    <t>Presupuesto de Egresos Aprobado</t>
  </si>
  <si>
    <t>Ley de Ingresos Recaudada</t>
  </si>
  <si>
    <t>Ley de Ingresos Devengada</t>
  </si>
  <si>
    <t>Modificaciones a la Ley de Ingresos Estimada</t>
  </si>
  <si>
    <t>Ley de Ingresos por Ejecutar</t>
  </si>
  <si>
    <t>Ley de Ingresos Estimada</t>
  </si>
  <si>
    <t>CUENTAS DE ORDEN PRESUPUESTARIAS</t>
  </si>
  <si>
    <r>
      <rPr>
        <b/>
        <sz val="9"/>
        <rFont val="Arial"/>
        <family val="2"/>
      </rPr>
      <t>Nota</t>
    </r>
    <r>
      <rPr>
        <sz val="8"/>
        <rFont val="Arial"/>
        <family val="2"/>
      </rPr>
      <t>: Las cuentas de orden contables señaladas, son las mínimas necesarias, se podrán aperturar otras, de acuerdo con las necesidades de los entes públicos.</t>
    </r>
  </si>
  <si>
    <t>Contrato de Comodato por Bienes</t>
  </si>
  <si>
    <t>Bienes Bajo Contrato en Comodato</t>
  </si>
  <si>
    <t>Contrato de Concesión por Bienes</t>
  </si>
  <si>
    <t>Bienes Bajo Contrato en Concesión</t>
  </si>
  <si>
    <t>Inversión Pública Contratada Mediante Proyectos para Prestación de Servicios (PPS) y Similares</t>
  </si>
  <si>
    <t>Contratos para Inversión Mediante Proyectos para Prestación de Servicios (PPS) y Similares</t>
  </si>
  <si>
    <t>Resolución de Demandas en Proceso Judicial</t>
  </si>
  <si>
    <t>Demandas Judicial en Proceso de Resolución</t>
  </si>
  <si>
    <t>Fianzas Otorgadas del Gobierno para Respaldar Obligaciones no Fiscales</t>
  </si>
  <si>
    <t>Fianzas Otorgadas para Respaldar Obligaciones no Fiscales del Gobierno</t>
  </si>
  <si>
    <t>Fianzas y Garantías Recibidas</t>
  </si>
  <si>
    <t>Fianzas y Garantías Recibidas por Deudas a Cobrar</t>
  </si>
  <si>
    <t>Avales Firmados</t>
  </si>
  <si>
    <t>Avales Autorizados</t>
  </si>
  <si>
    <t>Contratos de Préstamos y Otras Obligaciones de la Deuda Pública Interna y Externa</t>
  </si>
  <si>
    <t>Suscripción de Contratos de Préstamos y Otras Obligaciones de la Deuda Pública Externa</t>
  </si>
  <si>
    <t>Suscripción de Contratos de Préstamos y Otras Obligaciones de la Deuda Pública Interna</t>
  </si>
  <si>
    <t>Emisiones Autorizadas de la Deuda Pública Interna y Externa</t>
  </si>
  <si>
    <t>Autorización para la Emisión de Bonos, Títulos y Valores de la Deuda Pública Externa</t>
  </si>
  <si>
    <t>Autorización para la Emisión de Bonos, Títulos y Valores de la Deuda Pública Interna</t>
  </si>
  <si>
    <t>Garantía de Créditos Recibidos de los Formadores de Mercado</t>
  </si>
  <si>
    <t>Instrumentos de Crédito Recibidos en Garantía de los Formadores de Mercado</t>
  </si>
  <si>
    <t>Préstamo de Instrumentos de Crédito a Formadores de Mercado y su Garantía</t>
  </si>
  <si>
    <t>Instrumentos de Crédito Prestados a Formadores de Mercado</t>
  </si>
  <si>
    <t>Custodia de Valores</t>
  </si>
  <si>
    <t>Valores en Custodia</t>
  </si>
  <si>
    <t>CUENTAS DE ORDEN CONTABLES</t>
  </si>
  <si>
    <r>
      <rPr>
        <b/>
        <sz val="8"/>
        <color indexed="8"/>
        <rFont val="Arial"/>
        <family val="2"/>
      </rPr>
      <t xml:space="preserve">2016: </t>
    </r>
    <r>
      <rPr>
        <sz val="8"/>
        <color indexed="8"/>
        <rFont val="Arial"/>
        <family val="2"/>
      </rPr>
      <t>Saldo final al 31 de diciembre de 2016.</t>
    </r>
  </si>
  <si>
    <r>
      <rPr>
        <b/>
        <sz val="8"/>
        <color indexed="8"/>
        <rFont val="Arial"/>
        <family val="2"/>
      </rPr>
      <t xml:space="preserve">2017: </t>
    </r>
    <r>
      <rPr>
        <sz val="8"/>
        <color indexed="8"/>
        <rFont val="Arial"/>
        <family val="2"/>
      </rPr>
      <t>Saldo final al 31 de diciembre de 2017.</t>
    </r>
  </si>
  <si>
    <r>
      <rPr>
        <b/>
        <sz val="8"/>
        <color indexed="8"/>
        <rFont val="Arial"/>
        <family val="2"/>
      </rPr>
      <t>FACTIBILIDAD DE COBRO</t>
    </r>
    <r>
      <rPr>
        <sz val="8"/>
        <color indexed="8"/>
        <rFont val="Arial"/>
        <family val="2"/>
      </rPr>
      <t>: Identificar la viabilidad y disponibilidad de recursos para llevar a cabo las acciones de cobro correspondiente.</t>
    </r>
  </si>
  <si>
    <r>
      <rPr>
        <b/>
        <sz val="8"/>
        <color indexed="8"/>
        <rFont val="Arial"/>
        <family val="2"/>
      </rPr>
      <t>CONVENIENCIA DE APLICACIÓN</t>
    </r>
    <r>
      <rPr>
        <sz val="8"/>
        <color indexed="8"/>
        <rFont val="Arial"/>
        <family val="2"/>
      </rPr>
      <t>: Justificar el uso del método de valuación elegido y las ventajas del mismo.</t>
    </r>
  </si>
  <si>
    <r>
      <rPr>
        <b/>
        <sz val="8"/>
        <color indexed="8"/>
        <rFont val="Arial"/>
        <family val="2"/>
      </rPr>
      <t>IMPACTO DE INFORMACIÓN FINANCIERA</t>
    </r>
    <r>
      <rPr>
        <sz val="8"/>
        <color indexed="8"/>
        <rFont val="Arial"/>
        <family val="2"/>
      </rPr>
      <t>: Plasmar el impacto en la información por la elección del método de valuación.</t>
    </r>
  </si>
  <si>
    <r>
      <rPr>
        <b/>
        <sz val="8"/>
        <color indexed="8"/>
        <rFont val="Arial"/>
        <family val="2"/>
      </rPr>
      <t xml:space="preserve">DEP. GASTO: </t>
    </r>
    <r>
      <rPr>
        <sz val="8"/>
        <color indexed="8"/>
        <rFont val="Arial"/>
        <family val="2"/>
      </rPr>
      <t>Importe de la depreciación correspondiente al ejercicio en la cuenta 5.5.1.</t>
    </r>
  </si>
  <si>
    <t>FIDEICOMISOS, MANDATOS Y CONTRATOS ANÁLOGOS</t>
  </si>
  <si>
    <t>ESF-04</t>
  </si>
  <si>
    <r>
      <rPr>
        <b/>
        <sz val="8"/>
        <color indexed="8"/>
        <rFont val="Arial"/>
        <family val="2"/>
      </rPr>
      <t xml:space="preserve">CRITERIOS: </t>
    </r>
    <r>
      <rPr>
        <sz val="8"/>
        <color indexed="8"/>
        <rFont val="Arial"/>
        <family val="2"/>
      </rPr>
      <t>Precisar la periodicidad de aplicación de la depreciación así como especificar si existe un cambio en criterio contable, justificada con base a una imposición voluntaria.</t>
    </r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</si>
  <si>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Informará de las características significativas del estado en el que se encuentran los activos.</t>
    </r>
  </si>
  <si>
    <r>
      <rPr>
        <b/>
        <sz val="8"/>
        <color indexed="8"/>
        <rFont val="Arial"/>
        <family val="2"/>
      </rPr>
      <t xml:space="preserve">CARACTERISTICA: </t>
    </r>
    <r>
      <rPr>
        <sz val="8"/>
        <color indexed="8"/>
        <rFont val="Arial"/>
        <family val="2"/>
      </rPr>
      <t>Características relevantes que tengan impacto financiero o situación de riesgo. Ejemplo: Becas a fondo perdido.</t>
    </r>
  </si>
  <si>
    <r>
      <rPr>
        <b/>
        <sz val="8"/>
        <color indexed="8"/>
        <rFont val="Arial"/>
        <family val="2"/>
      </rPr>
      <t xml:space="preserve">CARACTERISTICAS: </t>
    </r>
    <r>
      <rPr>
        <sz val="8"/>
        <color indexed="8"/>
        <rFont val="Arial"/>
        <family val="2"/>
      </rPr>
      <t>Informar sobre características cualitativas de la cuenta, ejemplo: acciones implementadas para su recuperación, causas de la demora en su recuperación.</t>
    </r>
  </si>
  <si>
    <r>
      <rPr>
        <b/>
        <sz val="8"/>
        <color indexed="8"/>
        <rFont val="Arial"/>
        <family val="2"/>
      </rPr>
      <t>DEP. ACUMULADA:  P</t>
    </r>
    <r>
      <rPr>
        <sz val="8"/>
        <color indexed="8"/>
        <rFont val="Arial"/>
        <family val="2"/>
      </rPr>
      <t>lasmar el importe acumulado de depreciación especificado en las cuentas 1.2.6.</t>
    </r>
  </si>
  <si>
    <r>
      <rPr>
        <b/>
        <sz val="8"/>
        <color indexed="8"/>
        <rFont val="Arial"/>
        <family val="2"/>
      </rPr>
      <t xml:space="preserve">AMORT. GASTO: </t>
    </r>
    <r>
      <rPr>
        <sz val="8"/>
        <color indexed="8"/>
        <rFont val="Arial"/>
        <family val="2"/>
      </rPr>
      <t>Importe de la depreciación correspondiente al ejercicio en la cuenta 5.5.1.</t>
    </r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</si>
  <si>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Detallar si hubo alguna disminución por amortización o por capitalización.</t>
    </r>
  </si>
  <si>
    <r>
      <rPr>
        <b/>
        <sz val="8"/>
        <color indexed="8"/>
        <rFont val="Arial"/>
        <family val="2"/>
      </rPr>
      <t xml:space="preserve">CRITERIOS: </t>
    </r>
    <r>
      <rPr>
        <sz val="8"/>
        <color indexed="8"/>
        <rFont val="Arial"/>
        <family val="2"/>
      </rPr>
      <t>Especificar si existe un cambio en criterio contable, justificada con base a una imposición normativa o por adopción voluntaria.</t>
    </r>
  </si>
  <si>
    <r>
      <rPr>
        <b/>
        <sz val="8"/>
        <color indexed="8"/>
        <rFont val="Arial"/>
        <family val="2"/>
      </rPr>
      <t>ARMORT. ACUMULADA:</t>
    </r>
    <r>
      <rPr>
        <sz val="8"/>
        <color indexed="8"/>
        <rFont val="Arial"/>
        <family val="2"/>
      </rPr>
      <t xml:space="preserve"> Plasmar el importe acumulado de depreciación especificado en las cuentas 1.2.6.</t>
    </r>
  </si>
  <si>
    <t>Nombre de la Cuenta</t>
  </si>
  <si>
    <t>Monto</t>
  </si>
  <si>
    <t>Tipo</t>
  </si>
  <si>
    <t>Cuenta</t>
  </si>
  <si>
    <t>Naturaleza</t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</si>
  <si>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del periodo que corresponde a la información presentada (trimestral: 1er, 2do, 3ro. o 4to.).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</si>
  <si>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 la información financiera presentada y en su caso, el importe debe corresponder a la suma de la columna de monto parcial (trimestral: 1er, 2do, 3ro. o 4to.).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</si>
  <si>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del periodo que corresponde a la información financiera presentada (trimestral: 1er, 2do, 3ro. o 4to.).</t>
    </r>
  </si>
  <si>
    <r>
      <rPr>
        <b/>
        <sz val="8"/>
        <color indexed="8"/>
        <rFont val="Arial"/>
        <family val="2"/>
      </rPr>
      <t xml:space="preserve">SALDO FINAL: </t>
    </r>
    <r>
      <rPr>
        <sz val="8"/>
        <color indexed="8"/>
        <rFont val="Arial"/>
        <family val="2"/>
      </rPr>
      <t>Importe final del periodo que corresponde a la información financiera presentada (trimestral: 1er, 2do, 3ro. o 4to.).</t>
    </r>
  </si>
  <si>
    <r>
      <rPr>
        <b/>
        <sz val="8"/>
        <color indexed="8"/>
        <rFont val="Arial"/>
        <family val="2"/>
      </rPr>
      <t xml:space="preserve">SALDO INICIAL: </t>
    </r>
    <r>
      <rPr>
        <sz val="8"/>
        <color indexed="8"/>
        <rFont val="Arial"/>
        <family val="2"/>
      </rPr>
      <t>Saldo al 31 de diciembre del año anterior.</t>
    </r>
  </si>
  <si>
    <t>ESF-01 FONDOS CON AFECTACIÓN ESPECÍFICA E INVERSIONES FINANCIERAS</t>
  </si>
  <si>
    <t>ESF-02 CONTRIBUCIONES POR RECUPERAR</t>
  </si>
  <si>
    <t>ESF-03 CONTRIBUCIONES POR RECUPERAR CORTO PLAZO</t>
  </si>
  <si>
    <t>Método</t>
  </si>
  <si>
    <t>Método de Valuación</t>
  </si>
  <si>
    <t>Sistema de Costeo</t>
  </si>
  <si>
    <t>Conveniencia de Aplicación</t>
  </si>
  <si>
    <t>Impacto de Información Financiera</t>
  </si>
  <si>
    <t>ESF-06 FIDEICOMISOS, MANDATOS Y CONTRATOS ANÁLOGOS</t>
  </si>
  <si>
    <t>ESF-07 PARTICIPACIONES Y APORTACIONES DE CAPITAL</t>
  </si>
  <si>
    <t>Dep. Gasto</t>
  </si>
  <si>
    <t>Dep. Acumulada</t>
  </si>
  <si>
    <t>Criterios</t>
  </si>
  <si>
    <t>ESF-08 BIENES MUEBLES E INMUEBLES</t>
  </si>
  <si>
    <t>ESF-09 INTANGIBLES Y DIFERIDOS</t>
  </si>
  <si>
    <t>Amort. Gasto</t>
  </si>
  <si>
    <t>ESF-10 ESTIMACIONES Y DETERIOROS</t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</si>
  <si>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Informar los criterios utilizados para la determinación de las estimaciones; por ejemplo: estimación de cuentas incobrables, estimación de inventarios, deterioro de activos biológicos  y cualquier otra que aplique.</t>
    </r>
  </si>
  <si>
    <t>ESF-12 CUENTAS Y DOCUMENTOS POR PAGAR</t>
  </si>
  <si>
    <t>ESF-13 FONDOS Y BIENES DE TERCEROS</t>
  </si>
  <si>
    <t>ESF-14 OTROS PASIVOS CIRCULANTES</t>
  </si>
  <si>
    <t>VHP-01 PATRIMONIO CONTRIBUIDO</t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</si>
  <si>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Importe final del periodo que corresponde a la información financiera presentada (trimestral: 1er, 2do, 3ro. o 4to.).</t>
    </r>
  </si>
  <si>
    <t>VHP-02 PATRIMONIO GENERADO</t>
  </si>
  <si>
    <t>EFE-01 FLUJOS DE EFECTIVO</t>
  </si>
  <si>
    <t>EFE-02 ADQ. BIENES MUEBLES E INMUEBLES</t>
  </si>
  <si>
    <t>Saldo Final</t>
  </si>
  <si>
    <t>Saldo Inicial</t>
  </si>
  <si>
    <t>Pagos</t>
  </si>
  <si>
    <t>Tasa</t>
  </si>
  <si>
    <t>Vencimiento</t>
  </si>
  <si>
    <t>Tipo de Contrato</t>
  </si>
  <si>
    <t>FONDOS Y BIENES DE TERCEROS</t>
  </si>
  <si>
    <t>EFE-03 CONCILIACION DEL FLUJO DE EFECTIVO</t>
  </si>
  <si>
    <t>Factibilidad de Cobro</t>
  </si>
  <si>
    <t>TEXTO LIBRE</t>
  </si>
  <si>
    <t>Esta nota aplica para aquellos entes públicos que realicen algún proceso de transformación y/o elaboración de bienes.</t>
  </si>
  <si>
    <t>Nota</t>
  </si>
  <si>
    <r>
      <t>MÉTODO:</t>
    </r>
    <r>
      <rPr>
        <sz val="8"/>
        <color indexed="8"/>
        <rFont val="Arial"/>
        <family val="2"/>
      </rPr>
      <t xml:space="preserve">  Especificar el método de depreciación de activos fijos (Línea recta, decreciente, doble cuota, etc.).</t>
    </r>
  </si>
  <si>
    <r>
      <rPr>
        <b/>
        <sz val="8"/>
        <color indexed="8"/>
        <rFont val="Arial"/>
        <family val="2"/>
      </rPr>
      <t>TASA DE APLICADA</t>
    </r>
    <r>
      <rPr>
        <sz val="8"/>
        <color indexed="8"/>
        <rFont val="Arial"/>
        <family val="2"/>
      </rPr>
      <t>: Registrar porcentaje de depreciación aplicada.</t>
    </r>
  </si>
  <si>
    <r>
      <t>MÉTODO:</t>
    </r>
    <r>
      <rPr>
        <sz val="8"/>
        <color indexed="8"/>
        <rFont val="Arial"/>
        <family val="2"/>
      </rPr>
      <t xml:space="preserve"> Especificar el método de amortización de activos intangibles (Línea recta, decreciente, doble cuota, etc.).</t>
    </r>
  </si>
  <si>
    <r>
      <rPr>
        <b/>
        <sz val="8"/>
        <color indexed="8"/>
        <rFont val="Arial"/>
        <family val="2"/>
      </rPr>
      <t>TASA DE APLICADA</t>
    </r>
    <r>
      <rPr>
        <sz val="8"/>
        <color indexed="8"/>
        <rFont val="Arial"/>
        <family val="2"/>
      </rPr>
      <t>: Registrar porcentaje de amortización aplicada.</t>
    </r>
  </si>
  <si>
    <r>
      <t>PAGOS:</t>
    </r>
    <r>
      <rPr>
        <sz val="8"/>
        <color indexed="8"/>
        <rFont val="Arial"/>
        <family val="2"/>
      </rPr>
      <t xml:space="preserve"> Importe que durante el periodo se hiciero por la compra de los elementos citados.</t>
    </r>
  </si>
  <si>
    <t>Notas</t>
  </si>
  <si>
    <t>Inversiones Temporales (Hasta 3 meses)</t>
  </si>
  <si>
    <t>Fondos con Afectación Específica</t>
  </si>
  <si>
    <t>Inversiones Financieras de Corto Plazo</t>
  </si>
  <si>
    <t>Inversiones a Largo Plazo</t>
  </si>
  <si>
    <t>Cuentas por Cobrar a Corto Plazo</t>
  </si>
  <si>
    <t>Ingresos por Recuperar a Corto Plazo</t>
  </si>
  <si>
    <t>A 90 Días</t>
  </si>
  <si>
    <t>A 180 Días</t>
  </si>
  <si>
    <t>A 365 Días</t>
  </si>
  <si>
    <t>+ 365 Días</t>
  </si>
  <si>
    <t>Característica</t>
  </si>
  <si>
    <t>Deudores Diversos por Cobrar a Corto Plazo</t>
  </si>
  <si>
    <t>Deudores por Anticipos de la Tesorería a Corto Plazo</t>
  </si>
  <si>
    <t>Anticipo a Proveedores por Adquisición de Bienes y Prestación de Servicios a Corto Plazo</t>
  </si>
  <si>
    <t>Anticipo a Proveedores por Adquisición de Bienes Inmuebles y Muebles a Corto Plazo</t>
  </si>
  <si>
    <t>Anticipo a Proveedores por Adquisición de Bienes Intangibles a Corto Plazo</t>
  </si>
  <si>
    <t>Anticipo a Contratistas por Obras Públicas a Corto Plazo</t>
  </si>
  <si>
    <t>Otros Derechos a Recibir Bienes o Servicios a Corto Plazo</t>
  </si>
  <si>
    <t>Convencia de la Aplicación</t>
  </si>
  <si>
    <t>Inventarios</t>
  </si>
  <si>
    <t>Inventario de Mercancías para Venta</t>
  </si>
  <si>
    <t>Inventario de Mercancías Terminadas</t>
  </si>
  <si>
    <t>Inventario de Mercancías en Proceso de Elaboración</t>
  </si>
  <si>
    <t>Inventario de Materias Primas, Materiales y Suministros para Producción</t>
  </si>
  <si>
    <t>Bienes en Tránsito</t>
  </si>
  <si>
    <t>ESF-05 ALMACENES</t>
  </si>
  <si>
    <t>Impacto a la informacion financiera por cambios en el metodo</t>
  </si>
  <si>
    <t>Almacenes</t>
  </si>
  <si>
    <t>Almacén de Materiales y Suministros de Consumo</t>
  </si>
  <si>
    <t>Fideicomisos, Mandatos y Contratos Análogos</t>
  </si>
  <si>
    <t>Participaciones y Aportaciones de Capital</t>
  </si>
  <si>
    <t>Tasas Aplicada</t>
  </si>
  <si>
    <t>Caracteristica</t>
  </si>
  <si>
    <t>Bienes Inmuebles, Infraestructura y Construcciones en Proceso</t>
  </si>
  <si>
    <t>Terrenos</t>
  </si>
  <si>
    <t>Viviendas</t>
  </si>
  <si>
    <t>Edificios no Habitacionales</t>
  </si>
  <si>
    <t>Infraestructura</t>
  </si>
  <si>
    <t>Construcciones en Proceso en Bienes de Dominio Público</t>
  </si>
  <si>
    <t>Construcciones en Proceso en Bienes Propios</t>
  </si>
  <si>
    <t>Otros Bienes Inmuebles</t>
  </si>
  <si>
    <t>Bienes Muebles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</si>
  <si>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</si>
  <si>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</si>
  <si>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</si>
  <si>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</si>
  <si>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</si>
  <si>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</si>
  <si>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Colecciones, Obras de Arte y Objetos Valiosos</t>
  </si>
  <si>
    <t>Activos Biológicos</t>
  </si>
  <si>
    <t>Amort. Acum</t>
  </si>
  <si>
    <t>Activos Intangibles</t>
  </si>
  <si>
    <t>Software</t>
  </si>
  <si>
    <t>Patentes, Marcas y Derechos</t>
  </si>
  <si>
    <t>Concesiones y Franquicias</t>
  </si>
  <si>
    <t>Licencias</t>
  </si>
  <si>
    <t>Otros Activos Intangibles</t>
  </si>
  <si>
    <t>Activos Diferidos</t>
  </si>
  <si>
    <t>Estudios, Formulación y Evaluación de Proyectos</t>
  </si>
  <si>
    <t>Derechos Sobre Bienes en Régimen de Arrendamiento Financiero</t>
  </si>
  <si>
    <t>Gastos Pagados por Adelantado a Largo Plazo</t>
  </si>
  <si>
    <t>Anticipos a Largo Plazo</t>
  </si>
  <si>
    <t>Beneficios al Retiro de Empleados Pagados por Adelantado</t>
  </si>
  <si>
    <t>Otros Activos Diferidos</t>
  </si>
  <si>
    <t>Criterio</t>
  </si>
  <si>
    <t>Estimación por Pérdida o Deterioro de Activos Circulantes</t>
  </si>
  <si>
    <t>Estimaciones para Cuentas Incobrables por Derechos a Recibir Efectivo o Equivalentes</t>
  </si>
  <si>
    <t>Estimación por Deterioro de Inventarios</t>
  </si>
  <si>
    <t>Otros Activos no Circulantes</t>
  </si>
  <si>
    <t>Bienes en Concesión</t>
  </si>
  <si>
    <t>Bienes en Arrendamiento Financiero</t>
  </si>
  <si>
    <t>Bienes en Comodato</t>
  </si>
  <si>
    <t>Más 365 Días</t>
  </si>
  <si>
    <t>Factibilidad de Pago</t>
  </si>
  <si>
    <t>Cuentas por Pagar a Corto Plazo</t>
  </si>
  <si>
    <t>Servicios Personales por Pagar a Corto Plazo</t>
  </si>
  <si>
    <t>Proveedores por Pagar a Corto Plazo</t>
  </si>
  <si>
    <t>Contratistas por Obras Públicas por Pagar a Corto Plazo</t>
  </si>
  <si>
    <t>Participaciones y Aportaciones por Pagar a Corto Plazo</t>
  </si>
  <si>
    <t>Transferencias Otorgadas por Pagar a Corto Plazo</t>
  </si>
  <si>
    <t>Intereses, Comisiones y Otros Gastos de la Deuda Pública por Pagar a Corto Plazo</t>
  </si>
  <si>
    <t>Retenciones y Contribuciones por Pagar a Corto Plazo</t>
  </si>
  <si>
    <t>Devoluciones de la Ley de Ingresos por Pagar a Corto Plazo</t>
  </si>
  <si>
    <t>Otras Cuentas por Pagar a Corto Plazo</t>
  </si>
  <si>
    <t>Documentos por Pagar a Corto Plazo</t>
  </si>
  <si>
    <t>Documentos Comerciales por Pagar a Corto Plazo</t>
  </si>
  <si>
    <t>Documentos con Contratistas por Obras Públicas por Pagar a Corto Plazo</t>
  </si>
  <si>
    <t>Otros Documentos por Pagar a Corto Plazo</t>
  </si>
  <si>
    <t>Fondos y Bienes de Terceros en Garantía y/o Administración a Corto Plazo</t>
  </si>
  <si>
    <t>Fondos en Garantía a Corto Plazo</t>
  </si>
  <si>
    <t>Fondos en Administración a Corto Plazo</t>
  </si>
  <si>
    <t>Fondos Contingentes a Corto Plazo</t>
  </si>
  <si>
    <t>Fondos de Fideicomisos, Mandatos y Contratos Análogos a Corto Plazo</t>
  </si>
  <si>
    <t>Otros Fondos de Terceros en Garantía y/o Administración a Corto Plazo</t>
  </si>
  <si>
    <t>Valores y Bienes en Garantía a Corto Plazo</t>
  </si>
  <si>
    <t>Fondos y Bienes de Terceros en Garantía y/o Administración a Largo Plazo</t>
  </si>
  <si>
    <t>Fondos en Garantía a Largo Plazo</t>
  </si>
  <si>
    <t>Fondos en Administración a Largo Plazo</t>
  </si>
  <si>
    <t>Fondos Contingentes a Largo Plazo</t>
  </si>
  <si>
    <t>Fondos de Fideicomisos, Mandatos y Contratos Análogos a Largo Plazo</t>
  </si>
  <si>
    <t>Otros Fondos de Terceros en Garantía y/o Administración a Largo Plazo</t>
  </si>
  <si>
    <t>Valores y Bienes en Garantía a Largo Plazo</t>
  </si>
  <si>
    <t>Otros Pasivos Diferidos a Corto Plazo</t>
  </si>
  <si>
    <t>Otros Pasivos Circulantes</t>
  </si>
  <si>
    <t>Pasivos Diferidos a Largo Plazo</t>
  </si>
  <si>
    <t>Créditos Diferidos a Largo Plazo</t>
  </si>
  <si>
    <t>Intereses Cobrados por Adelantado a Largo Plazo</t>
  </si>
  <si>
    <t>Otros Pasivos Diferidos a Largo Plazo</t>
  </si>
  <si>
    <t>Característica Significativa</t>
  </si>
  <si>
    <t>INGRESOS DE GESTION</t>
  </si>
  <si>
    <t>Impuestos</t>
  </si>
  <si>
    <t>Impuestos Sobre los Ingresos</t>
  </si>
  <si>
    <t>Impuestos Sobre el Patrimonio</t>
  </si>
  <si>
    <t>Impuestos Sobre la Producción, el Consumo y las Transacciones</t>
  </si>
  <si>
    <t>Impuestos al Comercio Exterior</t>
  </si>
  <si>
    <t>Impuestos Sobre Nóminas y Asimilables</t>
  </si>
  <si>
    <t>Impuestos Ecológicos</t>
  </si>
  <si>
    <t>Accesorios de Impuestos</t>
  </si>
  <si>
    <t>Otros Impuestos</t>
  </si>
  <si>
    <t>Cuotas y Aportaciones de Seguridad Social</t>
  </si>
  <si>
    <t>Aportaciones para Fondos de Vivienda</t>
  </si>
  <si>
    <t>Cuotas de Ahorro para el Retiro</t>
  </si>
  <si>
    <t>Accesorios de Cuotas y Aportaciones de Seguridad Social</t>
  </si>
  <si>
    <t>Otras Cuotas y Aportaciones para la Seguridad Social</t>
  </si>
  <si>
    <t>Contribuciones de Mejoras</t>
  </si>
  <si>
    <t>Contribuciones de Mejoras por Obras Públicas</t>
  </si>
  <si>
    <t>Derechos</t>
  </si>
  <si>
    <t>Derechos por el Uso, Goce, Aprovechamiento o Explotación de Bienes de Dominio Público</t>
  </si>
  <si>
    <t>Derechos por Prestación de Servicios</t>
  </si>
  <si>
    <t>Accesorios de Derechos</t>
  </si>
  <si>
    <t>Otros Derechos</t>
  </si>
  <si>
    <t>Incentivos Derivados de la Colaboración Fiscal</t>
  </si>
  <si>
    <t>Multas</t>
  </si>
  <si>
    <t>Indemnizaciones</t>
  </si>
  <si>
    <t>Reintegros</t>
  </si>
  <si>
    <t>Aprovechamientos Provenientes de Obras Públicas</t>
  </si>
  <si>
    <t>Accesorios de Aprovechamientos</t>
  </si>
  <si>
    <t>Otros Aprovechamientos</t>
  </si>
  <si>
    <t>Participaciones</t>
  </si>
  <si>
    <t>Aportaciones</t>
  </si>
  <si>
    <t>Convenios</t>
  </si>
  <si>
    <t>Transferencias, Asignaciones, Subsidios y Otras ayudas</t>
  </si>
  <si>
    <t>Transferencias Internas y Asignaciones del Sector Público</t>
  </si>
  <si>
    <t>Subsidios y Subvenciones</t>
  </si>
  <si>
    <t>Ayudas Sociales</t>
  </si>
  <si>
    <t>Pensiones y Jubilaciones</t>
  </si>
  <si>
    <t>OTROS INGRESOS Y BENEFICIOS</t>
  </si>
  <si>
    <t>Ingresos Financieros</t>
  </si>
  <si>
    <t>Otros Ingresos Financieros</t>
  </si>
  <si>
    <t>Incremento por Variación de Inventarios</t>
  </si>
  <si>
    <t>Incremento por Variación de Inventarios de Mercancías para Venta</t>
  </si>
  <si>
    <t>Incremento por Variación de Inventarios de Mercancías Terminadas</t>
  </si>
  <si>
    <t>Incremento por Variación de Inventarios de Mercancías en Proceso de Elaboración</t>
  </si>
  <si>
    <t>Incremento por Variación de Inventarios de Materias Primas, Materiales y Suministros para Producción</t>
  </si>
  <si>
    <t>Incremento por Variación de Almacén de Materias Primas, Materiales y Suministros de Consumo</t>
  </si>
  <si>
    <t>Disminución del Exceso de Estimaciones por Pérdida o Deterioro u Obsolescencia</t>
  </si>
  <si>
    <t>Disminución del Exceso de Provisiones</t>
  </si>
  <si>
    <t>Otros Ingresos y Beneficios Varios</t>
  </si>
  <si>
    <t>Bonificaciones y Descuentos Obtenidos</t>
  </si>
  <si>
    <t>Diferencias de Cotizaciones a Favor en Valores Negociables</t>
  </si>
  <si>
    <t>Resultado por Posición Monetaria</t>
  </si>
  <si>
    <t>Utilidades por Participación Patrimonial</t>
  </si>
  <si>
    <t>%</t>
  </si>
  <si>
    <t>GASTOS Y OTRAS PERDIDAS</t>
  </si>
  <si>
    <t>GASTOS DE FUNCIONAMIENTO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</si>
  <si>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</si>
  <si>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</si>
  <si>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</si>
  <si>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</si>
  <si>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</si>
  <si>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</si>
  <si>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</si>
  <si>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</si>
  <si>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</si>
  <si>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</si>
  <si>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</si>
  <si>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</si>
  <si>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</si>
  <si>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</si>
  <si>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</si>
  <si>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</si>
  <si>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</si>
  <si>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</si>
  <si>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</si>
  <si>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</si>
  <si>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 y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</si>
  <si>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</si>
  <si>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</si>
  <si>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</si>
  <si>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</si>
  <si>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</si>
  <si>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</si>
  <si>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</si>
  <si>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</si>
  <si>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Asignaciones al Sector Público</t>
  </si>
  <si>
    <t>Transferencias Internas al Sector Público</t>
  </si>
  <si>
    <t>Transferencias al Resto del Sector Público</t>
  </si>
  <si>
    <t>Transferencias a Entidades Paraestatales</t>
  </si>
  <si>
    <t>Transferencias a Entidades Federativas y Municipios</t>
  </si>
  <si>
    <t>Subsidios</t>
  </si>
  <si>
    <t>Subvenciones</t>
  </si>
  <si>
    <t>Ayudas Sociales a Personas</t>
  </si>
  <si>
    <t>Becas</t>
  </si>
  <si>
    <t>Ayudas Sociales a Instituciones</t>
  </si>
  <si>
    <t>Ayudas Sociales por Desastres Naturales y Otros Siniestros</t>
  </si>
  <si>
    <t>Pensiones</t>
  </si>
  <si>
    <t>Jubilaciones</t>
  </si>
  <si>
    <t>Otras Pensiones y Jubilaciones</t>
  </si>
  <si>
    <t>Transferencias a Fideicomisos, Mandatos y Contratos Análogos</t>
  </si>
  <si>
    <t>Transferencias a Fideicomisos, Mandatos y Contratos Análogos al Gobierno</t>
  </si>
  <si>
    <t>Transferencias a Fideicomisos, Mandatos y Contratos Análogos a Entidades Paraestatales</t>
  </si>
  <si>
    <t>Transferencias a la Seguridad Social</t>
  </si>
  <si>
    <t>Transferencias por Obligaciones de Ley</t>
  </si>
  <si>
    <t>Donativos</t>
  </si>
  <si>
    <t>Donativos a Instituciones sin Fines de Lucro</t>
  </si>
  <si>
    <t>Donativos a Entidades Federativas y Municipios</t>
  </si>
  <si>
    <t>Donativos a Fideicomiso, Mandatos y Contratos Análogos Privados</t>
  </si>
  <si>
    <t>Donativos a Fideicomiso, Mandatos y Contratos Análogos Estatales</t>
  </si>
  <si>
    <t>Donativos Internacionales</t>
  </si>
  <si>
    <t>Transferencias al Exterior</t>
  </si>
  <si>
    <t>Transferencias al Exterior a Gobiernos Extranjeros y Organismos Internacionales</t>
  </si>
  <si>
    <t>Transferencias al Sector Privado Externo</t>
  </si>
  <si>
    <t>PARTICIPACIONES Y APORTACIONES</t>
  </si>
  <si>
    <t>Participaciones de la Federación a Entidades Federativas y Municipios</t>
  </si>
  <si>
    <t>Participaciones de las Entidades Federativas a los Municipios</t>
  </si>
  <si>
    <t>Aportaciones de la Federación a Entidades Federativas y Municipios</t>
  </si>
  <si>
    <t>Aportaciones de las Entidades Federativas a los Municipios</t>
  </si>
  <si>
    <t>Convenios de Reasignación</t>
  </si>
  <si>
    <t>Convenios de Descentralización y Otros</t>
  </si>
  <si>
    <t>INTERESES, COMISIONES Y OTROS GASTOS DE LA DEUDA PUBLICA</t>
  </si>
  <si>
    <t>Intereses de la Deuda Pública</t>
  </si>
  <si>
    <t>Intereses de la Deuda Pública Interna</t>
  </si>
  <si>
    <t>Intereses de la Deuda Pública Externa</t>
  </si>
  <si>
    <t>Comisiones de la Deuda Pública</t>
  </si>
  <si>
    <t>Comisiones de la Deuda Pública Interna</t>
  </si>
  <si>
    <t>Comisiones de la Deuda Pública Externa</t>
  </si>
  <si>
    <t>Gastos de la Deuda Pública</t>
  </si>
  <si>
    <t>Gastos de la Deuda Pública Interna</t>
  </si>
  <si>
    <t>Gastos de la Deuda Pública Externa</t>
  </si>
  <si>
    <t>Costo por Coberturas</t>
  </si>
  <si>
    <t>Apoyos Financieros</t>
  </si>
  <si>
    <t>Apoyos Financieros a Intermediarios</t>
  </si>
  <si>
    <t>Apoyo Financieros a Ahorradores y Deudores del Sistema Financiero Nacional</t>
  </si>
  <si>
    <t>OTROS GASTOS Y PERDIDAS EXTRAORDINARIAS</t>
  </si>
  <si>
    <t>Estimaciones, Depreciaciones, Deterioros, Obsolescencia y Amortizaciones</t>
  </si>
  <si>
    <t>Estimaciones por Pérdida o Deterioro de Activos Circulantes</t>
  </si>
  <si>
    <t>Estimaciones por Pérdida o Deterioro de Activo no Circulante</t>
  </si>
  <si>
    <t>Depreciación de Bienes Inmuebles</t>
  </si>
  <si>
    <t>Depreciación de Infraestructura</t>
  </si>
  <si>
    <t>Depreciación de Bienes Muebles</t>
  </si>
  <si>
    <t>Deterioro de los Activos Biológicos</t>
  </si>
  <si>
    <t>Amortización de Activos Intangibles</t>
  </si>
  <si>
    <t>Provisiones de Pasivos a Corto Plazo</t>
  </si>
  <si>
    <t>Provisiones de Pasivos a Largo Plazo</t>
  </si>
  <si>
    <t>Disminución de Inventarios</t>
  </si>
  <si>
    <t>Disminución de Inventarios de Mercancías para Venta</t>
  </si>
  <si>
    <t>Disminución de Inventarios de Mercancías Terminadas</t>
  </si>
  <si>
    <t>Disminución de Inventarios de Mercancías en Proceso de Elaboración</t>
  </si>
  <si>
    <t>Disminución de Inventarios de Materias Primas, Materiales y Suministros para Producción</t>
  </si>
  <si>
    <t>Disminución de Almacén de Materiales y Suministros de Consumo</t>
  </si>
  <si>
    <t>Otros Gastos</t>
  </si>
  <si>
    <t>Gastos de Ejercicios Anteriores</t>
  </si>
  <si>
    <t>Pérdidas por Responsabilidades</t>
  </si>
  <si>
    <t>Bonificaciones y Descuentos Otorgados</t>
  </si>
  <si>
    <t>Diferencias por Tipo de Cambio Negativas en Efectivo y Equivalentes</t>
  </si>
  <si>
    <t>Diferencias de Cotizaciones Negativas en Valores Negociables</t>
  </si>
  <si>
    <t>Pérdidas por Participación Patrimonial</t>
  </si>
  <si>
    <t>Otros Gastos Varios</t>
  </si>
  <si>
    <t>Inversión Pública no Capitalizable</t>
  </si>
  <si>
    <t>Construcción en Bienes no Capitalizable</t>
  </si>
  <si>
    <t>Donaciones de Capital</t>
  </si>
  <si>
    <t>Actualización de la Hacienda Pública/Patrimonio</t>
  </si>
  <si>
    <t>Procedencia</t>
  </si>
  <si>
    <t>Resultado del Ejercicio (Ahorro/ Desahorro)</t>
  </si>
  <si>
    <t>Resultados de Ejercicios Anteriores</t>
  </si>
  <si>
    <t>Revalúos</t>
  </si>
  <si>
    <t>Revalúo de Bienes Inmuebles</t>
  </si>
  <si>
    <t>Revalúo de Bienes Muebles</t>
  </si>
  <si>
    <t>Revalúo de Bienes Intangibles</t>
  </si>
  <si>
    <t>Otros Revalúos</t>
  </si>
  <si>
    <t>Reservas</t>
  </si>
  <si>
    <t>Reservas de Patrimonio</t>
  </si>
  <si>
    <t>Reservas Territoriales</t>
  </si>
  <si>
    <t>Reservas por Contingencias</t>
  </si>
  <si>
    <t>Rectificaciones de Resultados de Ejercicios Anteriores</t>
  </si>
  <si>
    <t>Cambios en Políticas Contables</t>
  </si>
  <si>
    <t>Cambios por Errores Contables</t>
  </si>
  <si>
    <t>Efectivo</t>
  </si>
  <si>
    <t>Bancos/Tesorería</t>
  </si>
  <si>
    <t>Bancos/Dependencias y Otros</t>
  </si>
  <si>
    <t>Depósitos de Fondos de Terceros en Garantía y/o Administración</t>
  </si>
  <si>
    <t>Otros Efectivos y Equivalentes</t>
  </si>
  <si>
    <t>Concepto</t>
  </si>
  <si>
    <t>Cargos del Período</t>
  </si>
  <si>
    <t>Abonos del Período</t>
  </si>
  <si>
    <t>Impuestos no Comprendidos en la Ley de Ingresos Vigente, Causados en Ejercicios Fiscales Anteriores Pendientes de Liquidación o Pago</t>
  </si>
  <si>
    <t>Cuotas para la Seguridad Social</t>
  </si>
  <si>
    <t>Contribuciones de Mejoras no Comprendidas en la Ley de Ingresos Vigente, Causadas en Ejercicios Fiscales Anteriores Pendientes de Liquidación o Pago</t>
  </si>
  <si>
    <t>Derechos no Comprendidos en la Ley de Ingresos Vigente, Causados en Ejercicios Fiscales Anteriores Pendientes de Liquidación o Pago</t>
  </si>
  <si>
    <t>Productos</t>
  </si>
  <si>
    <t>Productos no Comprendidos en la Ley de Ingresos Vigente, Causados en Ejercicios Fiscales Anteriores Pendientes de Liquidación o Pago</t>
  </si>
  <si>
    <t>Aprovechamientos</t>
  </si>
  <si>
    <t>Aprovechamientos no Comprendidos en la Ley de Ingresos Vigente, Causados en Ejercicios Fiscales Anteriores Pendientes de Liquidación o Pago</t>
  </si>
  <si>
    <t>Ingresos por Venta de Bienes y Prestación de Servicios de Instituciones Públicas de Seguridad Social</t>
  </si>
  <si>
    <t>Ingresos por Venta de Bienes y Prestación de Servicios de Empresas Productivas del Estado</t>
  </si>
  <si>
    <t>Ingresos por Venta de Bienes y Prestación de Servicios de Entidades Paraestatales y Fideicomisos No Empresariales y No Financieros</t>
  </si>
  <si>
    <t>Ingresos por Venta de Bienes y Prestación de Servicios de Entidades Paraestatales Empresariales No Financieras con Participación Estatal Mayoritaria</t>
  </si>
  <si>
    <t>Ingresos por Venta de Bienes y Prestación de Servicios de Entidades Paraestatales Empresariales Financieras Monetarias con Participación Estatal Mayoritaria</t>
  </si>
  <si>
    <t>Ingresos por Venta de Bienes y Prestación de Servicios de Entidades Paraestatales Empresariales Financieras No Monetarias con Participación Estatal Mayoritaria</t>
  </si>
  <si>
    <t>Ingresos por Venta de Bienes y Prestación de Servicios de Fideicomisos Financieros Públicos con Participación Estatal Mayoritaria</t>
  </si>
  <si>
    <t>Ingresos por Venta de Bienes y Prestación de Servicios de los Poderes Legislativo y Judicial, y de los Órganos Autónomos</t>
  </si>
  <si>
    <t>PARTICIPACIONES, APORTACIONES, CONVENIOS, INCENTIVOS DERIVADOS DE LA COLABORACIÓN FISCAL, FONDOS DISTINTOS DE APORTACIONES, TRANSFERENCIAS, ASIGNACIONES, SUBSIDIOS Y SUBVENCIONES, Y PENSIONES Y JUBILACIONES</t>
  </si>
  <si>
    <t>Participaciones, Aportaciones, Convenios, Incentivos Derivados de la Colaboración Fiscal y Fondos Distintos de Aportaciones</t>
  </si>
  <si>
    <t>Incentivos derivados de la Colaboración Fiscal</t>
  </si>
  <si>
    <t>Fondos Distintos de Aportaciones</t>
  </si>
  <si>
    <t>Transferencias del Fondo Mexicano del Petróleo para la Estabilización y el Desarrollo</t>
  </si>
  <si>
    <t>Intereses Ganados de Títulos, Valores y demás Instrumentos Financieros</t>
  </si>
  <si>
    <t>Diferencias por Tipo de Cambio a Favor</t>
  </si>
  <si>
    <t>Diferencias por Reestructuración de Deuda Pública a Favor</t>
  </si>
  <si>
    <t>Diferencias por Tipo de Cambio Negativas</t>
  </si>
  <si>
    <t>Diferencias por Reestructuración de Deuda Pública Negativas</t>
  </si>
  <si>
    <t>Se informará, de manera agrupada, en las notas a los Estados Financieros las cuentas de orden contables y cuentas de orden presupuestario, considerando al menos lo siguiente:</t>
  </si>
  <si>
    <t>1. Los valores en custodia de instrumentos prestados a formadores de mercado e instrumentos de crédito recibidos en garantía de los formadores de mercado u otros.</t>
  </si>
  <si>
    <t>2. Por tipo de emisión de instrumento: monto, tasa y vencimiento.</t>
  </si>
  <si>
    <t>3. Los contratos firmados de construcciones por tipo de contrato.</t>
  </si>
  <si>
    <t>4. El avance que se registra en las cuentas de orden presupuestarias, previo al cierre presupuestario de cada periodo que se reporte.</t>
  </si>
  <si>
    <t>1. Total de Ingresos Presupuestarios</t>
  </si>
  <si>
    <t>2. Más Ingresos Contables No Presupuestarios</t>
  </si>
  <si>
    <t>2.1</t>
  </si>
  <si>
    <t>2.2</t>
  </si>
  <si>
    <t>2.3</t>
  </si>
  <si>
    <t>2.4</t>
  </si>
  <si>
    <t>2.5</t>
  </si>
  <si>
    <t>2.6</t>
  </si>
  <si>
    <t>Otros Ingresos Contables No Presupuestarios</t>
  </si>
  <si>
    <t>Ingresos Derivados de Financiamientos</t>
  </si>
  <si>
    <t>Otros Ingresos Presupuestarios No Contables</t>
  </si>
  <si>
    <t>Aprovechamientos Patrimoniales</t>
  </si>
  <si>
    <t>Incremento por Variación de inventarios</t>
  </si>
  <si>
    <t>1. Total de Egresos Presupuestarios</t>
  </si>
  <si>
    <t>2. Menos Egresos Presupuestarios No Contables</t>
  </si>
  <si>
    <t>2.10</t>
  </si>
  <si>
    <t>Bienes Inmuebles</t>
  </si>
  <si>
    <t>Obra Pública en Bienes de Dominio Público</t>
  </si>
  <si>
    <t>Obra Pública en Bienes Propios</t>
  </si>
  <si>
    <t>Acciones y Participaciones de Capital</t>
  </si>
  <si>
    <t>2.15</t>
  </si>
  <si>
    <t>Compra de Títulos y Valores</t>
  </si>
  <si>
    <t>2.16</t>
  </si>
  <si>
    <t>Concesión de Préstamos</t>
  </si>
  <si>
    <t>2.17</t>
  </si>
  <si>
    <t>Inversiones en Fideicomisos, Mandatos y Otros Análogos</t>
  </si>
  <si>
    <t>2.18</t>
  </si>
  <si>
    <t>Provisiones para Contingencias y Otras Erogaciones Especiales</t>
  </si>
  <si>
    <t>2.19</t>
  </si>
  <si>
    <t>Amortización de la Deuda Pública</t>
  </si>
  <si>
    <t>2.20</t>
  </si>
  <si>
    <t>Adeudos de Ejercicios Fiscales Anteriores (ADEFAS)</t>
  </si>
  <si>
    <t>2.21</t>
  </si>
  <si>
    <t>Otros Egresos Presupuestarios No Contables</t>
  </si>
  <si>
    <t>3. Más Gastos Contables No Presupuestarios</t>
  </si>
  <si>
    <t>3.1</t>
  </si>
  <si>
    <t>3.2</t>
  </si>
  <si>
    <t>3.3</t>
  </si>
  <si>
    <t>3.4</t>
  </si>
  <si>
    <t>3.5</t>
  </si>
  <si>
    <t>Otros Gastos Contables No Presupuestarios</t>
  </si>
  <si>
    <t>2.11</t>
  </si>
  <si>
    <t>2.12</t>
  </si>
  <si>
    <t>2.13</t>
  </si>
  <si>
    <t>2.14</t>
  </si>
  <si>
    <t>ACT-02 PARTICIPACIONES, APORTACIONES, CONVENIOS, INCENTIVOS…</t>
  </si>
  <si>
    <t>ACT-01 INGRESOS DE GESTION</t>
  </si>
  <si>
    <t>ACT-04 GASTOS Y OTRAS PERDIDAS</t>
  </si>
  <si>
    <t>ACT-01</t>
  </si>
  <si>
    <t>ACT-02</t>
  </si>
  <si>
    <t>PARTICIPACIONES, APORTACIONES, CONVENIOS, INCENTIVOS…</t>
  </si>
  <si>
    <t>ACT-03</t>
  </si>
  <si>
    <t>ACT-04</t>
  </si>
  <si>
    <t>ACT-03 OTROS INGRESOS Y BENEFICIOS</t>
  </si>
  <si>
    <t>Préstamos Otorgados a Corto Plazo</t>
  </si>
  <si>
    <t>Otros Derechos a Recibir Efectivo o Equivalentes a Corto Plazo</t>
  </si>
  <si>
    <t>ESF-04 BIENES DISPONIBLES PARA SU TRANSFORMACIÓN ESTIMACIONES Y DETERIOROS (INVENTARIOS)</t>
  </si>
  <si>
    <t>ESF-11 OTROS ACTIVOS CIRCULANTE Y NO CIRCULANTE</t>
  </si>
  <si>
    <t>Valores en Garantía</t>
  </si>
  <si>
    <t>Bienes en Garantía (excluye depósitos de fondos</t>
  </si>
  <si>
    <t>Bienes Derivados de Embargos, Decomisos, Aseguramientos y Dación en Pago</t>
  </si>
  <si>
    <t>Adquisición con Fondos de Terceros</t>
  </si>
  <si>
    <t>BIENES DISPONIBLES PARA SU TRANSFORMACIÓN ESTIMACIONES Y DETERIOROS (INVENTARIOS)</t>
  </si>
  <si>
    <t>ALMACENES</t>
  </si>
  <si>
    <t>OTROS ACTIVOS</t>
  </si>
  <si>
    <t>Otros Activos Circulantes</t>
  </si>
  <si>
    <r>
      <rPr>
        <b/>
        <sz val="8"/>
        <color indexed="8"/>
        <rFont val="Arial"/>
        <family val="2"/>
      </rPr>
      <t xml:space="preserve">2019: </t>
    </r>
    <r>
      <rPr>
        <sz val="8"/>
        <color indexed="8"/>
        <rFont val="Arial"/>
        <family val="2"/>
      </rPr>
      <t>Saldo final al 31 de diciembre de 2019.</t>
    </r>
  </si>
  <si>
    <r>
      <rPr>
        <b/>
        <sz val="8"/>
        <color indexed="8"/>
        <rFont val="Arial"/>
        <family val="2"/>
      </rPr>
      <t xml:space="preserve">2018: </t>
    </r>
    <r>
      <rPr>
        <sz val="8"/>
        <color indexed="8"/>
        <rFont val="Arial"/>
        <family val="2"/>
      </rPr>
      <t>Saldo final al 31 de diciembre de 2018.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</si>
  <si>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Importe (saldo final) de las adquisiciones de bienes muebles e inmuebles efectuadas en el periodo al que corresponde a la información financiera presentada.</t>
    </r>
  </si>
  <si>
    <r>
      <rPr>
        <b/>
        <sz val="8"/>
        <color indexed="8"/>
        <rFont val="Arial"/>
        <family val="2"/>
      </rPr>
      <t xml:space="preserve">Saldo Anterior: </t>
    </r>
    <r>
      <rPr>
        <sz val="8"/>
        <color indexed="8"/>
        <rFont val="Arial"/>
        <family val="2"/>
      </rPr>
      <t>Importe del trimestre anterior.</t>
    </r>
  </si>
  <si>
    <r>
      <rPr>
        <b/>
        <sz val="8"/>
        <color indexed="8"/>
        <rFont val="Arial"/>
        <family val="2"/>
      </rPr>
      <t xml:space="preserve">Saldo final: </t>
    </r>
    <r>
      <rPr>
        <sz val="8"/>
        <color indexed="8"/>
        <rFont val="Arial"/>
        <family val="2"/>
      </rPr>
      <t>Importe final del periodo que corresponde a la información financiera presentada (trimestral: 1er, 2do, 3ro. o 4to.).</t>
    </r>
  </si>
  <si>
    <t>- Valores:</t>
  </si>
  <si>
    <t>- Emisión de obligaciones:</t>
  </si>
  <si>
    <t>- Avales y garantías:</t>
  </si>
  <si>
    <t>- Juicios:</t>
  </si>
  <si>
    <t>- Contratos para Inversión Mediante Proyectos para Prestación de Servicios (PPS) y similares:</t>
  </si>
  <si>
    <t>- Bienes concesionados o en comodato</t>
  </si>
  <si>
    <t>- Cuentas de ingresos</t>
  </si>
  <si>
    <t>- Cuentas de egresos</t>
  </si>
  <si>
    <t>Ingresos por Venta de Bienes y Prestación de Servicios</t>
  </si>
  <si>
    <t>Notas de Desglose y Memoria</t>
  </si>
  <si>
    <t>Ejercicio</t>
  </si>
  <si>
    <t>Periodicidad</t>
  </si>
  <si>
    <t>Corte</t>
  </si>
  <si>
    <t>Ejercicio:</t>
  </si>
  <si>
    <t>Periodicidad:</t>
  </si>
  <si>
    <t>Corte:</t>
  </si>
  <si>
    <t>Trimestral</t>
  </si>
  <si>
    <t>Notas de Desglose Estado de Situación Financiera</t>
  </si>
  <si>
    <t>Notas de Desglose Estado de Actividades</t>
  </si>
  <si>
    <t>Notas de Desglose Estado de Variación en la Hacienda Pública</t>
  </si>
  <si>
    <t>Notas de Desglose Estado de Flujos de Efectivo</t>
  </si>
  <si>
    <t>Conciliación entre los Ingresos Presupuestarios y Contables</t>
  </si>
  <si>
    <t>(Cifras en pesos)</t>
  </si>
  <si>
    <t>Conciliación entre los Egresos Presupuestarios y los Gastos Contables</t>
  </si>
  <si>
    <t>Notas de Memoria</t>
  </si>
  <si>
    <t>(+) Movimientos de partidas (o rubros) que no afectan al efectivo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</si>
  <si>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</si>
  <si>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</si>
  <si>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</si>
  <si>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</si>
  <si>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</si>
  <si>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(Cifras en Pesos)</t>
  </si>
  <si>
    <t>PRESUPUESTARIAS</t>
  </si>
  <si>
    <t>Bajo protesta de decir verdad declaramos que los Estados Financieros y sus notas, son razonablemente correctos y son responsabilidad del emisor.</t>
  </si>
  <si>
    <t>ESF-11 OTROS ACTIVOS</t>
  </si>
  <si>
    <t>Total de Efectivo y Equivalentes</t>
  </si>
  <si>
    <t>Total de Aplicación de efectivo por Actividades de Inversión</t>
  </si>
  <si>
    <t>Resultados del Ejercicio Ahorro/Desahorro</t>
  </si>
  <si>
    <t>Incremento en Cuentas por Pagar de Operación</t>
  </si>
  <si>
    <t>Provisiones capítulo 1000</t>
  </si>
  <si>
    <t>Provisiones capítulo 2000</t>
  </si>
  <si>
    <t>Provisiones capítulo 3000</t>
  </si>
  <si>
    <t>Provisiones capítulo 4000</t>
  </si>
  <si>
    <t>Provisiones capítulo 8000</t>
  </si>
  <si>
    <t>(-) Movimientos de partidas (o rubros) que afectan al efectivo</t>
  </si>
  <si>
    <t>Incremento en Cuentas por Cobrar de Operación</t>
  </si>
  <si>
    <t>Ingresos por recuperar CRI 10</t>
  </si>
  <si>
    <t>Ingresos por recuperar CRI 20</t>
  </si>
  <si>
    <t>Ingresos por recuperar CRI 30</t>
  </si>
  <si>
    <t>Ingresos por recuperar CRI 40</t>
  </si>
  <si>
    <t>Ingresos por recuperar CRI 50</t>
  </si>
  <si>
    <t>Ingresos por recuperar CRI 60</t>
  </si>
  <si>
    <t>Cuentas por cobrar CRI 70</t>
  </si>
  <si>
    <t>Cuentas por cobrar CRI 80</t>
  </si>
  <si>
    <t>Cuentas por cobrar CRI 90</t>
  </si>
  <si>
    <t>= Flujos de Efectivo Netos de las Actividades de Operación</t>
  </si>
  <si>
    <t>Adquisición</t>
  </si>
  <si>
    <t>Nombre de la Cuenta / Concepto</t>
  </si>
  <si>
    <t>Amortización gastos pagados por anticipado CP</t>
  </si>
  <si>
    <t>Ingresos (Patrimonio Capital)</t>
  </si>
  <si>
    <t xml:space="preserve">Estatal </t>
  </si>
  <si>
    <t>Municipal</t>
  </si>
  <si>
    <t>Convenio Federal</t>
  </si>
  <si>
    <t>Aportaciones Federales</t>
  </si>
  <si>
    <t>(-) Movimientos de partidas (o rubros) que afectan al efectivo (gasto)</t>
  </si>
  <si>
    <t>Gastos pagados por anticipado LP</t>
  </si>
  <si>
    <t>(-) Movimientos de partidas (o rubros) que no afectan al efectivo (Ingreso)</t>
  </si>
  <si>
    <t xml:space="preserve">OTROS INGRESO Y BENEFICIOS </t>
  </si>
  <si>
    <t>4. Total de Ingresos Contables</t>
  </si>
  <si>
    <t>4. Total de Gastos Contables</t>
  </si>
  <si>
    <t>UNIVERSIDAD TECNOLOGICA DE SALAMANCA</t>
  </si>
  <si>
    <t>Correspondiente del 1 de Enero al 30 de Junio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</si>
</sst>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2" x14ac:knownFonts="1"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0"/>
      <name val="Arial"/>
      <family val="2"/>
    </font>
    <font>
      <sz val="11"/>
      <color theme="1"/>
      <name val="Garamond"/>
      <family val="2"/>
    </font>
    <font>
      <b/>
      <sz val="8"/>
      <color theme="1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9"/>
      <name val="Arial"/>
      <family val="2"/>
    </font>
    <font>
      <sz val="11"/>
      <color rgb="FF000000"/>
      <name val="Calibri"/>
      <family val="2"/>
    </font>
    <font>
      <b/>
      <sz val="8"/>
      <color rgb="FF2B956F"/>
      <name val="Arial"/>
      <family val="2"/>
    </font>
    <font>
      <b/>
      <sz val="8"/>
      <color rgb="FFFFFFFF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EDE7E7"/>
        <bgColor rgb="FF000000"/>
      </patternFill>
    </fill>
    <fill>
      <patternFill patternType="solid">
        <fgColor rgb="FF471306"/>
        <bgColor rgb="FF000000"/>
      </patternFill>
    </fill>
    <fill>
      <patternFill patternType="solid">
        <fgColor rgb="FF471406"/>
        <bgColor rgb="FF000000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0">
    <xf numFmtId="0" fontId="0" fillId="0" borderId="0"/>
    <xf numFmtId="43" fontId="7" fillId="0" borderId="0" applyFont="0" applyFill="0" applyBorder="0" applyAlignment="0" applyProtection="0"/>
    <xf numFmtId="0" fontId="7" fillId="0" borderId="0"/>
    <xf numFmtId="0" fontId="4" fillId="0" borderId="0"/>
    <xf numFmtId="0" fontId="10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15" fillId="0" borderId="0"/>
    <xf numFmtId="0" fontId="15" fillId="0" borderId="0"/>
    <xf numFmtId="0" fontId="7" fillId="0" borderId="0"/>
    <xf numFmtId="0" fontId="18" fillId="0" borderId="0" applyNumberFormat="0" applyFill="0" applyBorder="0" applyAlignment="0" applyProtection="0"/>
    <xf numFmtId="0" fontId="15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177">
    <xf numFmtId="0" fontId="0" fillId="0" borderId="0" xfId="0"/>
    <xf numFmtId="0" fontId="11" fillId="0" borderId="0" xfId="0" applyFont="1"/>
    <xf numFmtId="0" fontId="11" fillId="0" borderId="0" xfId="0" applyFont="1" applyAlignment="1">
      <alignment vertical="center"/>
    </xf>
    <xf numFmtId="0" fontId="8" fillId="0" borderId="0" xfId="0" applyFont="1"/>
    <xf numFmtId="0" fontId="3" fillId="0" borderId="0" xfId="0" applyFont="1" applyProtection="1"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3" fillId="0" borderId="7" xfId="0" applyFont="1" applyBorder="1" applyProtection="1"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2" fillId="0" borderId="8" xfId="0" applyFont="1" applyBorder="1" applyAlignment="1" applyProtection="1">
      <alignment horizontal="center"/>
      <protection locked="0"/>
    </xf>
    <xf numFmtId="0" fontId="2" fillId="0" borderId="8" xfId="0" applyFont="1" applyBorder="1" applyAlignment="1" applyProtection="1">
      <alignment horizontal="left" indent="1"/>
      <protection locked="0"/>
    </xf>
    <xf numFmtId="0" fontId="3" fillId="0" borderId="8" xfId="0" applyFont="1" applyBorder="1" applyProtection="1">
      <protection locked="0"/>
    </xf>
    <xf numFmtId="0" fontId="2" fillId="0" borderId="5" xfId="0" applyFont="1" applyBorder="1" applyAlignment="1" applyProtection="1">
      <alignment horizontal="center"/>
      <protection locked="0"/>
    </xf>
    <xf numFmtId="0" fontId="3" fillId="0" borderId="6" xfId="0" applyFont="1" applyBorder="1" applyProtection="1">
      <protection locked="0"/>
    </xf>
    <xf numFmtId="0" fontId="8" fillId="0" borderId="0" xfId="0" applyFont="1" applyAlignment="1">
      <alignment vertical="top"/>
    </xf>
    <xf numFmtId="0" fontId="12" fillId="4" borderId="0" xfId="8" applyFont="1" applyFill="1" applyAlignment="1">
      <alignment horizontal="right" vertical="center"/>
    </xf>
    <xf numFmtId="0" fontId="16" fillId="4" borderId="0" xfId="8" applyFont="1" applyFill="1" applyAlignment="1">
      <alignment horizontal="left" vertical="center"/>
    </xf>
    <xf numFmtId="0" fontId="13" fillId="0" borderId="0" xfId="8" applyFont="1" applyAlignment="1">
      <alignment vertical="center"/>
    </xf>
    <xf numFmtId="0" fontId="16" fillId="4" borderId="0" xfId="8" applyFont="1" applyFill="1" applyAlignment="1">
      <alignment vertical="center"/>
    </xf>
    <xf numFmtId="0" fontId="16" fillId="5" borderId="0" xfId="8" applyFont="1" applyFill="1" applyAlignment="1">
      <alignment horizontal="center" vertical="center"/>
    </xf>
    <xf numFmtId="0" fontId="16" fillId="5" borderId="0" xfId="8" applyFont="1" applyFill="1"/>
    <xf numFmtId="0" fontId="13" fillId="0" borderId="0" xfId="8" applyFont="1"/>
    <xf numFmtId="0" fontId="17" fillId="6" borderId="0" xfId="8" applyFont="1" applyFill="1"/>
    <xf numFmtId="0" fontId="13" fillId="0" borderId="0" xfId="8" applyFont="1" applyAlignment="1">
      <alignment horizontal="center"/>
    </xf>
    <xf numFmtId="0" fontId="17" fillId="7" borderId="0" xfId="8" applyFont="1" applyFill="1"/>
    <xf numFmtId="4" fontId="13" fillId="0" borderId="0" xfId="8" applyNumberFormat="1" applyFont="1"/>
    <xf numFmtId="0" fontId="2" fillId="4" borderId="0" xfId="8" applyFont="1" applyFill="1" applyAlignment="1">
      <alignment horizontal="left" vertical="center"/>
    </xf>
    <xf numFmtId="0" fontId="13" fillId="0" borderId="0" xfId="8" applyFont="1" applyAlignment="1">
      <alignment horizontal="center" vertical="center"/>
    </xf>
    <xf numFmtId="0" fontId="12" fillId="4" borderId="0" xfId="9" applyFont="1" applyFill="1" applyAlignment="1">
      <alignment horizontal="right" vertical="center"/>
    </xf>
    <xf numFmtId="0" fontId="2" fillId="4" borderId="0" xfId="9" applyFont="1" applyFill="1" applyAlignment="1">
      <alignment horizontal="left" vertical="center"/>
    </xf>
    <xf numFmtId="0" fontId="13" fillId="0" borderId="0" xfId="9" applyFont="1"/>
    <xf numFmtId="0" fontId="16" fillId="5" borderId="0" xfId="9" applyFont="1" applyFill="1" applyAlignment="1">
      <alignment horizontal="center" vertical="center"/>
    </xf>
    <xf numFmtId="0" fontId="16" fillId="5" borderId="0" xfId="9" applyFont="1" applyFill="1"/>
    <xf numFmtId="0" fontId="17" fillId="6" borderId="0" xfId="9" applyFont="1" applyFill="1"/>
    <xf numFmtId="0" fontId="13" fillId="0" borderId="0" xfId="9" applyFont="1" applyAlignment="1">
      <alignment horizontal="center"/>
    </xf>
    <xf numFmtId="4" fontId="13" fillId="0" borderId="0" xfId="9" applyNumberFormat="1" applyFont="1"/>
    <xf numFmtId="0" fontId="13" fillId="0" borderId="0" xfId="9" applyFont="1" applyAlignment="1">
      <alignment vertical="center"/>
    </xf>
    <xf numFmtId="0" fontId="12" fillId="4" borderId="0" xfId="8" applyFont="1" applyFill="1" applyAlignment="1">
      <alignment vertical="center"/>
    </xf>
    <xf numFmtId="0" fontId="8" fillId="0" borderId="0" xfId="10" applyFont="1" applyAlignment="1">
      <alignment vertical="center"/>
    </xf>
    <xf numFmtId="0" fontId="8" fillId="0" borderId="0" xfId="10" applyFont="1"/>
    <xf numFmtId="0" fontId="11" fillId="0" borderId="0" xfId="10" applyFont="1"/>
    <xf numFmtId="0" fontId="8" fillId="0" borderId="0" xfId="10" applyFont="1" applyAlignment="1">
      <alignment horizontal="center" vertical="center"/>
    </xf>
    <xf numFmtId="0" fontId="12" fillId="0" borderId="0" xfId="9" applyFont="1" applyAlignment="1">
      <alignment horizontal="center"/>
    </xf>
    <xf numFmtId="0" fontId="12" fillId="0" borderId="0" xfId="9" applyFont="1"/>
    <xf numFmtId="0" fontId="19" fillId="0" borderId="4" xfId="11" applyFont="1" applyFill="1" applyBorder="1" applyAlignment="1" applyProtection="1">
      <alignment horizontal="center"/>
      <protection locked="0"/>
    </xf>
    <xf numFmtId="0" fontId="19" fillId="0" borderId="8" xfId="11" applyFont="1" applyFill="1" applyBorder="1" applyProtection="1">
      <protection locked="0"/>
    </xf>
    <xf numFmtId="0" fontId="16" fillId="5" borderId="0" xfId="12" applyFont="1" applyFill="1"/>
    <xf numFmtId="0" fontId="17" fillId="6" borderId="0" xfId="12" applyFont="1" applyFill="1"/>
    <xf numFmtId="0" fontId="13" fillId="0" borderId="0" xfId="12" applyFont="1"/>
    <xf numFmtId="0" fontId="3" fillId="0" borderId="0" xfId="12" applyFont="1" applyAlignment="1">
      <alignment horizontal="center" vertical="center"/>
    </xf>
    <xf numFmtId="0" fontId="3" fillId="0" borderId="0" xfId="12" applyFont="1"/>
    <xf numFmtId="0" fontId="3" fillId="0" borderId="0" xfId="12" applyFont="1" applyAlignment="1">
      <alignment wrapText="1"/>
    </xf>
    <xf numFmtId="0" fontId="3" fillId="0" borderId="0" xfId="12" applyFont="1" applyAlignment="1">
      <alignment horizontal="center"/>
    </xf>
    <xf numFmtId="4" fontId="3" fillId="0" borderId="0" xfId="12" applyNumberFormat="1" applyFont="1"/>
    <xf numFmtId="9" fontId="3" fillId="0" borderId="0" xfId="12" applyNumberFormat="1" applyFont="1"/>
    <xf numFmtId="0" fontId="12" fillId="8" borderId="2" xfId="13" applyFont="1" applyFill="1" applyBorder="1" applyAlignment="1">
      <alignment vertical="center"/>
    </xf>
    <xf numFmtId="0" fontId="8" fillId="0" borderId="0" xfId="13" applyFont="1"/>
    <xf numFmtId="0" fontId="12" fillId="0" borderId="9" xfId="13" applyFont="1" applyBorder="1" applyAlignment="1">
      <alignment vertical="center"/>
    </xf>
    <xf numFmtId="0" fontId="12" fillId="0" borderId="9" xfId="13" applyFont="1" applyBorder="1" applyAlignment="1">
      <alignment horizontal="right" vertical="center"/>
    </xf>
    <xf numFmtId="0" fontId="8" fillId="0" borderId="2" xfId="13" applyFont="1" applyBorder="1"/>
    <xf numFmtId="0" fontId="13" fillId="0" borderId="12" xfId="13" applyFont="1" applyBorder="1" applyAlignment="1">
      <alignment horizontal="left" vertical="center" wrapText="1" indent="1"/>
    </xf>
    <xf numFmtId="0" fontId="13" fillId="0" borderId="2" xfId="13" applyFont="1" applyBorder="1" applyAlignment="1">
      <alignment horizontal="left" vertical="center"/>
    </xf>
    <xf numFmtId="0" fontId="13" fillId="0" borderId="9" xfId="13" applyFont="1" applyBorder="1" applyAlignment="1">
      <alignment horizontal="left" vertical="center" indent="1"/>
    </xf>
    <xf numFmtId="0" fontId="13" fillId="0" borderId="9" xfId="13" applyFont="1" applyBorder="1" applyAlignment="1">
      <alignment horizontal="left" vertical="center" wrapText="1"/>
    </xf>
    <xf numFmtId="4" fontId="13" fillId="0" borderId="9" xfId="13" applyNumberFormat="1" applyFont="1" applyBorder="1" applyAlignment="1">
      <alignment horizontal="right" vertical="center" wrapText="1" indent="1"/>
    </xf>
    <xf numFmtId="0" fontId="12" fillId="0" borderId="2" xfId="13" applyFont="1" applyBorder="1" applyAlignment="1">
      <alignment vertical="center"/>
    </xf>
    <xf numFmtId="0" fontId="3" fillId="0" borderId="2" xfId="13" applyFont="1" applyBorder="1" applyAlignment="1">
      <alignment horizontal="left" vertical="center"/>
    </xf>
    <xf numFmtId="0" fontId="3" fillId="0" borderId="2" xfId="13" applyFont="1" applyBorder="1" applyAlignment="1">
      <alignment horizontal="left"/>
    </xf>
    <xf numFmtId="0" fontId="13" fillId="0" borderId="9" xfId="13" applyFont="1" applyBorder="1" applyAlignment="1">
      <alignment horizontal="left" vertical="center"/>
    </xf>
    <xf numFmtId="4" fontId="13" fillId="0" borderId="11" xfId="13" applyNumberFormat="1" applyFont="1" applyBorder="1" applyAlignment="1">
      <alignment horizontal="right" vertical="center" indent="1"/>
    </xf>
    <xf numFmtId="0" fontId="12" fillId="8" borderId="1" xfId="13" applyFont="1" applyFill="1" applyBorder="1" applyAlignment="1">
      <alignment vertical="center"/>
    </xf>
    <xf numFmtId="0" fontId="3" fillId="0" borderId="9" xfId="13" applyFont="1" applyBorder="1" applyAlignment="1">
      <alignment horizontal="left" vertical="center" indent="1"/>
    </xf>
    <xf numFmtId="0" fontId="3" fillId="0" borderId="2" xfId="13" applyFont="1" applyBorder="1" applyAlignment="1">
      <alignment vertical="center"/>
    </xf>
    <xf numFmtId="0" fontId="3" fillId="0" borderId="12" xfId="13" applyFont="1" applyBorder="1" applyAlignment="1">
      <alignment horizontal="left" vertical="center" wrapText="1" indent="1"/>
    </xf>
    <xf numFmtId="0" fontId="8" fillId="0" borderId="9" xfId="13" applyFont="1" applyBorder="1"/>
    <xf numFmtId="4" fontId="12" fillId="0" borderId="9" xfId="13" applyNumberFormat="1" applyFont="1" applyBorder="1" applyAlignment="1">
      <alignment horizontal="right" vertical="center"/>
    </xf>
    <xf numFmtId="0" fontId="12" fillId="0" borderId="12" xfId="13" applyFont="1" applyBorder="1" applyAlignment="1">
      <alignment vertical="center"/>
    </xf>
    <xf numFmtId="0" fontId="13" fillId="0" borderId="9" xfId="13" applyFont="1" applyBorder="1" applyAlignment="1">
      <alignment vertical="center"/>
    </xf>
    <xf numFmtId="4" fontId="13" fillId="0" borderId="9" xfId="13" applyNumberFormat="1" applyFont="1" applyBorder="1" applyAlignment="1">
      <alignment horizontal="right" vertical="center"/>
    </xf>
    <xf numFmtId="0" fontId="12" fillId="3" borderId="2" xfId="13" applyFont="1" applyFill="1" applyBorder="1" applyAlignment="1">
      <alignment vertical="center"/>
    </xf>
    <xf numFmtId="0" fontId="12" fillId="8" borderId="13" xfId="13" applyFont="1" applyFill="1" applyBorder="1" applyAlignment="1">
      <alignment vertical="center"/>
    </xf>
    <xf numFmtId="0" fontId="3" fillId="0" borderId="12" xfId="13" applyFont="1" applyBorder="1" applyAlignment="1">
      <alignment horizontal="left" vertical="center" indent="1"/>
    </xf>
    <xf numFmtId="0" fontId="3" fillId="0" borderId="9" xfId="13" applyFont="1" applyBorder="1" applyAlignment="1">
      <alignment vertical="center"/>
    </xf>
    <xf numFmtId="4" fontId="3" fillId="0" borderId="9" xfId="13" applyNumberFormat="1" applyFont="1" applyBorder="1" applyAlignment="1">
      <alignment horizontal="right" vertical="center"/>
    </xf>
    <xf numFmtId="0" fontId="2" fillId="0" borderId="2" xfId="13" applyFont="1" applyBorder="1" applyAlignment="1">
      <alignment vertical="center"/>
    </xf>
    <xf numFmtId="0" fontId="2" fillId="0" borderId="12" xfId="13" applyFont="1" applyBorder="1" applyAlignment="1">
      <alignment vertical="center"/>
    </xf>
    <xf numFmtId="49" fontId="3" fillId="0" borderId="2" xfId="13" applyNumberFormat="1" applyFont="1" applyBorder="1"/>
    <xf numFmtId="0" fontId="3" fillId="0" borderId="9" xfId="13" applyFont="1" applyBorder="1"/>
    <xf numFmtId="9" fontId="3" fillId="0" borderId="0" xfId="14" applyFont="1"/>
    <xf numFmtId="0" fontId="19" fillId="0" borderId="4" xfId="11" applyFont="1" applyBorder="1" applyAlignment="1" applyProtection="1">
      <alignment horizontal="center"/>
      <protection locked="0"/>
    </xf>
    <xf numFmtId="0" fontId="19" fillId="0" borderId="8" xfId="11" applyFont="1" applyBorder="1" applyProtection="1">
      <protection locked="0"/>
    </xf>
    <xf numFmtId="0" fontId="11" fillId="2" borderId="0" xfId="0" applyFont="1" applyFill="1" applyAlignment="1">
      <alignment horizontal="center" vertical="center"/>
    </xf>
    <xf numFmtId="0" fontId="2" fillId="2" borderId="0" xfId="3" applyFont="1" applyFill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2" fillId="0" borderId="0" xfId="3" applyFont="1" applyAlignment="1">
      <alignment vertical="top"/>
    </xf>
    <xf numFmtId="0" fontId="16" fillId="5" borderId="0" xfId="8" applyFont="1" applyFill="1" applyAlignment="1">
      <alignment horizontal="center" vertical="top"/>
    </xf>
    <xf numFmtId="0" fontId="1" fillId="0" borderId="0" xfId="3" applyFont="1" applyAlignment="1">
      <alignment horizontal="left" vertical="top" indent="1"/>
    </xf>
    <xf numFmtId="0" fontId="8" fillId="0" borderId="0" xfId="0" applyFont="1" applyAlignment="1">
      <alignment horizontal="center" vertical="top"/>
    </xf>
    <xf numFmtId="0" fontId="1" fillId="0" borderId="0" xfId="3" applyFont="1" applyAlignment="1">
      <alignment horizontal="left" vertical="top" wrapText="1" indent="1"/>
    </xf>
    <xf numFmtId="0" fontId="3" fillId="0" borderId="0" xfId="3" applyFont="1" applyAlignment="1">
      <alignment horizontal="left" vertical="top" indent="1"/>
    </xf>
    <xf numFmtId="0" fontId="1" fillId="0" borderId="0" xfId="0" applyFont="1" applyAlignment="1">
      <alignment horizontal="left" vertical="top" indent="1"/>
    </xf>
    <xf numFmtId="0" fontId="8" fillId="0" borderId="0" xfId="0" applyFont="1" applyAlignment="1">
      <alignment horizontal="justify" vertical="center"/>
    </xf>
    <xf numFmtId="0" fontId="6" fillId="0" borderId="0" xfId="0" applyFont="1" applyAlignment="1">
      <alignment horizontal="left" vertical="top" indent="1"/>
    </xf>
    <xf numFmtId="0" fontId="6" fillId="0" borderId="0" xfId="3" applyFont="1" applyAlignment="1">
      <alignment horizontal="left" vertical="top" indent="1"/>
    </xf>
    <xf numFmtId="0" fontId="11" fillId="0" borderId="0" xfId="0" applyFont="1" applyAlignment="1">
      <alignment horizontal="left" wrapText="1"/>
    </xf>
    <xf numFmtId="0" fontId="11" fillId="0" borderId="0" xfId="0" applyFont="1" applyAlignment="1">
      <alignment horizontal="left" vertical="center" wrapText="1"/>
    </xf>
    <xf numFmtId="0" fontId="16" fillId="5" borderId="0" xfId="12" applyFont="1" applyFill="1" applyAlignment="1">
      <alignment horizontal="center" vertical="top"/>
    </xf>
    <xf numFmtId="0" fontId="8" fillId="0" borderId="0" xfId="3" applyFont="1" applyAlignment="1">
      <alignment horizontal="left" vertical="top" indent="1"/>
    </xf>
    <xf numFmtId="0" fontId="6" fillId="0" borderId="0" xfId="3" applyFont="1" applyAlignment="1">
      <alignment horizontal="left" vertical="top" wrapText="1" indent="1"/>
    </xf>
    <xf numFmtId="0" fontId="2" fillId="2" borderId="0" xfId="3" applyFont="1" applyFill="1" applyAlignment="1">
      <alignment horizontal="centerContinuous" vertical="center" wrapText="1"/>
    </xf>
    <xf numFmtId="0" fontId="8" fillId="2" borderId="0" xfId="0" applyFont="1" applyFill="1" applyAlignment="1">
      <alignment horizontal="centerContinuous"/>
    </xf>
    <xf numFmtId="0" fontId="9" fillId="2" borderId="0" xfId="0" applyFont="1" applyFill="1" applyAlignment="1">
      <alignment horizontal="centerContinuous"/>
    </xf>
    <xf numFmtId="0" fontId="2" fillId="0" borderId="0" xfId="3" applyFont="1"/>
    <xf numFmtId="0" fontId="3" fillId="0" borderId="0" xfId="3" applyFont="1"/>
    <xf numFmtId="0" fontId="3" fillId="0" borderId="0" xfId="3" applyFont="1" applyAlignment="1">
      <alignment horizontal="left"/>
    </xf>
    <xf numFmtId="0" fontId="3" fillId="0" borderId="0" xfId="3" applyFont="1" applyAlignment="1">
      <alignment horizontal="left" wrapText="1"/>
    </xf>
    <xf numFmtId="0" fontId="3" fillId="0" borderId="0" xfId="3" quotePrefix="1" applyFont="1" applyAlignment="1">
      <alignment horizontal="left" vertical="top" wrapText="1" indent="1"/>
    </xf>
    <xf numFmtId="0" fontId="3" fillId="0" borderId="0" xfId="3" quotePrefix="1" applyFont="1" applyAlignment="1">
      <alignment horizontal="left" vertical="top" indent="1"/>
    </xf>
    <xf numFmtId="0" fontId="3" fillId="0" borderId="0" xfId="3" applyFont="1" applyAlignment="1">
      <alignment horizontal="left" vertical="top"/>
    </xf>
    <xf numFmtId="0" fontId="3" fillId="0" borderId="0" xfId="3" applyFont="1" applyAlignment="1">
      <alignment horizontal="left" indent="1"/>
    </xf>
    <xf numFmtId="0" fontId="3" fillId="0" borderId="0" xfId="3" applyFont="1" applyAlignment="1">
      <alignment wrapText="1"/>
    </xf>
    <xf numFmtId="0" fontId="3" fillId="0" borderId="0" xfId="3" quotePrefix="1" applyFont="1" applyAlignment="1">
      <alignment horizontal="left" wrapText="1" indent="1"/>
    </xf>
    <xf numFmtId="49" fontId="3" fillId="0" borderId="2" xfId="13" applyNumberFormat="1" applyFont="1" applyBorder="1" applyAlignment="1">
      <alignment vertical="center"/>
    </xf>
    <xf numFmtId="0" fontId="17" fillId="6" borderId="0" xfId="9" applyFont="1" applyFill="1" applyAlignment="1">
      <alignment horizontal="center"/>
    </xf>
    <xf numFmtId="4" fontId="12" fillId="0" borderId="0" xfId="9" applyNumberFormat="1" applyFont="1"/>
    <xf numFmtId="0" fontId="12" fillId="0" borderId="0" xfId="9" applyFont="1" applyAlignment="1">
      <alignment horizontal="left" indent="1"/>
    </xf>
    <xf numFmtId="0" fontId="2" fillId="3" borderId="19" xfId="0" applyFont="1" applyFill="1" applyBorder="1" applyAlignment="1" applyProtection="1">
      <alignment horizontal="center" vertical="center"/>
      <protection locked="0"/>
    </xf>
    <xf numFmtId="0" fontId="2" fillId="3" borderId="20" xfId="0" applyFont="1" applyFill="1" applyBorder="1" applyAlignment="1" applyProtection="1">
      <alignment horizontal="center" vertical="center" wrapText="1"/>
      <protection locked="0"/>
    </xf>
    <xf numFmtId="0" fontId="2" fillId="0" borderId="0" xfId="9" applyFont="1"/>
    <xf numFmtId="0" fontId="3" fillId="0" borderId="0" xfId="9" applyFont="1"/>
    <xf numFmtId="4" fontId="8" fillId="0" borderId="0" xfId="2" applyNumberFormat="1" applyFont="1" applyAlignment="1" applyProtection="1">
      <alignment vertical="top"/>
      <protection locked="0"/>
    </xf>
    <xf numFmtId="0" fontId="12" fillId="0" borderId="0" xfId="9" quotePrefix="1" applyFont="1" applyAlignment="1">
      <alignment horizontal="left" indent="1"/>
    </xf>
    <xf numFmtId="0" fontId="17" fillId="6" borderId="0" xfId="9" applyFont="1" applyFill="1" applyAlignment="1">
      <alignment horizontal="center" vertical="center"/>
    </xf>
    <xf numFmtId="3" fontId="12" fillId="8" borderId="1" xfId="13" applyNumberFormat="1" applyFont="1" applyFill="1" applyBorder="1" applyAlignment="1">
      <alignment horizontal="right" vertical="center" wrapText="1" indent="1"/>
    </xf>
    <xf numFmtId="3" fontId="12" fillId="0" borderId="1" xfId="13" applyNumberFormat="1" applyFont="1" applyBorder="1" applyAlignment="1">
      <alignment horizontal="right" vertical="center" wrapText="1" indent="1"/>
    </xf>
    <xf numFmtId="3" fontId="13" fillId="0" borderId="1" xfId="13" applyNumberFormat="1" applyFont="1" applyBorder="1" applyAlignment="1">
      <alignment horizontal="right" vertical="center" wrapText="1" indent="1"/>
    </xf>
    <xf numFmtId="3" fontId="13" fillId="0" borderId="1" xfId="13" applyNumberFormat="1" applyFont="1" applyBorder="1" applyAlignment="1">
      <alignment horizontal="right" vertical="center" indent="1"/>
    </xf>
    <xf numFmtId="3" fontId="12" fillId="8" borderId="1" xfId="13" applyNumberFormat="1" applyFont="1" applyFill="1" applyBorder="1" applyAlignment="1">
      <alignment horizontal="right" vertical="center"/>
    </xf>
    <xf numFmtId="3" fontId="3" fillId="0" borderId="1" xfId="13" applyNumberFormat="1" applyFont="1" applyBorder="1" applyAlignment="1">
      <alignment horizontal="right" vertical="center" wrapText="1" indent="1"/>
    </xf>
    <xf numFmtId="3" fontId="2" fillId="0" borderId="1" xfId="13" applyNumberFormat="1" applyFont="1" applyBorder="1" applyAlignment="1">
      <alignment horizontal="right" vertical="center" wrapText="1" indent="1"/>
    </xf>
    <xf numFmtId="3" fontId="3" fillId="0" borderId="1" xfId="13" applyNumberFormat="1" applyFont="1" applyBorder="1" applyAlignment="1">
      <alignment horizontal="right" vertical="center" indent="1"/>
    </xf>
    <xf numFmtId="0" fontId="12" fillId="0" borderId="0" xfId="2" applyFont="1" applyAlignment="1">
      <alignment horizontal="center"/>
    </xf>
    <xf numFmtId="0" fontId="12" fillId="0" borderId="0" xfId="2" applyFont="1"/>
    <xf numFmtId="4" fontId="12" fillId="0" borderId="0" xfId="19" applyNumberFormat="1" applyFont="1" applyFill="1"/>
    <xf numFmtId="0" fontId="13" fillId="0" borderId="0" xfId="2" applyFont="1" applyAlignment="1">
      <alignment horizontal="center"/>
    </xf>
    <xf numFmtId="0" fontId="13" fillId="0" borderId="0" xfId="2" applyFont="1"/>
    <xf numFmtId="4" fontId="13" fillId="0" borderId="0" xfId="19" applyNumberFormat="1" applyFont="1" applyFill="1"/>
    <xf numFmtId="0" fontId="2" fillId="0" borderId="0" xfId="2" applyFont="1"/>
    <xf numFmtId="4" fontId="12" fillId="0" borderId="0" xfId="18" applyNumberFormat="1" applyFont="1" applyFill="1"/>
    <xf numFmtId="0" fontId="3" fillId="0" borderId="0" xfId="2" applyFont="1"/>
    <xf numFmtId="4" fontId="13" fillId="0" borderId="0" xfId="18" applyNumberFormat="1" applyFont="1" applyFill="1"/>
    <xf numFmtId="0" fontId="12" fillId="0" borderId="0" xfId="2" applyFont="1" applyAlignment="1">
      <alignment horizontal="left" indent="1"/>
    </xf>
    <xf numFmtId="4" fontId="12" fillId="0" borderId="0" xfId="2" applyNumberFormat="1" applyFont="1"/>
    <xf numFmtId="0" fontId="16" fillId="4" borderId="0" xfId="8" applyFont="1" applyFill="1" applyAlignment="1">
      <alignment horizontal="center" vertical="center"/>
    </xf>
    <xf numFmtId="0" fontId="12" fillId="4" borderId="0" xfId="8" applyFont="1" applyFill="1" applyAlignment="1">
      <alignment horizontal="center" vertical="center"/>
    </xf>
    <xf numFmtId="0" fontId="2" fillId="4" borderId="0" xfId="8" applyFont="1" applyFill="1" applyAlignment="1">
      <alignment horizontal="center" vertical="center"/>
    </xf>
    <xf numFmtId="0" fontId="2" fillId="4" borderId="0" xfId="8" applyFont="1" applyFill="1" applyAlignment="1">
      <alignment vertical="center"/>
    </xf>
    <xf numFmtId="0" fontId="12" fillId="4" borderId="0" xfId="9" applyFont="1" applyFill="1" applyAlignment="1">
      <alignment horizontal="center" vertical="center"/>
    </xf>
    <xf numFmtId="0" fontId="11" fillId="8" borderId="14" xfId="13" applyFont="1" applyFill="1" applyBorder="1" applyAlignment="1">
      <alignment horizontal="center" vertical="center"/>
    </xf>
    <xf numFmtId="0" fontId="11" fillId="8" borderId="11" xfId="13" applyFont="1" applyFill="1" applyBorder="1" applyAlignment="1">
      <alignment horizontal="center" vertical="center"/>
    </xf>
    <xf numFmtId="0" fontId="11" fillId="8" borderId="16" xfId="13" applyFont="1" applyFill="1" applyBorder="1" applyAlignment="1">
      <alignment horizontal="center" vertical="center"/>
    </xf>
    <xf numFmtId="0" fontId="11" fillId="8" borderId="10" xfId="13" applyFont="1" applyFill="1" applyBorder="1" applyAlignment="1">
      <alignment horizontal="center" vertical="center"/>
    </xf>
    <xf numFmtId="0" fontId="11" fillId="8" borderId="0" xfId="13" applyFont="1" applyFill="1" applyAlignment="1">
      <alignment horizontal="center" vertical="center"/>
    </xf>
    <xf numFmtId="0" fontId="11" fillId="8" borderId="17" xfId="13" applyFont="1" applyFill="1" applyBorder="1" applyAlignment="1">
      <alignment horizontal="center" vertical="center"/>
    </xf>
    <xf numFmtId="0" fontId="11" fillId="8" borderId="13" xfId="13" applyFont="1" applyFill="1" applyBorder="1" applyAlignment="1">
      <alignment horizontal="center" vertical="center"/>
    </xf>
    <xf numFmtId="0" fontId="11" fillId="8" borderId="15" xfId="13" applyFont="1" applyFill="1" applyBorder="1" applyAlignment="1">
      <alignment horizontal="center" vertical="center"/>
    </xf>
    <xf numFmtId="0" fontId="11" fillId="8" borderId="18" xfId="13" applyFont="1" applyFill="1" applyBorder="1" applyAlignment="1">
      <alignment horizontal="center" vertical="center"/>
    </xf>
    <xf numFmtId="0" fontId="2" fillId="8" borderId="14" xfId="13" applyFont="1" applyFill="1" applyBorder="1" applyAlignment="1" applyProtection="1">
      <alignment horizontal="center" vertical="center" wrapText="1"/>
      <protection locked="0"/>
    </xf>
    <xf numFmtId="0" fontId="2" fillId="8" borderId="11" xfId="13" applyFont="1" applyFill="1" applyBorder="1" applyAlignment="1" applyProtection="1">
      <alignment horizontal="center" vertical="center" wrapText="1"/>
      <protection locked="0"/>
    </xf>
    <xf numFmtId="0" fontId="2" fillId="8" borderId="16" xfId="13" applyFont="1" applyFill="1" applyBorder="1" applyAlignment="1" applyProtection="1">
      <alignment horizontal="center" vertical="center" wrapText="1"/>
      <protection locked="0"/>
    </xf>
    <xf numFmtId="0" fontId="2" fillId="8" borderId="10" xfId="13" applyFont="1" applyFill="1" applyBorder="1" applyAlignment="1" applyProtection="1">
      <alignment horizontal="center" vertical="center" wrapText="1"/>
      <protection locked="0"/>
    </xf>
    <xf numFmtId="0" fontId="2" fillId="8" borderId="0" xfId="13" applyFont="1" applyFill="1" applyAlignment="1" applyProtection="1">
      <alignment horizontal="center" vertical="center" wrapText="1"/>
      <protection locked="0"/>
    </xf>
    <xf numFmtId="0" fontId="2" fillId="8" borderId="17" xfId="13" applyFont="1" applyFill="1" applyBorder="1" applyAlignment="1" applyProtection="1">
      <alignment horizontal="center" vertical="center" wrapText="1"/>
      <protection locked="0"/>
    </xf>
    <xf numFmtId="0" fontId="12" fillId="4" borderId="0" xfId="9" applyFont="1" applyFill="1" applyAlignment="1">
      <alignment vertical="center"/>
    </xf>
    <xf numFmtId="0" fontId="12" fillId="4" borderId="0" xfId="9" applyFont="1" applyFill="1" applyAlignment="1">
      <alignment horizontal="center"/>
    </xf>
    <xf numFmtId="0" fontId="12" fillId="4" borderId="0" xfId="9" applyFont="1" applyFill="1"/>
    <xf numFmtId="0" fontId="3" fillId="0" borderId="0" xfId="3" applyFont="1" applyAlignment="1">
      <alignment horizontal="left" vertical="center" wrapText="1"/>
    </xf>
    <xf numFmtId="0" fontId="3" fillId="0" borderId="0" xfId="3" applyFont="1" applyAlignment="1">
      <alignment horizontal="left" vertical="top" wrapText="1"/>
    </xf>
  </cellXfs>
  <cellStyles count="20">
    <cellStyle name="Hipervínculo" xfId="11" builtinId="8"/>
    <cellStyle name="Millares" xfId="18" builtinId="3"/>
    <cellStyle name="Millares 2" xfId="1" xr:uid="{00000000-0005-0000-0000-000002000000}"/>
    <cellStyle name="Millares 2 2" xfId="15" xr:uid="{00000000-0005-0000-0000-000003000000}"/>
    <cellStyle name="Millares 2 3" xfId="16" xr:uid="{00000000-0005-0000-0000-000004000000}"/>
    <cellStyle name="Millares 3" xfId="19" xr:uid="{00000000-0005-0000-0000-000005000000}"/>
    <cellStyle name="Millares 4" xfId="17" xr:uid="{00000000-0005-0000-0000-000006000000}"/>
    <cellStyle name="Normal" xfId="0" builtinId="0"/>
    <cellStyle name="Normal 2" xfId="2" xr:uid="{00000000-0005-0000-0000-000008000000}"/>
    <cellStyle name="Normal 2 2" xfId="3" xr:uid="{00000000-0005-0000-0000-000009000000}"/>
    <cellStyle name="Normal 2 3" xfId="9" xr:uid="{00000000-0005-0000-0000-00000A000000}"/>
    <cellStyle name="Normal 3" xfId="8" xr:uid="{00000000-0005-0000-0000-00000B000000}"/>
    <cellStyle name="Normal 3 2" xfId="10" xr:uid="{00000000-0005-0000-0000-00000C000000}"/>
    <cellStyle name="Normal 3 2 2" xfId="13" xr:uid="{00000000-0005-0000-0000-00000D000000}"/>
    <cellStyle name="Normal 3 3" xfId="12" xr:uid="{00000000-0005-0000-0000-00000E000000}"/>
    <cellStyle name="Normal 4" xfId="4" xr:uid="{00000000-0005-0000-0000-00000F000000}"/>
    <cellStyle name="Normal 5" xfId="5" xr:uid="{00000000-0005-0000-0000-000010000000}"/>
    <cellStyle name="Normal 56" xfId="6" xr:uid="{00000000-0005-0000-0000-000011000000}"/>
    <cellStyle name="Porcentaje" xfId="14" builtinId="5"/>
    <cellStyle name="Porcentaje 2" xfId="7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C6600"/>
    <pageSetUpPr fitToPage="1"/>
  </sheetPr>
  <dimension ref="A1:E44"/>
  <sheetViews>
    <sheetView zoomScaleNormal="100" zoomScaleSheetLayoutView="100" workbookViewId="0">
      <pane ySplit="5" topLeftCell="A6" activePane="bottomLeft" state="frozen"/>
      <selection activeCell="A14" sqref="A14:B14"/>
      <selection pane="bottomLeft" activeCell="A6" sqref="A6"/>
    </sheetView>
  </sheetViews>
  <sheetFormatPr baseColWidth="10" defaultColWidth="12.85546875" defaultRowHeight="11.25" x14ac:dyDescent="0.2"/>
  <cols>
    <col min="1" max="1" width="14.7109375" style="4" customWidth="1"/>
    <col min="2" max="2" width="73.85546875" style="4" bestFit="1" customWidth="1"/>
    <col min="3" max="3" width="8" style="4" customWidth="1"/>
    <col min="4" max="16384" width="12.85546875" style="4"/>
  </cols>
  <sheetData>
    <row r="1" spans="1:5" ht="18.95" customHeight="1" x14ac:dyDescent="0.2">
      <c r="A1" s="152" t="s">
        <v>662</v>
      </c>
      <c r="B1" s="152"/>
      <c r="C1" s="17"/>
      <c r="D1" s="14" t="s">
        <v>602</v>
      </c>
      <c r="E1" s="15">
        <v>2023</v>
      </c>
    </row>
    <row r="2" spans="1:5" ht="18.95" customHeight="1" x14ac:dyDescent="0.2">
      <c r="A2" s="153" t="s">
        <v>601</v>
      </c>
      <c r="B2" s="153"/>
      <c r="C2" s="36"/>
      <c r="D2" s="14" t="s">
        <v>603</v>
      </c>
      <c r="E2" s="17" t="s">
        <v>608</v>
      </c>
    </row>
    <row r="3" spans="1:5" ht="18.95" customHeight="1" x14ac:dyDescent="0.2">
      <c r="A3" s="152" t="s">
        <v>663</v>
      </c>
      <c r="B3" s="152"/>
      <c r="C3" s="17"/>
      <c r="D3" s="14" t="s">
        <v>604</v>
      </c>
      <c r="E3" s="15">
        <v>2</v>
      </c>
    </row>
    <row r="4" spans="1:5" ht="18.95" customHeight="1" x14ac:dyDescent="0.2">
      <c r="A4" s="152" t="s">
        <v>623</v>
      </c>
      <c r="B4" s="152"/>
      <c r="C4" s="152"/>
      <c r="D4" s="152"/>
      <c r="E4" s="152"/>
    </row>
    <row r="5" spans="1:5" ht="15" customHeight="1" x14ac:dyDescent="0.2">
      <c r="A5" s="126" t="s">
        <v>41</v>
      </c>
      <c r="B5" s="125" t="s">
        <v>42</v>
      </c>
    </row>
    <row r="6" spans="1:5" x14ac:dyDescent="0.2">
      <c r="A6" s="5"/>
      <c r="B6" s="6"/>
    </row>
    <row r="7" spans="1:5" x14ac:dyDescent="0.2">
      <c r="A7" s="7"/>
      <c r="B7" s="8" t="s">
        <v>45</v>
      </c>
    </row>
    <row r="8" spans="1:5" x14ac:dyDescent="0.2">
      <c r="A8" s="7"/>
      <c r="B8" s="8"/>
    </row>
    <row r="9" spans="1:5" x14ac:dyDescent="0.2">
      <c r="A9" s="7"/>
      <c r="B9" s="9" t="s">
        <v>0</v>
      </c>
    </row>
    <row r="10" spans="1:5" x14ac:dyDescent="0.2">
      <c r="A10" s="43" t="s">
        <v>1</v>
      </c>
      <c r="B10" s="44" t="s">
        <v>2</v>
      </c>
    </row>
    <row r="11" spans="1:5" x14ac:dyDescent="0.2">
      <c r="A11" s="43" t="s">
        <v>3</v>
      </c>
      <c r="B11" s="44" t="s">
        <v>4</v>
      </c>
    </row>
    <row r="12" spans="1:5" x14ac:dyDescent="0.2">
      <c r="A12" s="43" t="s">
        <v>5</v>
      </c>
      <c r="B12" s="44" t="s">
        <v>6</v>
      </c>
    </row>
    <row r="13" spans="1:5" x14ac:dyDescent="0.2">
      <c r="A13" s="43" t="s">
        <v>131</v>
      </c>
      <c r="B13" s="44" t="s">
        <v>583</v>
      </c>
    </row>
    <row r="14" spans="1:5" x14ac:dyDescent="0.2">
      <c r="A14" s="43" t="s">
        <v>7</v>
      </c>
      <c r="B14" s="44" t="s">
        <v>584</v>
      </c>
    </row>
    <row r="15" spans="1:5" x14ac:dyDescent="0.2">
      <c r="A15" s="43" t="s">
        <v>8</v>
      </c>
      <c r="B15" s="44" t="s">
        <v>130</v>
      </c>
    </row>
    <row r="16" spans="1:5" x14ac:dyDescent="0.2">
      <c r="A16" s="43" t="s">
        <v>9</v>
      </c>
      <c r="B16" s="44" t="s">
        <v>10</v>
      </c>
    </row>
    <row r="17" spans="1:2" x14ac:dyDescent="0.2">
      <c r="A17" s="43" t="s">
        <v>11</v>
      </c>
      <c r="B17" s="44" t="s">
        <v>12</v>
      </c>
    </row>
    <row r="18" spans="1:2" x14ac:dyDescent="0.2">
      <c r="A18" s="43" t="s">
        <v>13</v>
      </c>
      <c r="B18" s="44" t="s">
        <v>14</v>
      </c>
    </row>
    <row r="19" spans="1:2" x14ac:dyDescent="0.2">
      <c r="A19" s="43" t="s">
        <v>15</v>
      </c>
      <c r="B19" s="44" t="s">
        <v>16</v>
      </c>
    </row>
    <row r="20" spans="1:2" x14ac:dyDescent="0.2">
      <c r="A20" s="43" t="s">
        <v>17</v>
      </c>
      <c r="B20" s="44" t="s">
        <v>585</v>
      </c>
    </row>
    <row r="21" spans="1:2" x14ac:dyDescent="0.2">
      <c r="A21" s="43" t="s">
        <v>18</v>
      </c>
      <c r="B21" s="44" t="s">
        <v>19</v>
      </c>
    </row>
    <row r="22" spans="1:2" x14ac:dyDescent="0.2">
      <c r="A22" s="43" t="s">
        <v>20</v>
      </c>
      <c r="B22" s="44" t="s">
        <v>183</v>
      </c>
    </row>
    <row r="23" spans="1:2" x14ac:dyDescent="0.2">
      <c r="A23" s="43" t="s">
        <v>21</v>
      </c>
      <c r="B23" s="44" t="s">
        <v>22</v>
      </c>
    </row>
    <row r="24" spans="1:2" x14ac:dyDescent="0.2">
      <c r="A24" s="88" t="s">
        <v>569</v>
      </c>
      <c r="B24" s="89" t="s">
        <v>304</v>
      </c>
    </row>
    <row r="25" spans="1:2" x14ac:dyDescent="0.2">
      <c r="A25" s="88" t="s">
        <v>570</v>
      </c>
      <c r="B25" s="89" t="s">
        <v>571</v>
      </c>
    </row>
    <row r="26" spans="1:2" x14ac:dyDescent="0.2">
      <c r="A26" s="88" t="s">
        <v>572</v>
      </c>
      <c r="B26" s="89" t="s">
        <v>341</v>
      </c>
    </row>
    <row r="27" spans="1:2" x14ac:dyDescent="0.2">
      <c r="A27" s="88" t="s">
        <v>573</v>
      </c>
      <c r="B27" s="89" t="s">
        <v>358</v>
      </c>
    </row>
    <row r="28" spans="1:2" x14ac:dyDescent="0.2">
      <c r="A28" s="43" t="s">
        <v>23</v>
      </c>
      <c r="B28" s="44" t="s">
        <v>24</v>
      </c>
    </row>
    <row r="29" spans="1:2" x14ac:dyDescent="0.2">
      <c r="A29" s="43" t="s">
        <v>25</v>
      </c>
      <c r="B29" s="44" t="s">
        <v>26</v>
      </c>
    </row>
    <row r="30" spans="1:2" x14ac:dyDescent="0.2">
      <c r="A30" s="43" t="s">
        <v>27</v>
      </c>
      <c r="B30" s="44" t="s">
        <v>28</v>
      </c>
    </row>
    <row r="31" spans="1:2" x14ac:dyDescent="0.2">
      <c r="A31" s="43" t="s">
        <v>29</v>
      </c>
      <c r="B31" s="44" t="s">
        <v>30</v>
      </c>
    </row>
    <row r="32" spans="1:2" x14ac:dyDescent="0.2">
      <c r="A32" s="43" t="s">
        <v>76</v>
      </c>
      <c r="B32" s="44" t="s">
        <v>77</v>
      </c>
    </row>
    <row r="33" spans="1:2" x14ac:dyDescent="0.2">
      <c r="A33" s="7"/>
      <c r="B33" s="10"/>
    </row>
    <row r="34" spans="1:2" x14ac:dyDescent="0.2">
      <c r="A34" s="7"/>
      <c r="B34" s="9"/>
    </row>
    <row r="35" spans="1:2" x14ac:dyDescent="0.2">
      <c r="A35" s="43" t="s">
        <v>48</v>
      </c>
      <c r="B35" s="44" t="s">
        <v>43</v>
      </c>
    </row>
    <row r="36" spans="1:2" x14ac:dyDescent="0.2">
      <c r="A36" s="43" t="s">
        <v>49</v>
      </c>
      <c r="B36" s="44" t="s">
        <v>44</v>
      </c>
    </row>
    <row r="37" spans="1:2" x14ac:dyDescent="0.2">
      <c r="A37" s="7"/>
      <c r="B37" s="10"/>
    </row>
    <row r="38" spans="1:2" x14ac:dyDescent="0.2">
      <c r="A38" s="7"/>
      <c r="B38" s="8" t="s">
        <v>46</v>
      </c>
    </row>
    <row r="39" spans="1:2" x14ac:dyDescent="0.2">
      <c r="A39" s="7" t="s">
        <v>47</v>
      </c>
      <c r="B39" s="44" t="s">
        <v>32</v>
      </c>
    </row>
    <row r="40" spans="1:2" x14ac:dyDescent="0.2">
      <c r="A40" s="7"/>
      <c r="B40" s="44" t="s">
        <v>624</v>
      </c>
    </row>
    <row r="41" spans="1:2" ht="12" thickBot="1" x14ac:dyDescent="0.25">
      <c r="A41" s="11"/>
      <c r="B41" s="12"/>
    </row>
    <row r="44" spans="1:2" x14ac:dyDescent="0.2">
      <c r="B44" s="4" t="s">
        <v>625</v>
      </c>
    </row>
  </sheetData>
  <sheetProtection formatCells="0" formatColumns="0" formatRows="0" autoFilter="0" pivotTables="0"/>
  <mergeCells count="4">
    <mergeCell ref="A1:B1"/>
    <mergeCell ref="A2:B2"/>
    <mergeCell ref="A3:B3"/>
    <mergeCell ref="A4:E4"/>
  </mergeCells>
  <dataValidations count="1">
    <dataValidation type="list" allowBlank="1" showInputMessage="1" showErrorMessage="1" sqref="E3" xr:uid="{00000000-0002-0000-0000-000000000000}">
      <formula1>"1, 2, 3, 4"</formula1>
    </dataValidation>
  </dataValidations>
  <hyperlinks>
    <hyperlink ref="A10:B10" location="ESF!A6" display="ESF-01" xr:uid="{00000000-0004-0000-0000-000000000000}"/>
    <hyperlink ref="A11:B11" location="ESF!A13" display="ESF-02" xr:uid="{00000000-0004-0000-0000-000001000000}"/>
    <hyperlink ref="A12:B12" location="ESF!A18" display="ESF-03" xr:uid="{00000000-0004-0000-0000-000002000000}"/>
    <hyperlink ref="A13:B13" location="ESF!A28" display="ESF-04" xr:uid="{00000000-0004-0000-0000-000003000000}"/>
    <hyperlink ref="A14:B14" location="ESF!A37" display="ESF-05" xr:uid="{00000000-0004-0000-0000-000004000000}"/>
    <hyperlink ref="A15:B15" location="ESF!A42" display="ESF-06" xr:uid="{00000000-0004-0000-0000-000005000000}"/>
    <hyperlink ref="A16:B16" location="ESF!A46" display="ESF-07" xr:uid="{00000000-0004-0000-0000-000006000000}"/>
    <hyperlink ref="A17:B17" location="ESF!A50" display="ESF-08" xr:uid="{00000000-0004-0000-0000-000007000000}"/>
    <hyperlink ref="A18:B18" location="ESF!A70" display="ESF-09" xr:uid="{00000000-0004-0000-0000-000008000000}"/>
    <hyperlink ref="A19:B19" location="ESF!A86" display="ESF-10" xr:uid="{00000000-0004-0000-0000-000009000000}"/>
    <hyperlink ref="A20:B20" location="ESF!A92" display="ESF-11" xr:uid="{00000000-0004-0000-0000-00000A000000}"/>
    <hyperlink ref="A21:B21" location="ESF!A99" display="ESF-12" xr:uid="{00000000-0004-0000-0000-00000B000000}"/>
    <hyperlink ref="A22:B22" location="ESF!A116" display="ESF-13" xr:uid="{00000000-0004-0000-0000-00000C000000}"/>
    <hyperlink ref="A23:B23" location="ESF!A133" display="ESF-14" xr:uid="{00000000-0004-0000-0000-00000D000000}"/>
    <hyperlink ref="A28:B28" location="VHP!A6" display="VHP-01" xr:uid="{00000000-0004-0000-0000-00000E000000}"/>
    <hyperlink ref="A29:B29" location="VHP!A12" display="VHP-02" xr:uid="{00000000-0004-0000-0000-00000F000000}"/>
    <hyperlink ref="A30:B30" location="EFE!A6" display="EFE-01" xr:uid="{00000000-0004-0000-0000-000010000000}"/>
    <hyperlink ref="A31:B31" location="EFE!A18" display="EFE-02" xr:uid="{00000000-0004-0000-0000-000011000000}"/>
    <hyperlink ref="A32:B32" location="EFE!A44" display="EFE-03" xr:uid="{00000000-0004-0000-0000-000012000000}"/>
    <hyperlink ref="A35:B35" location="Conciliacion_Ig!B6" display="Conciliacion_Ig" xr:uid="{00000000-0004-0000-0000-000013000000}"/>
    <hyperlink ref="A36:B36" location="Conciliacion_Eg!B5" display="Conciliacion_Eg" xr:uid="{00000000-0004-0000-0000-000014000000}"/>
    <hyperlink ref="B39" location="Memoria!A8" display="CONTABLES" xr:uid="{00000000-0004-0000-0000-000015000000}"/>
    <hyperlink ref="B40" location="Memoria!A35" display="PRESUPUESTALES" xr:uid="{00000000-0004-0000-0000-000016000000}"/>
    <hyperlink ref="A24:B24" location="ACT!A6" display="ACT-01" xr:uid="{00000000-0004-0000-0000-000017000000}"/>
    <hyperlink ref="A25:B25" location="ACT!A56" display="ACT-02" xr:uid="{00000000-0004-0000-0000-000018000000}"/>
    <hyperlink ref="A26:B26" location="VHP!A71" display="ACT-03" xr:uid="{00000000-0004-0000-0000-000019000000}"/>
    <hyperlink ref="A27:B27" location="ACT!A96" display="ACT-04" xr:uid="{00000000-0004-0000-0000-00001A000000}"/>
    <hyperlink ref="A26" location="ACT!A71" display="ACT-03" xr:uid="{00000000-0004-0000-0000-00001B000000}"/>
    <hyperlink ref="B26" location="ACT!A71" display="ACT-03 OTROS INGRESOS" xr:uid="{00000000-0004-0000-0000-00001C000000}"/>
  </hyperlinks>
  <pageMargins left="0.70866141732283472" right="0.70866141732283472" top="0.74803149606299213" bottom="0.74803149606299213" header="0.31496062992125984" footer="0.31496062992125984"/>
  <pageSetup scale="98" orientation="landscape" r:id="rId1"/>
  <headerFooter>
    <oddHeader>&amp;CNOTAS A LOS ESTADOS FINANCIEROS</oddHeader>
    <oddFooter>&amp;L&amp;F&amp;R&amp;A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2"/>
  <sheetViews>
    <sheetView showGridLines="0" workbookViewId="0">
      <selection sqref="A1:C22"/>
    </sheetView>
  </sheetViews>
  <sheetFormatPr baseColWidth="10" defaultColWidth="11.42578125" defaultRowHeight="11.25" x14ac:dyDescent="0.2"/>
  <cols>
    <col min="1" max="1" width="3.28515625" style="38" customWidth="1"/>
    <col min="2" max="2" width="63.140625" style="38" customWidth="1"/>
    <col min="3" max="3" width="17.7109375" style="38" customWidth="1"/>
    <col min="4" max="16384" width="11.42578125" style="38"/>
  </cols>
  <sheetData>
    <row r="1" spans="1:3" s="37" customFormat="1" ht="18" customHeight="1" x14ac:dyDescent="0.25">
      <c r="A1" s="157" t="s">
        <v>662</v>
      </c>
      <c r="B1" s="158"/>
      <c r="C1" s="159"/>
    </row>
    <row r="2" spans="1:3" s="37" customFormat="1" ht="18" customHeight="1" x14ac:dyDescent="0.25">
      <c r="A2" s="160" t="s">
        <v>613</v>
      </c>
      <c r="B2" s="161"/>
      <c r="C2" s="162"/>
    </row>
    <row r="3" spans="1:3" s="37" customFormat="1" ht="18" customHeight="1" x14ac:dyDescent="0.25">
      <c r="A3" s="160" t="s">
        <v>663</v>
      </c>
      <c r="B3" s="161"/>
      <c r="C3" s="162"/>
    </row>
    <row r="4" spans="1:3" s="39" customFormat="1" ht="18" customHeight="1" x14ac:dyDescent="0.2">
      <c r="A4" s="163" t="s">
        <v>614</v>
      </c>
      <c r="B4" s="164"/>
      <c r="C4" s="165"/>
    </row>
    <row r="5" spans="1:3" x14ac:dyDescent="0.2">
      <c r="A5" s="54" t="s">
        <v>521</v>
      </c>
      <c r="B5" s="54"/>
      <c r="C5" s="132">
        <v>28290045.98</v>
      </c>
    </row>
    <row r="6" spans="1:3" x14ac:dyDescent="0.2">
      <c r="A6" s="55"/>
      <c r="B6" s="56"/>
      <c r="C6" s="57"/>
    </row>
    <row r="7" spans="1:3" x14ac:dyDescent="0.2">
      <c r="A7" s="64" t="s">
        <v>522</v>
      </c>
      <c r="B7" s="64"/>
      <c r="C7" s="133">
        <f>SUM(C8:C13)</f>
        <v>199803.3</v>
      </c>
    </row>
    <row r="8" spans="1:3" x14ac:dyDescent="0.2">
      <c r="A8" s="71" t="s">
        <v>523</v>
      </c>
      <c r="B8" s="70" t="s">
        <v>342</v>
      </c>
      <c r="C8" s="134">
        <v>0</v>
      </c>
    </row>
    <row r="9" spans="1:3" x14ac:dyDescent="0.2">
      <c r="A9" s="58" t="s">
        <v>524</v>
      </c>
      <c r="B9" s="59" t="s">
        <v>533</v>
      </c>
      <c r="C9" s="134">
        <v>0</v>
      </c>
    </row>
    <row r="10" spans="1:3" x14ac:dyDescent="0.2">
      <c r="A10" s="58" t="s">
        <v>525</v>
      </c>
      <c r="B10" s="59" t="s">
        <v>350</v>
      </c>
      <c r="C10" s="134">
        <v>0</v>
      </c>
    </row>
    <row r="11" spans="1:3" x14ac:dyDescent="0.2">
      <c r="A11" s="58" t="s">
        <v>526</v>
      </c>
      <c r="B11" s="59" t="s">
        <v>351</v>
      </c>
      <c r="C11" s="134">
        <v>0</v>
      </c>
    </row>
    <row r="12" spans="1:3" x14ac:dyDescent="0.2">
      <c r="A12" s="58" t="s">
        <v>527</v>
      </c>
      <c r="B12" s="59" t="s">
        <v>352</v>
      </c>
      <c r="C12" s="134">
        <v>199803.3</v>
      </c>
    </row>
    <row r="13" spans="1:3" x14ac:dyDescent="0.2">
      <c r="A13" s="60" t="s">
        <v>528</v>
      </c>
      <c r="B13" s="61" t="s">
        <v>529</v>
      </c>
      <c r="C13" s="134">
        <v>0</v>
      </c>
    </row>
    <row r="14" spans="1:3" x14ac:dyDescent="0.2">
      <c r="A14" s="55"/>
      <c r="B14" s="62"/>
      <c r="C14" s="63"/>
    </row>
    <row r="15" spans="1:3" x14ac:dyDescent="0.2">
      <c r="A15" s="64" t="s">
        <v>82</v>
      </c>
      <c r="B15" s="56"/>
      <c r="C15" s="133">
        <f>SUM(C16:C18)</f>
        <v>0</v>
      </c>
    </row>
    <row r="16" spans="1:3" x14ac:dyDescent="0.2">
      <c r="A16" s="65">
        <v>3.1</v>
      </c>
      <c r="B16" s="59" t="s">
        <v>532</v>
      </c>
      <c r="C16" s="134">
        <v>0</v>
      </c>
    </row>
    <row r="17" spans="1:3" x14ac:dyDescent="0.2">
      <c r="A17" s="66">
        <v>3.2</v>
      </c>
      <c r="B17" s="59" t="s">
        <v>530</v>
      </c>
      <c r="C17" s="134">
        <v>0</v>
      </c>
    </row>
    <row r="18" spans="1:3" x14ac:dyDescent="0.2">
      <c r="A18" s="66">
        <v>3.3</v>
      </c>
      <c r="B18" s="61" t="s">
        <v>531</v>
      </c>
      <c r="C18" s="135">
        <v>0</v>
      </c>
    </row>
    <row r="19" spans="1:3" x14ac:dyDescent="0.2">
      <c r="A19" s="55"/>
      <c r="B19" s="67"/>
      <c r="C19" s="68"/>
    </row>
    <row r="20" spans="1:3" x14ac:dyDescent="0.2">
      <c r="A20" s="69" t="s">
        <v>660</v>
      </c>
      <c r="B20" s="69"/>
      <c r="C20" s="132">
        <f>C5+C7-C15</f>
        <v>28489849.280000001</v>
      </c>
    </row>
    <row r="22" spans="1:3" x14ac:dyDescent="0.2">
      <c r="B22" s="38" t="s">
        <v>625</v>
      </c>
    </row>
  </sheetData>
  <mergeCells count="4">
    <mergeCell ref="A1:C1"/>
    <mergeCell ref="A2:C2"/>
    <mergeCell ref="A3:C3"/>
    <mergeCell ref="A4:C4"/>
  </mergeCells>
  <pageMargins left="0.7" right="0.7" top="0.75" bottom="0.75" header="0.3" footer="0.3"/>
  <pageSetup orientation="portrait" r:id="rId1"/>
  <ignoredErrors>
    <ignoredError sqref="A8:A13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39"/>
  <sheetViews>
    <sheetView showGridLines="0" topLeftCell="A11" workbookViewId="0">
      <selection sqref="A1:C39"/>
    </sheetView>
  </sheetViews>
  <sheetFormatPr baseColWidth="10" defaultColWidth="11.42578125" defaultRowHeight="11.25" x14ac:dyDescent="0.2"/>
  <cols>
    <col min="1" max="1" width="3.7109375" style="38" customWidth="1"/>
    <col min="2" max="2" width="62.140625" style="38" customWidth="1"/>
    <col min="3" max="3" width="17.7109375" style="38" customWidth="1"/>
    <col min="4" max="16384" width="11.42578125" style="38"/>
  </cols>
  <sheetData>
    <row r="1" spans="1:3" s="40" customFormat="1" ht="18.95" customHeight="1" x14ac:dyDescent="0.25">
      <c r="A1" s="166" t="s">
        <v>662</v>
      </c>
      <c r="B1" s="167"/>
      <c r="C1" s="168"/>
    </row>
    <row r="2" spans="1:3" s="40" customFormat="1" ht="18.95" customHeight="1" x14ac:dyDescent="0.25">
      <c r="A2" s="169" t="s">
        <v>615</v>
      </c>
      <c r="B2" s="170"/>
      <c r="C2" s="171"/>
    </row>
    <row r="3" spans="1:3" s="40" customFormat="1" ht="18.95" customHeight="1" x14ac:dyDescent="0.25">
      <c r="A3" s="169" t="s">
        <v>663</v>
      </c>
      <c r="B3" s="170"/>
      <c r="C3" s="171"/>
    </row>
    <row r="4" spans="1:3" x14ac:dyDescent="0.2">
      <c r="A4" s="163" t="s">
        <v>614</v>
      </c>
      <c r="B4" s="164"/>
      <c r="C4" s="165"/>
    </row>
    <row r="5" spans="1:3" x14ac:dyDescent="0.2">
      <c r="A5" s="79" t="s">
        <v>534</v>
      </c>
      <c r="B5" s="54"/>
      <c r="C5" s="136">
        <v>23275386.859999999</v>
      </c>
    </row>
    <row r="6" spans="1:3" x14ac:dyDescent="0.2">
      <c r="A6" s="73"/>
      <c r="B6" s="56"/>
      <c r="C6" s="74"/>
    </row>
    <row r="7" spans="1:3" x14ac:dyDescent="0.2">
      <c r="A7" s="64" t="s">
        <v>535</v>
      </c>
      <c r="B7" s="75"/>
      <c r="C7" s="133">
        <f>SUM(C8:C28)</f>
        <v>170291</v>
      </c>
    </row>
    <row r="8" spans="1:3" x14ac:dyDescent="0.2">
      <c r="A8" s="121">
        <v>2.1</v>
      </c>
      <c r="B8" s="80" t="s">
        <v>370</v>
      </c>
      <c r="C8" s="137">
        <v>0</v>
      </c>
    </row>
    <row r="9" spans="1:3" x14ac:dyDescent="0.2">
      <c r="A9" s="121">
        <v>2.2000000000000002</v>
      </c>
      <c r="B9" s="80" t="s">
        <v>367</v>
      </c>
      <c r="C9" s="137">
        <v>0</v>
      </c>
    </row>
    <row r="10" spans="1:3" x14ac:dyDescent="0.2">
      <c r="A10" s="85">
        <v>2.2999999999999998</v>
      </c>
      <c r="B10" s="72" t="s">
        <v>237</v>
      </c>
      <c r="C10" s="137">
        <v>170291</v>
      </c>
    </row>
    <row r="11" spans="1:3" x14ac:dyDescent="0.2">
      <c r="A11" s="85">
        <v>2.4</v>
      </c>
      <c r="B11" s="72" t="s">
        <v>238</v>
      </c>
      <c r="C11" s="137">
        <v>0</v>
      </c>
    </row>
    <row r="12" spans="1:3" x14ac:dyDescent="0.2">
      <c r="A12" s="85">
        <v>2.5</v>
      </c>
      <c r="B12" s="72" t="s">
        <v>239</v>
      </c>
      <c r="C12" s="137">
        <v>0</v>
      </c>
    </row>
    <row r="13" spans="1:3" x14ac:dyDescent="0.2">
      <c r="A13" s="85">
        <v>2.6</v>
      </c>
      <c r="B13" s="72" t="s">
        <v>240</v>
      </c>
      <c r="C13" s="137">
        <v>0</v>
      </c>
    </row>
    <row r="14" spans="1:3" x14ac:dyDescent="0.2">
      <c r="A14" s="85">
        <v>2.7</v>
      </c>
      <c r="B14" s="72" t="s">
        <v>241</v>
      </c>
      <c r="C14" s="137">
        <v>0</v>
      </c>
    </row>
    <row r="15" spans="1:3" x14ac:dyDescent="0.2">
      <c r="A15" s="85">
        <v>2.8</v>
      </c>
      <c r="B15" s="72" t="s">
        <v>242</v>
      </c>
      <c r="C15" s="137">
        <v>0</v>
      </c>
    </row>
    <row r="16" spans="1:3" x14ac:dyDescent="0.2">
      <c r="A16" s="85">
        <v>2.9</v>
      </c>
      <c r="B16" s="72" t="s">
        <v>244</v>
      </c>
      <c r="C16" s="137">
        <v>0</v>
      </c>
    </row>
    <row r="17" spans="1:3" x14ac:dyDescent="0.2">
      <c r="A17" s="85" t="s">
        <v>536</v>
      </c>
      <c r="B17" s="72" t="s">
        <v>537</v>
      </c>
      <c r="C17" s="137">
        <v>0</v>
      </c>
    </row>
    <row r="18" spans="1:3" x14ac:dyDescent="0.2">
      <c r="A18" s="85" t="s">
        <v>562</v>
      </c>
      <c r="B18" s="72" t="s">
        <v>246</v>
      </c>
      <c r="C18" s="137">
        <v>0</v>
      </c>
    </row>
    <row r="19" spans="1:3" x14ac:dyDescent="0.2">
      <c r="A19" s="85" t="s">
        <v>563</v>
      </c>
      <c r="B19" s="72" t="s">
        <v>538</v>
      </c>
      <c r="C19" s="137">
        <v>0</v>
      </c>
    </row>
    <row r="20" spans="1:3" x14ac:dyDescent="0.2">
      <c r="A20" s="85" t="s">
        <v>564</v>
      </c>
      <c r="B20" s="72" t="s">
        <v>539</v>
      </c>
      <c r="C20" s="137">
        <v>0</v>
      </c>
    </row>
    <row r="21" spans="1:3" x14ac:dyDescent="0.2">
      <c r="A21" s="85" t="s">
        <v>565</v>
      </c>
      <c r="B21" s="72" t="s">
        <v>540</v>
      </c>
      <c r="C21" s="137">
        <v>0</v>
      </c>
    </row>
    <row r="22" spans="1:3" x14ac:dyDescent="0.2">
      <c r="A22" s="85" t="s">
        <v>541</v>
      </c>
      <c r="B22" s="72" t="s">
        <v>542</v>
      </c>
      <c r="C22" s="137">
        <v>0</v>
      </c>
    </row>
    <row r="23" spans="1:3" x14ac:dyDescent="0.2">
      <c r="A23" s="85" t="s">
        <v>543</v>
      </c>
      <c r="B23" s="72" t="s">
        <v>544</v>
      </c>
      <c r="C23" s="137">
        <v>0</v>
      </c>
    </row>
    <row r="24" spans="1:3" x14ac:dyDescent="0.2">
      <c r="A24" s="85" t="s">
        <v>545</v>
      </c>
      <c r="B24" s="72" t="s">
        <v>546</v>
      </c>
      <c r="C24" s="137">
        <v>0</v>
      </c>
    </row>
    <row r="25" spans="1:3" x14ac:dyDescent="0.2">
      <c r="A25" s="85" t="s">
        <v>547</v>
      </c>
      <c r="B25" s="72" t="s">
        <v>548</v>
      </c>
      <c r="C25" s="137">
        <v>0</v>
      </c>
    </row>
    <row r="26" spans="1:3" x14ac:dyDescent="0.2">
      <c r="A26" s="85" t="s">
        <v>549</v>
      </c>
      <c r="B26" s="72" t="s">
        <v>550</v>
      </c>
      <c r="C26" s="137">
        <v>0</v>
      </c>
    </row>
    <row r="27" spans="1:3" x14ac:dyDescent="0.2">
      <c r="A27" s="85" t="s">
        <v>551</v>
      </c>
      <c r="B27" s="72" t="s">
        <v>552</v>
      </c>
      <c r="C27" s="137">
        <v>0</v>
      </c>
    </row>
    <row r="28" spans="1:3" x14ac:dyDescent="0.2">
      <c r="A28" s="85" t="s">
        <v>553</v>
      </c>
      <c r="B28" s="80" t="s">
        <v>554</v>
      </c>
      <c r="C28" s="137">
        <v>0</v>
      </c>
    </row>
    <row r="29" spans="1:3" x14ac:dyDescent="0.2">
      <c r="A29" s="86"/>
      <c r="B29" s="81"/>
      <c r="C29" s="82"/>
    </row>
    <row r="30" spans="1:3" x14ac:dyDescent="0.2">
      <c r="A30" s="83" t="s">
        <v>555</v>
      </c>
      <c r="B30" s="84"/>
      <c r="C30" s="138">
        <f>SUM(C31:C35)</f>
        <v>0</v>
      </c>
    </row>
    <row r="31" spans="1:3" x14ac:dyDescent="0.2">
      <c r="A31" s="85" t="s">
        <v>556</v>
      </c>
      <c r="B31" s="72" t="s">
        <v>439</v>
      </c>
      <c r="C31" s="137">
        <v>0</v>
      </c>
    </row>
    <row r="32" spans="1:3" x14ac:dyDescent="0.2">
      <c r="A32" s="85" t="s">
        <v>557</v>
      </c>
      <c r="B32" s="72" t="s">
        <v>80</v>
      </c>
      <c r="C32" s="137">
        <v>0</v>
      </c>
    </row>
    <row r="33" spans="1:3" x14ac:dyDescent="0.2">
      <c r="A33" s="85" t="s">
        <v>558</v>
      </c>
      <c r="B33" s="72" t="s">
        <v>449</v>
      </c>
      <c r="C33" s="137">
        <v>0</v>
      </c>
    </row>
    <row r="34" spans="1:3" x14ac:dyDescent="0.2">
      <c r="A34" s="85" t="s">
        <v>559</v>
      </c>
      <c r="B34" s="72" t="s">
        <v>455</v>
      </c>
      <c r="C34" s="137">
        <v>0</v>
      </c>
    </row>
    <row r="35" spans="1:3" x14ac:dyDescent="0.2">
      <c r="A35" s="85" t="s">
        <v>560</v>
      </c>
      <c r="B35" s="80" t="s">
        <v>561</v>
      </c>
      <c r="C35" s="139">
        <v>0</v>
      </c>
    </row>
    <row r="36" spans="1:3" x14ac:dyDescent="0.2">
      <c r="A36" s="73"/>
      <c r="B36" s="76"/>
      <c r="C36" s="77"/>
    </row>
    <row r="37" spans="1:3" x14ac:dyDescent="0.2">
      <c r="A37" s="78" t="s">
        <v>661</v>
      </c>
      <c r="B37" s="54"/>
      <c r="C37" s="132">
        <f>C5-C7+C30</f>
        <v>23105095.859999999</v>
      </c>
    </row>
    <row r="39" spans="1:3" x14ac:dyDescent="0.2">
      <c r="B39" s="38" t="s">
        <v>625</v>
      </c>
    </row>
  </sheetData>
  <mergeCells count="4">
    <mergeCell ref="A1:C1"/>
    <mergeCell ref="A2:C2"/>
    <mergeCell ref="A3:C3"/>
    <mergeCell ref="A4:C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49"/>
  <sheetViews>
    <sheetView tabSelected="1" topLeftCell="C41" workbookViewId="0">
      <selection activeCell="D62" sqref="D62"/>
    </sheetView>
  </sheetViews>
  <sheetFormatPr baseColWidth="10" defaultColWidth="9.140625" defaultRowHeight="11.25" x14ac:dyDescent="0.2"/>
  <cols>
    <col min="1" max="1" width="10" style="29" customWidth="1"/>
    <col min="2" max="2" width="68.5703125" style="29" bestFit="1" customWidth="1"/>
    <col min="3" max="3" width="17.42578125" style="29" bestFit="1" customWidth="1"/>
    <col min="4" max="5" width="23.7109375" style="29" bestFit="1" customWidth="1"/>
    <col min="6" max="6" width="19.28515625" style="29" customWidth="1"/>
    <col min="7" max="7" width="20.5703125" style="29" customWidth="1"/>
    <col min="8" max="10" width="20.28515625" style="29" customWidth="1"/>
    <col min="11" max="16384" width="9.140625" style="29"/>
  </cols>
  <sheetData>
    <row r="1" spans="1:10" ht="18.95" customHeight="1" x14ac:dyDescent="0.2">
      <c r="A1" s="156" t="s">
        <v>662</v>
      </c>
      <c r="B1" s="172"/>
      <c r="C1" s="172"/>
      <c r="D1" s="172"/>
      <c r="E1" s="172"/>
      <c r="F1" s="172"/>
      <c r="G1" s="27" t="s">
        <v>605</v>
      </c>
      <c r="H1" s="28">
        <v>2023</v>
      </c>
    </row>
    <row r="2" spans="1:10" ht="18.95" customHeight="1" x14ac:dyDescent="0.2">
      <c r="A2" s="156" t="s">
        <v>616</v>
      </c>
      <c r="B2" s="172"/>
      <c r="C2" s="172"/>
      <c r="D2" s="172"/>
      <c r="E2" s="172"/>
      <c r="F2" s="172"/>
      <c r="G2" s="27" t="s">
        <v>606</v>
      </c>
      <c r="H2" s="28" t="s">
        <v>608</v>
      </c>
    </row>
    <row r="3" spans="1:10" ht="18.95" customHeight="1" x14ac:dyDescent="0.2">
      <c r="A3" s="173" t="s">
        <v>663</v>
      </c>
      <c r="B3" s="174"/>
      <c r="C3" s="174"/>
      <c r="D3" s="174"/>
      <c r="E3" s="174"/>
      <c r="F3" s="174"/>
      <c r="G3" s="27" t="s">
        <v>607</v>
      </c>
      <c r="H3" s="28">
        <v>2</v>
      </c>
    </row>
    <row r="4" spans="1:10" x14ac:dyDescent="0.2">
      <c r="A4" s="30" t="s">
        <v>194</v>
      </c>
      <c r="B4" s="31"/>
      <c r="C4" s="31"/>
      <c r="D4" s="31"/>
      <c r="E4" s="31"/>
      <c r="F4" s="31"/>
      <c r="G4" s="31"/>
      <c r="H4" s="31"/>
    </row>
    <row r="7" spans="1:10" x14ac:dyDescent="0.2">
      <c r="A7" s="32" t="s">
        <v>144</v>
      </c>
      <c r="B7" s="32" t="s">
        <v>487</v>
      </c>
      <c r="C7" s="32" t="s">
        <v>178</v>
      </c>
      <c r="D7" s="32" t="s">
        <v>488</v>
      </c>
      <c r="E7" s="32" t="s">
        <v>489</v>
      </c>
      <c r="F7" s="32" t="s">
        <v>177</v>
      </c>
      <c r="G7" s="32" t="s">
        <v>122</v>
      </c>
      <c r="H7" s="32" t="s">
        <v>180</v>
      </c>
      <c r="I7" s="32" t="s">
        <v>181</v>
      </c>
      <c r="J7" s="32" t="s">
        <v>182</v>
      </c>
    </row>
    <row r="8" spans="1:10" s="42" customFormat="1" x14ac:dyDescent="0.2">
      <c r="A8" s="41">
        <v>7000</v>
      </c>
      <c r="B8" s="42" t="s">
        <v>123</v>
      </c>
    </row>
    <row r="9" spans="1:10" x14ac:dyDescent="0.2">
      <c r="A9" s="29">
        <v>7110</v>
      </c>
      <c r="B9" s="29" t="s">
        <v>122</v>
      </c>
      <c r="C9" s="34">
        <v>0</v>
      </c>
      <c r="D9" s="34">
        <v>0</v>
      </c>
      <c r="E9" s="34">
        <v>0</v>
      </c>
      <c r="F9" s="34">
        <f>C9+D9+E9</f>
        <v>0</v>
      </c>
    </row>
    <row r="10" spans="1:10" x14ac:dyDescent="0.2">
      <c r="A10" s="29">
        <v>7120</v>
      </c>
      <c r="B10" s="29" t="s">
        <v>121</v>
      </c>
      <c r="C10" s="34">
        <v>0</v>
      </c>
      <c r="D10" s="34">
        <v>0</v>
      </c>
      <c r="E10" s="34">
        <v>0</v>
      </c>
      <c r="F10" s="34">
        <f t="shared" ref="F10:F47" si="0">C10+D10+E10</f>
        <v>0</v>
      </c>
    </row>
    <row r="11" spans="1:10" x14ac:dyDescent="0.2">
      <c r="A11" s="29">
        <v>7130</v>
      </c>
      <c r="B11" s="29" t="s">
        <v>120</v>
      </c>
      <c r="C11" s="34">
        <v>0</v>
      </c>
      <c r="D11" s="34">
        <v>0</v>
      </c>
      <c r="E11" s="34">
        <v>0</v>
      </c>
      <c r="F11" s="34">
        <f t="shared" si="0"/>
        <v>0</v>
      </c>
    </row>
    <row r="12" spans="1:10" x14ac:dyDescent="0.2">
      <c r="A12" s="29">
        <v>7140</v>
      </c>
      <c r="B12" s="29" t="s">
        <v>119</v>
      </c>
      <c r="C12" s="34">
        <v>0</v>
      </c>
      <c r="D12" s="34">
        <v>0</v>
      </c>
      <c r="E12" s="34">
        <v>0</v>
      </c>
      <c r="F12" s="34">
        <f t="shared" si="0"/>
        <v>0</v>
      </c>
    </row>
    <row r="13" spans="1:10" x14ac:dyDescent="0.2">
      <c r="A13" s="29">
        <v>7150</v>
      </c>
      <c r="B13" s="29" t="s">
        <v>118</v>
      </c>
      <c r="C13" s="34">
        <v>0</v>
      </c>
      <c r="D13" s="34">
        <v>0</v>
      </c>
      <c r="E13" s="34">
        <v>0</v>
      </c>
      <c r="F13" s="34">
        <f t="shared" si="0"/>
        <v>0</v>
      </c>
    </row>
    <row r="14" spans="1:10" x14ac:dyDescent="0.2">
      <c r="A14" s="29">
        <v>7160</v>
      </c>
      <c r="B14" s="29" t="s">
        <v>117</v>
      </c>
      <c r="C14" s="34">
        <v>0</v>
      </c>
      <c r="D14" s="34">
        <v>0</v>
      </c>
      <c r="E14" s="34">
        <v>0</v>
      </c>
      <c r="F14" s="34">
        <f t="shared" si="0"/>
        <v>0</v>
      </c>
    </row>
    <row r="15" spans="1:10" x14ac:dyDescent="0.2">
      <c r="A15" s="29">
        <v>7210</v>
      </c>
      <c r="B15" s="29" t="s">
        <v>116</v>
      </c>
      <c r="C15" s="34">
        <v>0</v>
      </c>
      <c r="D15" s="34">
        <v>0</v>
      </c>
      <c r="E15" s="34">
        <v>0</v>
      </c>
      <c r="F15" s="34">
        <f t="shared" si="0"/>
        <v>0</v>
      </c>
    </row>
    <row r="16" spans="1:10" x14ac:dyDescent="0.2">
      <c r="A16" s="29">
        <v>7220</v>
      </c>
      <c r="B16" s="29" t="s">
        <v>115</v>
      </c>
      <c r="C16" s="34">
        <v>0</v>
      </c>
      <c r="D16" s="34">
        <v>0</v>
      </c>
      <c r="E16" s="34">
        <v>0</v>
      </c>
      <c r="F16" s="34">
        <f t="shared" si="0"/>
        <v>0</v>
      </c>
    </row>
    <row r="17" spans="1:6" x14ac:dyDescent="0.2">
      <c r="A17" s="29">
        <v>7230</v>
      </c>
      <c r="B17" s="29" t="s">
        <v>114</v>
      </c>
      <c r="C17" s="34">
        <v>0</v>
      </c>
      <c r="D17" s="34">
        <v>0</v>
      </c>
      <c r="E17" s="34">
        <v>0</v>
      </c>
      <c r="F17" s="34">
        <f t="shared" si="0"/>
        <v>0</v>
      </c>
    </row>
    <row r="18" spans="1:6" x14ac:dyDescent="0.2">
      <c r="A18" s="29">
        <v>7240</v>
      </c>
      <c r="B18" s="29" t="s">
        <v>113</v>
      </c>
      <c r="C18" s="34">
        <v>0</v>
      </c>
      <c r="D18" s="34">
        <v>0</v>
      </c>
      <c r="E18" s="34">
        <v>0</v>
      </c>
      <c r="F18" s="34">
        <f t="shared" si="0"/>
        <v>0</v>
      </c>
    </row>
    <row r="19" spans="1:6" x14ac:dyDescent="0.2">
      <c r="A19" s="29">
        <v>7250</v>
      </c>
      <c r="B19" s="29" t="s">
        <v>112</v>
      </c>
      <c r="C19" s="34">
        <v>0</v>
      </c>
      <c r="D19" s="34">
        <v>0</v>
      </c>
      <c r="E19" s="34">
        <v>0</v>
      </c>
      <c r="F19" s="34">
        <f t="shared" si="0"/>
        <v>0</v>
      </c>
    </row>
    <row r="20" spans="1:6" x14ac:dyDescent="0.2">
      <c r="A20" s="29">
        <v>7260</v>
      </c>
      <c r="B20" s="29" t="s">
        <v>111</v>
      </c>
      <c r="C20" s="34">
        <v>0</v>
      </c>
      <c r="D20" s="34">
        <v>0</v>
      </c>
      <c r="E20" s="34">
        <v>0</v>
      </c>
      <c r="F20" s="34">
        <f t="shared" si="0"/>
        <v>0</v>
      </c>
    </row>
    <row r="21" spans="1:6" x14ac:dyDescent="0.2">
      <c r="A21" s="29">
        <v>7310</v>
      </c>
      <c r="B21" s="29" t="s">
        <v>110</v>
      </c>
      <c r="C21" s="34">
        <v>0</v>
      </c>
      <c r="D21" s="34">
        <v>0</v>
      </c>
      <c r="E21" s="34">
        <v>0</v>
      </c>
      <c r="F21" s="34">
        <f t="shared" si="0"/>
        <v>0</v>
      </c>
    </row>
    <row r="22" spans="1:6" x14ac:dyDescent="0.2">
      <c r="A22" s="29">
        <v>7320</v>
      </c>
      <c r="B22" s="29" t="s">
        <v>109</v>
      </c>
      <c r="C22" s="34">
        <v>0</v>
      </c>
      <c r="D22" s="34">
        <v>0</v>
      </c>
      <c r="E22" s="34">
        <v>0</v>
      </c>
      <c r="F22" s="34">
        <f t="shared" si="0"/>
        <v>0</v>
      </c>
    </row>
    <row r="23" spans="1:6" x14ac:dyDescent="0.2">
      <c r="A23" s="29">
        <v>7330</v>
      </c>
      <c r="B23" s="29" t="s">
        <v>108</v>
      </c>
      <c r="C23" s="34">
        <v>0</v>
      </c>
      <c r="D23" s="34">
        <v>0</v>
      </c>
      <c r="E23" s="34">
        <v>0</v>
      </c>
      <c r="F23" s="34">
        <f t="shared" si="0"/>
        <v>0</v>
      </c>
    </row>
    <row r="24" spans="1:6" x14ac:dyDescent="0.2">
      <c r="A24" s="29">
        <v>7340</v>
      </c>
      <c r="B24" s="29" t="s">
        <v>107</v>
      </c>
      <c r="C24" s="34">
        <v>0</v>
      </c>
      <c r="D24" s="34">
        <v>0</v>
      </c>
      <c r="E24" s="34">
        <v>0</v>
      </c>
      <c r="F24" s="34">
        <f t="shared" si="0"/>
        <v>0</v>
      </c>
    </row>
    <row r="25" spans="1:6" x14ac:dyDescent="0.2">
      <c r="A25" s="29">
        <v>7350</v>
      </c>
      <c r="B25" s="29" t="s">
        <v>106</v>
      </c>
      <c r="C25" s="34">
        <v>0</v>
      </c>
      <c r="D25" s="34">
        <v>0</v>
      </c>
      <c r="E25" s="34">
        <v>0</v>
      </c>
      <c r="F25" s="34">
        <f t="shared" si="0"/>
        <v>0</v>
      </c>
    </row>
    <row r="26" spans="1:6" x14ac:dyDescent="0.2">
      <c r="A26" s="29">
        <v>7360</v>
      </c>
      <c r="B26" s="29" t="s">
        <v>105</v>
      </c>
      <c r="C26" s="34">
        <v>0</v>
      </c>
      <c r="D26" s="34">
        <v>0</v>
      </c>
      <c r="E26" s="34">
        <v>0</v>
      </c>
      <c r="F26" s="34">
        <f t="shared" si="0"/>
        <v>0</v>
      </c>
    </row>
    <row r="27" spans="1:6" x14ac:dyDescent="0.2">
      <c r="A27" s="29">
        <v>7410</v>
      </c>
      <c r="B27" s="29" t="s">
        <v>104</v>
      </c>
      <c r="C27" s="34">
        <v>0</v>
      </c>
      <c r="D27" s="34">
        <v>0</v>
      </c>
      <c r="E27" s="34">
        <v>0</v>
      </c>
      <c r="F27" s="34">
        <f t="shared" si="0"/>
        <v>0</v>
      </c>
    </row>
    <row r="28" spans="1:6" x14ac:dyDescent="0.2">
      <c r="A28" s="29">
        <v>7420</v>
      </c>
      <c r="B28" s="29" t="s">
        <v>103</v>
      </c>
      <c r="C28" s="34">
        <v>0</v>
      </c>
      <c r="D28" s="34">
        <v>0</v>
      </c>
      <c r="E28" s="34">
        <v>0</v>
      </c>
      <c r="F28" s="34">
        <f t="shared" si="0"/>
        <v>0</v>
      </c>
    </row>
    <row r="29" spans="1:6" x14ac:dyDescent="0.2">
      <c r="A29" s="29">
        <v>7510</v>
      </c>
      <c r="B29" s="29" t="s">
        <v>102</v>
      </c>
      <c r="C29" s="34">
        <v>0</v>
      </c>
      <c r="D29" s="34">
        <v>0</v>
      </c>
      <c r="E29" s="34">
        <v>0</v>
      </c>
      <c r="F29" s="34">
        <f t="shared" si="0"/>
        <v>0</v>
      </c>
    </row>
    <row r="30" spans="1:6" x14ac:dyDescent="0.2">
      <c r="A30" s="29">
        <v>7520</v>
      </c>
      <c r="B30" s="29" t="s">
        <v>101</v>
      </c>
      <c r="C30" s="34">
        <v>0</v>
      </c>
      <c r="D30" s="34">
        <v>0</v>
      </c>
      <c r="E30" s="34">
        <v>0</v>
      </c>
      <c r="F30" s="34">
        <f t="shared" si="0"/>
        <v>0</v>
      </c>
    </row>
    <row r="31" spans="1:6" x14ac:dyDescent="0.2">
      <c r="A31" s="29">
        <v>7610</v>
      </c>
      <c r="B31" s="29" t="s">
        <v>100</v>
      </c>
      <c r="C31" s="34">
        <v>0</v>
      </c>
      <c r="D31" s="34">
        <v>0</v>
      </c>
      <c r="E31" s="34">
        <v>0</v>
      </c>
      <c r="F31" s="34">
        <f t="shared" si="0"/>
        <v>0</v>
      </c>
    </row>
    <row r="32" spans="1:6" x14ac:dyDescent="0.2">
      <c r="A32" s="29">
        <v>7620</v>
      </c>
      <c r="B32" s="29" t="s">
        <v>99</v>
      </c>
      <c r="C32" s="34">
        <v>0</v>
      </c>
      <c r="D32" s="34">
        <v>0</v>
      </c>
      <c r="E32" s="34">
        <v>0</v>
      </c>
      <c r="F32" s="34">
        <f t="shared" si="0"/>
        <v>0</v>
      </c>
    </row>
    <row r="33" spans="1:6" x14ac:dyDescent="0.2">
      <c r="A33" s="29">
        <v>7630</v>
      </c>
      <c r="B33" s="29" t="s">
        <v>98</v>
      </c>
      <c r="C33" s="34">
        <v>0</v>
      </c>
      <c r="D33" s="34">
        <v>0</v>
      </c>
      <c r="E33" s="34">
        <v>0</v>
      </c>
      <c r="F33" s="34">
        <f t="shared" si="0"/>
        <v>0</v>
      </c>
    </row>
    <row r="34" spans="1:6" x14ac:dyDescent="0.2">
      <c r="A34" s="29">
        <v>7640</v>
      </c>
      <c r="B34" s="29" t="s">
        <v>97</v>
      </c>
      <c r="C34" s="34">
        <v>0</v>
      </c>
      <c r="D34" s="34">
        <v>0</v>
      </c>
      <c r="E34" s="34">
        <v>0</v>
      </c>
      <c r="F34" s="34">
        <f t="shared" ref="F34" si="1">C34+D34+E34</f>
        <v>0</v>
      </c>
    </row>
    <row r="35" spans="1:6" s="42" customFormat="1" x14ac:dyDescent="0.2">
      <c r="A35" s="41">
        <v>8000</v>
      </c>
      <c r="B35" s="42" t="s">
        <v>95</v>
      </c>
    </row>
    <row r="36" spans="1:6" x14ac:dyDescent="0.2">
      <c r="A36" s="29">
        <v>8110</v>
      </c>
      <c r="B36" s="29" t="s">
        <v>94</v>
      </c>
      <c r="C36" s="34">
        <v>0</v>
      </c>
      <c r="D36" s="34">
        <v>54130973.5</v>
      </c>
      <c r="E36" s="34">
        <v>0</v>
      </c>
      <c r="F36" s="34">
        <f t="shared" si="0"/>
        <v>54130973.5</v>
      </c>
    </row>
    <row r="37" spans="1:6" x14ac:dyDescent="0.2">
      <c r="A37" s="29">
        <v>8120</v>
      </c>
      <c r="B37" s="29" t="s">
        <v>93</v>
      </c>
      <c r="C37" s="34">
        <v>0</v>
      </c>
      <c r="D37" s="34">
        <v>27538717.120000001</v>
      </c>
      <c r="E37" s="34">
        <v>-56828066.829999998</v>
      </c>
      <c r="F37" s="34">
        <f t="shared" si="0"/>
        <v>-29289349.709999997</v>
      </c>
    </row>
    <row r="38" spans="1:6" x14ac:dyDescent="0.2">
      <c r="A38" s="29">
        <v>8130</v>
      </c>
      <c r="B38" s="29" t="s">
        <v>92</v>
      </c>
      <c r="C38" s="34">
        <v>0</v>
      </c>
      <c r="D38" s="34">
        <v>5068573.1900000004</v>
      </c>
      <c r="E38" s="34">
        <v>-1620151</v>
      </c>
      <c r="F38" s="34">
        <f t="shared" si="0"/>
        <v>3448422.1900000004</v>
      </c>
    </row>
    <row r="39" spans="1:6" x14ac:dyDescent="0.2">
      <c r="A39" s="29">
        <v>8140</v>
      </c>
      <c r="B39" s="29" t="s">
        <v>91</v>
      </c>
      <c r="C39" s="34">
        <v>0</v>
      </c>
      <c r="D39" s="34">
        <v>14699678.16</v>
      </c>
      <c r="E39" s="34">
        <v>-14699678.16</v>
      </c>
      <c r="F39" s="34">
        <f t="shared" si="0"/>
        <v>0</v>
      </c>
    </row>
    <row r="40" spans="1:6" x14ac:dyDescent="0.2">
      <c r="A40" s="29">
        <v>8150</v>
      </c>
      <c r="B40" s="29" t="s">
        <v>90</v>
      </c>
      <c r="C40" s="34">
        <v>0</v>
      </c>
      <c r="D40" s="34">
        <v>-13603119.02</v>
      </c>
      <c r="E40" s="34">
        <v>-14686926.960000001</v>
      </c>
      <c r="F40" s="34">
        <f t="shared" si="0"/>
        <v>-28290045.98</v>
      </c>
    </row>
    <row r="41" spans="1:6" x14ac:dyDescent="0.2">
      <c r="A41" s="29">
        <v>8210</v>
      </c>
      <c r="B41" s="29" t="s">
        <v>89</v>
      </c>
      <c r="C41" s="34">
        <v>0</v>
      </c>
      <c r="D41" s="34">
        <v>0</v>
      </c>
      <c r="E41" s="34">
        <v>-54130973.5</v>
      </c>
      <c r="F41" s="34">
        <f t="shared" si="0"/>
        <v>-54130973.5</v>
      </c>
    </row>
    <row r="42" spans="1:6" x14ac:dyDescent="0.2">
      <c r="A42" s="29">
        <v>8220</v>
      </c>
      <c r="B42" s="29" t="s">
        <v>88</v>
      </c>
      <c r="C42" s="34">
        <v>0</v>
      </c>
      <c r="D42" s="34">
        <v>66471689</v>
      </c>
      <c r="E42" s="34">
        <v>-28865930.09</v>
      </c>
      <c r="F42" s="34">
        <f t="shared" si="0"/>
        <v>37605758.909999996</v>
      </c>
    </row>
    <row r="43" spans="1:6" x14ac:dyDescent="0.2">
      <c r="A43" s="29">
        <v>8230</v>
      </c>
      <c r="B43" s="29" t="s">
        <v>87</v>
      </c>
      <c r="C43" s="34">
        <v>0</v>
      </c>
      <c r="D43" s="34">
        <v>2161232.4900000002</v>
      </c>
      <c r="E43" s="34">
        <v>-9723817.0700000003</v>
      </c>
      <c r="F43" s="34">
        <f t="shared" si="0"/>
        <v>-7562584.5800000001</v>
      </c>
    </row>
    <row r="44" spans="1:6" x14ac:dyDescent="0.2">
      <c r="A44" s="29">
        <v>8240</v>
      </c>
      <c r="B44" s="29" t="s">
        <v>86</v>
      </c>
      <c r="C44" s="34">
        <v>0</v>
      </c>
      <c r="D44" s="34">
        <v>21865093</v>
      </c>
      <c r="E44" s="34">
        <v>-21052680.690000001</v>
      </c>
      <c r="F44" s="34">
        <f t="shared" si="0"/>
        <v>812412.30999999866</v>
      </c>
    </row>
    <row r="45" spans="1:6" x14ac:dyDescent="0.2">
      <c r="A45" s="29">
        <v>8250</v>
      </c>
      <c r="B45" s="29" t="s">
        <v>85</v>
      </c>
      <c r="C45" s="34">
        <v>0</v>
      </c>
      <c r="D45" s="34">
        <v>19443256.34</v>
      </c>
      <c r="E45" s="34">
        <v>-19443256.34</v>
      </c>
      <c r="F45" s="34">
        <f t="shared" si="0"/>
        <v>0</v>
      </c>
    </row>
    <row r="46" spans="1:6" x14ac:dyDescent="0.2">
      <c r="A46" s="29">
        <v>8260</v>
      </c>
      <c r="B46" s="29" t="s">
        <v>84</v>
      </c>
      <c r="C46" s="34">
        <v>0</v>
      </c>
      <c r="D46" s="34">
        <v>5164166.7</v>
      </c>
      <c r="E46" s="34">
        <v>-5164411.6900000004</v>
      </c>
      <c r="F46" s="34">
        <f t="shared" si="0"/>
        <v>-244.99000000022352</v>
      </c>
    </row>
    <row r="47" spans="1:6" x14ac:dyDescent="0.2">
      <c r="A47" s="29">
        <v>8270</v>
      </c>
      <c r="B47" s="29" t="s">
        <v>83</v>
      </c>
      <c r="C47" s="34">
        <v>0</v>
      </c>
      <c r="D47" s="34">
        <v>5469570.6900000004</v>
      </c>
      <c r="E47" s="34">
        <v>17806061.16</v>
      </c>
      <c r="F47" s="34">
        <f t="shared" si="0"/>
        <v>23275631.850000001</v>
      </c>
    </row>
    <row r="49" spans="2:2" x14ac:dyDescent="0.2">
      <c r="B49" s="29" t="s">
        <v>625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F1"/>
    <mergeCell ref="A2:F2"/>
    <mergeCell ref="A3:F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H29"/>
  <sheetViews>
    <sheetView showGridLines="0" zoomScaleNormal="100" zoomScaleSheetLayoutView="100" workbookViewId="0"/>
  </sheetViews>
  <sheetFormatPr baseColWidth="10" defaultColWidth="0" defaultRowHeight="11.25" x14ac:dyDescent="0.2"/>
  <cols>
    <col min="1" max="1" width="30.28515625" style="3" customWidth="1"/>
    <col min="2" max="2" width="42.140625" style="3" customWidth="1"/>
    <col min="3" max="3" width="18.7109375" style="3" bestFit="1" customWidth="1"/>
    <col min="4" max="4" width="17" style="3" bestFit="1" customWidth="1"/>
    <col min="5" max="5" width="13.140625" style="3" customWidth="1"/>
    <col min="6" max="6" width="11.42578125" style="3" customWidth="1"/>
    <col min="7" max="8" width="11.7109375" style="3" hidden="1" customWidth="1"/>
    <col min="9" max="16384" width="11.42578125" style="3" hidden="1"/>
  </cols>
  <sheetData>
    <row r="1" spans="1:8" ht="15" customHeight="1" x14ac:dyDescent="0.2">
      <c r="B1" s="108" t="s">
        <v>50</v>
      </c>
      <c r="C1" s="109"/>
      <c r="D1" s="109"/>
      <c r="E1" s="110"/>
    </row>
    <row r="2" spans="1:8" ht="15" customHeight="1" x14ac:dyDescent="0.2">
      <c r="A2" s="2" t="s">
        <v>31</v>
      </c>
    </row>
    <row r="3" spans="1:8" x14ac:dyDescent="0.2">
      <c r="A3" s="1"/>
    </row>
    <row r="4" spans="1:8" s="112" customFormat="1" x14ac:dyDescent="0.2">
      <c r="A4" s="111" t="s">
        <v>33</v>
      </c>
    </row>
    <row r="5" spans="1:8" s="112" customFormat="1" ht="39.950000000000003" customHeight="1" x14ac:dyDescent="0.2">
      <c r="A5" s="175" t="s">
        <v>34</v>
      </c>
      <c r="B5" s="175"/>
      <c r="C5" s="175"/>
      <c r="D5" s="175"/>
      <c r="E5" s="175"/>
      <c r="H5" s="113"/>
    </row>
    <row r="6" spans="1:8" s="112" customFormat="1" x14ac:dyDescent="0.2">
      <c r="A6" s="114"/>
      <c r="B6" s="114"/>
      <c r="C6" s="114"/>
      <c r="D6" s="114"/>
      <c r="H6" s="113"/>
    </row>
    <row r="7" spans="1:8" s="112" customFormat="1" ht="12.75" x14ac:dyDescent="0.2">
      <c r="A7" s="113" t="s">
        <v>35</v>
      </c>
      <c r="B7" s="113"/>
      <c r="C7" s="113"/>
      <c r="D7" s="113"/>
    </row>
    <row r="8" spans="1:8" s="112" customFormat="1" x14ac:dyDescent="0.2">
      <c r="A8" s="113"/>
      <c r="B8" s="113"/>
      <c r="C8" s="113"/>
      <c r="D8" s="113"/>
    </row>
    <row r="9" spans="1:8" s="112" customFormat="1" x14ac:dyDescent="0.2">
      <c r="A9" s="42" t="s">
        <v>123</v>
      </c>
      <c r="B9" s="113"/>
      <c r="C9" s="113"/>
      <c r="D9" s="113"/>
    </row>
    <row r="10" spans="1:8" s="112" customFormat="1" ht="26.1" customHeight="1" x14ac:dyDescent="0.2">
      <c r="A10" s="115" t="s">
        <v>592</v>
      </c>
      <c r="B10" s="176" t="s">
        <v>36</v>
      </c>
      <c r="C10" s="176"/>
      <c r="D10" s="176"/>
      <c r="E10" s="176"/>
    </row>
    <row r="11" spans="1:8" s="112" customFormat="1" ht="12.95" customHeight="1" x14ac:dyDescent="0.2">
      <c r="A11" s="116" t="s">
        <v>593</v>
      </c>
      <c r="B11" s="117" t="s">
        <v>37</v>
      </c>
      <c r="C11" s="117"/>
      <c r="D11" s="117"/>
      <c r="E11" s="117"/>
    </row>
    <row r="12" spans="1:8" s="112" customFormat="1" ht="26.1" customHeight="1" x14ac:dyDescent="0.2">
      <c r="A12" s="116" t="s">
        <v>594</v>
      </c>
      <c r="B12" s="176" t="s">
        <v>38</v>
      </c>
      <c r="C12" s="176"/>
      <c r="D12" s="176"/>
      <c r="E12" s="176"/>
    </row>
    <row r="13" spans="1:8" s="112" customFormat="1" ht="26.1" customHeight="1" x14ac:dyDescent="0.2">
      <c r="A13" s="116" t="s">
        <v>595</v>
      </c>
      <c r="B13" s="176" t="s">
        <v>39</v>
      </c>
      <c r="C13" s="176"/>
      <c r="D13" s="176"/>
      <c r="E13" s="176"/>
    </row>
    <row r="14" spans="1:8" s="112" customFormat="1" ht="11.25" customHeight="1" x14ac:dyDescent="0.2">
      <c r="A14" s="118"/>
      <c r="B14" s="119"/>
      <c r="C14" s="119"/>
      <c r="D14" s="119"/>
      <c r="E14" s="119"/>
    </row>
    <row r="15" spans="1:8" s="112" customFormat="1" ht="39" customHeight="1" x14ac:dyDescent="0.2">
      <c r="A15" s="115" t="s">
        <v>596</v>
      </c>
      <c r="B15" s="117" t="s">
        <v>40</v>
      </c>
    </row>
    <row r="16" spans="1:8" s="112" customFormat="1" ht="12.95" customHeight="1" x14ac:dyDescent="0.2">
      <c r="A16" s="116" t="s">
        <v>597</v>
      </c>
    </row>
    <row r="17" spans="1:4" s="112" customFormat="1" ht="12.95" customHeight="1" x14ac:dyDescent="0.2">
      <c r="A17" s="117"/>
    </row>
    <row r="18" spans="1:4" s="112" customFormat="1" ht="12.95" customHeight="1" x14ac:dyDescent="0.2">
      <c r="A18" s="42" t="s">
        <v>95</v>
      </c>
    </row>
    <row r="19" spans="1:4" s="112" customFormat="1" ht="12.95" customHeight="1" x14ac:dyDescent="0.2">
      <c r="A19" s="120" t="s">
        <v>598</v>
      </c>
    </row>
    <row r="20" spans="1:4" s="112" customFormat="1" ht="12.95" customHeight="1" x14ac:dyDescent="0.2">
      <c r="A20" s="120" t="s">
        <v>599</v>
      </c>
    </row>
    <row r="21" spans="1:4" s="112" customFormat="1" x14ac:dyDescent="0.2">
      <c r="A21" s="113"/>
    </row>
    <row r="22" spans="1:4" s="112" customFormat="1" x14ac:dyDescent="0.2">
      <c r="A22" s="113" t="s">
        <v>516</v>
      </c>
      <c r="B22" s="113"/>
      <c r="C22" s="113"/>
      <c r="D22" s="113"/>
    </row>
    <row r="23" spans="1:4" s="112" customFormat="1" x14ac:dyDescent="0.2">
      <c r="A23" s="113" t="s">
        <v>517</v>
      </c>
      <c r="B23" s="113"/>
      <c r="C23" s="113"/>
      <c r="D23" s="113"/>
    </row>
    <row r="24" spans="1:4" s="112" customFormat="1" x14ac:dyDescent="0.2">
      <c r="A24" s="113" t="s">
        <v>518</v>
      </c>
      <c r="B24" s="113"/>
      <c r="C24" s="113"/>
      <c r="D24" s="113"/>
    </row>
    <row r="25" spans="1:4" s="112" customFormat="1" x14ac:dyDescent="0.2">
      <c r="A25" s="113" t="s">
        <v>519</v>
      </c>
      <c r="B25" s="113"/>
      <c r="C25" s="113"/>
      <c r="D25" s="113"/>
    </row>
    <row r="26" spans="1:4" s="112" customFormat="1" x14ac:dyDescent="0.2">
      <c r="A26" s="113" t="s">
        <v>520</v>
      </c>
      <c r="B26" s="113"/>
      <c r="C26" s="113"/>
      <c r="D26" s="113"/>
    </row>
    <row r="27" spans="1:4" s="112" customFormat="1" x14ac:dyDescent="0.2">
      <c r="A27" s="113"/>
      <c r="B27" s="113"/>
      <c r="C27" s="113"/>
      <c r="D27" s="113"/>
    </row>
    <row r="28" spans="1:4" s="112" customFormat="1" ht="12" x14ac:dyDescent="0.2">
      <c r="A28" s="118" t="s">
        <v>96</v>
      </c>
      <c r="B28" s="113"/>
      <c r="C28" s="113"/>
      <c r="D28" s="113"/>
    </row>
    <row r="29" spans="1:4" s="112" customFormat="1" x14ac:dyDescent="0.2">
      <c r="A29" s="113"/>
      <c r="B29" s="113"/>
      <c r="C29" s="113"/>
      <c r="D29" s="113"/>
    </row>
  </sheetData>
  <mergeCells count="4">
    <mergeCell ref="A5:E5"/>
    <mergeCell ref="B10:E10"/>
    <mergeCell ref="B12:E12"/>
    <mergeCell ref="B13:E13"/>
  </mergeCells>
  <pageMargins left="0.70866141732283472" right="0.70866141732283472" top="0.74803149606299213" bottom="0.74803149606299213" header="0.31496062992125984" footer="0.31496062992125984"/>
  <pageSetup scale="79" orientation="landscape" r:id="rId1"/>
  <headerFooter>
    <oddHeader>&amp;CNOTAS A LOS ESTADOS FINANCIEROS</oddHeader>
    <oddFooter>&amp;L&amp;F&amp;R&amp;A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1"/>
  <sheetViews>
    <sheetView topLeftCell="C148" zoomScale="106" zoomScaleNormal="106" workbookViewId="0">
      <selection sqref="A1:I151"/>
    </sheetView>
  </sheetViews>
  <sheetFormatPr baseColWidth="10" defaultColWidth="9.140625" defaultRowHeight="11.25" x14ac:dyDescent="0.2"/>
  <cols>
    <col min="1" max="1" width="10" style="20" customWidth="1"/>
    <col min="2" max="2" width="64.5703125" style="20" bestFit="1" customWidth="1"/>
    <col min="3" max="3" width="16.42578125" style="20" bestFit="1" customWidth="1"/>
    <col min="4" max="4" width="19.140625" style="20" customWidth="1"/>
    <col min="5" max="5" width="28" style="20" customWidth="1"/>
    <col min="6" max="6" width="22.7109375" style="20" customWidth="1"/>
    <col min="7" max="8" width="16.7109375" style="20" customWidth="1"/>
    <col min="9" max="9" width="27.140625" style="20" customWidth="1"/>
    <col min="10" max="16384" width="9.140625" style="20"/>
  </cols>
  <sheetData>
    <row r="1" spans="1:8" s="16" customFormat="1" ht="18.95" customHeight="1" x14ac:dyDescent="0.25">
      <c r="A1" s="154" t="s">
        <v>662</v>
      </c>
      <c r="B1" s="155"/>
      <c r="C1" s="155"/>
      <c r="D1" s="155"/>
      <c r="E1" s="155"/>
      <c r="F1" s="155"/>
      <c r="G1" s="14" t="s">
        <v>605</v>
      </c>
      <c r="H1" s="25">
        <v>2023</v>
      </c>
    </row>
    <row r="2" spans="1:8" s="16" customFormat="1" ht="18.95" customHeight="1" x14ac:dyDescent="0.25">
      <c r="A2" s="154" t="s">
        <v>609</v>
      </c>
      <c r="B2" s="155"/>
      <c r="C2" s="155"/>
      <c r="D2" s="155"/>
      <c r="E2" s="155"/>
      <c r="F2" s="155"/>
      <c r="G2" s="14" t="s">
        <v>606</v>
      </c>
      <c r="H2" s="25" t="s">
        <v>608</v>
      </c>
    </row>
    <row r="3" spans="1:8" s="16" customFormat="1" ht="18.95" customHeight="1" x14ac:dyDescent="0.25">
      <c r="A3" s="154" t="s">
        <v>663</v>
      </c>
      <c r="B3" s="155"/>
      <c r="C3" s="155"/>
      <c r="D3" s="155"/>
      <c r="E3" s="155"/>
      <c r="F3" s="155"/>
      <c r="G3" s="14" t="s">
        <v>607</v>
      </c>
      <c r="H3" s="25">
        <v>2</v>
      </c>
    </row>
    <row r="4" spans="1:8" x14ac:dyDescent="0.2">
      <c r="A4" s="18" t="s">
        <v>194</v>
      </c>
      <c r="B4" s="19"/>
      <c r="C4" s="19"/>
      <c r="D4" s="19"/>
      <c r="E4" s="19"/>
      <c r="F4" s="19"/>
      <c r="G4" s="19"/>
      <c r="H4" s="19"/>
    </row>
    <row r="6" spans="1:8" x14ac:dyDescent="0.2">
      <c r="A6" s="19" t="s">
        <v>151</v>
      </c>
      <c r="B6" s="19"/>
      <c r="C6" s="19"/>
      <c r="D6" s="19"/>
      <c r="E6" s="19"/>
      <c r="F6" s="19"/>
      <c r="G6" s="19"/>
      <c r="H6" s="19"/>
    </row>
    <row r="7" spans="1:8" x14ac:dyDescent="0.2">
      <c r="A7" s="21" t="s">
        <v>144</v>
      </c>
      <c r="B7" s="21" t="s">
        <v>141</v>
      </c>
      <c r="C7" s="21" t="s">
        <v>142</v>
      </c>
      <c r="D7" s="21" t="s">
        <v>143</v>
      </c>
      <c r="E7" s="21"/>
      <c r="F7" s="21"/>
      <c r="G7" s="21"/>
      <c r="H7" s="21"/>
    </row>
    <row r="8" spans="1:8" x14ac:dyDescent="0.2">
      <c r="A8" s="22">
        <v>1114</v>
      </c>
      <c r="B8" s="20" t="s">
        <v>195</v>
      </c>
      <c r="C8" s="24">
        <v>0</v>
      </c>
    </row>
    <row r="9" spans="1:8" x14ac:dyDescent="0.2">
      <c r="A9" s="22">
        <v>1115</v>
      </c>
      <c r="B9" s="20" t="s">
        <v>196</v>
      </c>
      <c r="C9" s="24">
        <v>0</v>
      </c>
    </row>
    <row r="10" spans="1:8" x14ac:dyDescent="0.2">
      <c r="A10" s="22">
        <v>1121</v>
      </c>
      <c r="B10" s="20" t="s">
        <v>197</v>
      </c>
      <c r="C10" s="24">
        <v>2881511.36</v>
      </c>
    </row>
    <row r="11" spans="1:8" x14ac:dyDescent="0.2">
      <c r="A11" s="22">
        <v>1211</v>
      </c>
      <c r="B11" s="20" t="s">
        <v>198</v>
      </c>
      <c r="C11" s="24">
        <v>0</v>
      </c>
    </row>
    <row r="13" spans="1:8" x14ac:dyDescent="0.2">
      <c r="A13" s="19" t="s">
        <v>152</v>
      </c>
      <c r="B13" s="19"/>
      <c r="C13" s="19"/>
      <c r="D13" s="19"/>
      <c r="E13" s="19"/>
      <c r="F13" s="19"/>
      <c r="G13" s="19"/>
      <c r="H13" s="19"/>
    </row>
    <row r="14" spans="1:8" x14ac:dyDescent="0.2">
      <c r="A14" s="21" t="s">
        <v>144</v>
      </c>
      <c r="B14" s="21" t="s">
        <v>141</v>
      </c>
      <c r="C14" s="21" t="s">
        <v>142</v>
      </c>
      <c r="D14" s="21">
        <v>2022</v>
      </c>
      <c r="E14" s="21">
        <v>2021</v>
      </c>
      <c r="F14" s="21">
        <v>2020</v>
      </c>
      <c r="G14" s="21">
        <v>2019</v>
      </c>
      <c r="H14" s="21" t="s">
        <v>185</v>
      </c>
    </row>
    <row r="15" spans="1:8" x14ac:dyDescent="0.2">
      <c r="A15" s="22">
        <v>1122</v>
      </c>
      <c r="B15" s="20" t="s">
        <v>199</v>
      </c>
      <c r="C15" s="24">
        <v>6808618.4100000001</v>
      </c>
      <c r="D15" s="24">
        <v>6808618.4100000001</v>
      </c>
      <c r="E15" s="24">
        <v>457665.96</v>
      </c>
      <c r="F15" s="24">
        <v>457665.96</v>
      </c>
      <c r="G15" s="24">
        <v>1122775.6299999999</v>
      </c>
    </row>
    <row r="16" spans="1:8" x14ac:dyDescent="0.2">
      <c r="A16" s="22">
        <v>1124</v>
      </c>
      <c r="B16" s="20" t="s">
        <v>200</v>
      </c>
      <c r="C16" s="24">
        <v>0</v>
      </c>
      <c r="D16" s="24">
        <v>0</v>
      </c>
      <c r="E16" s="24">
        <v>0</v>
      </c>
      <c r="F16" s="24">
        <v>0</v>
      </c>
      <c r="G16" s="24">
        <v>0</v>
      </c>
    </row>
    <row r="18" spans="1:8" x14ac:dyDescent="0.2">
      <c r="A18" s="19" t="s">
        <v>153</v>
      </c>
      <c r="B18" s="19"/>
      <c r="C18" s="19"/>
      <c r="D18" s="19"/>
      <c r="E18" s="19"/>
      <c r="F18" s="19"/>
      <c r="G18" s="19"/>
      <c r="H18" s="19"/>
    </row>
    <row r="19" spans="1:8" x14ac:dyDescent="0.2">
      <c r="A19" s="21" t="s">
        <v>144</v>
      </c>
      <c r="B19" s="21" t="s">
        <v>141</v>
      </c>
      <c r="C19" s="21" t="s">
        <v>142</v>
      </c>
      <c r="D19" s="21" t="s">
        <v>201</v>
      </c>
      <c r="E19" s="21" t="s">
        <v>202</v>
      </c>
      <c r="F19" s="21" t="s">
        <v>203</v>
      </c>
      <c r="G19" s="21" t="s">
        <v>204</v>
      </c>
      <c r="H19" s="21" t="s">
        <v>205</v>
      </c>
    </row>
    <row r="20" spans="1:8" x14ac:dyDescent="0.2">
      <c r="A20" s="22">
        <v>1123</v>
      </c>
      <c r="B20" s="20" t="s">
        <v>206</v>
      </c>
      <c r="C20" s="24">
        <v>26.39</v>
      </c>
      <c r="D20" s="24">
        <v>26.39</v>
      </c>
      <c r="E20" s="24">
        <v>0</v>
      </c>
      <c r="F20" s="24">
        <v>0</v>
      </c>
      <c r="G20" s="24">
        <v>0</v>
      </c>
    </row>
    <row r="21" spans="1:8" x14ac:dyDescent="0.2">
      <c r="A21" s="22">
        <v>1125</v>
      </c>
      <c r="B21" s="20" t="s">
        <v>207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</row>
    <row r="22" spans="1:8" x14ac:dyDescent="0.2">
      <c r="A22" s="22">
        <v>1126</v>
      </c>
      <c r="B22" s="20" t="s">
        <v>575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</row>
    <row r="23" spans="1:8" x14ac:dyDescent="0.2">
      <c r="A23" s="22">
        <v>1129</v>
      </c>
      <c r="B23" s="20" t="s">
        <v>576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</row>
    <row r="24" spans="1:8" x14ac:dyDescent="0.2">
      <c r="A24" s="22">
        <v>1131</v>
      </c>
      <c r="B24" s="20" t="s">
        <v>208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</row>
    <row r="25" spans="1:8" x14ac:dyDescent="0.2">
      <c r="A25" s="22">
        <v>1132</v>
      </c>
      <c r="B25" s="20" t="s">
        <v>209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</row>
    <row r="26" spans="1:8" x14ac:dyDescent="0.2">
      <c r="A26" s="22">
        <v>1133</v>
      </c>
      <c r="B26" s="20" t="s">
        <v>210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</row>
    <row r="27" spans="1:8" x14ac:dyDescent="0.2">
      <c r="A27" s="22">
        <v>1134</v>
      </c>
      <c r="B27" s="20" t="s">
        <v>211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</row>
    <row r="28" spans="1:8" x14ac:dyDescent="0.2">
      <c r="A28" s="22">
        <v>1139</v>
      </c>
      <c r="B28" s="20" t="s">
        <v>212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</row>
    <row r="30" spans="1:8" x14ac:dyDescent="0.2">
      <c r="A30" s="19" t="s">
        <v>577</v>
      </c>
      <c r="B30" s="19"/>
      <c r="C30" s="19"/>
      <c r="D30" s="19"/>
      <c r="E30" s="19"/>
      <c r="F30" s="19"/>
      <c r="G30" s="19"/>
      <c r="H30" s="19"/>
    </row>
    <row r="31" spans="1:8" x14ac:dyDescent="0.2">
      <c r="A31" s="21" t="s">
        <v>144</v>
      </c>
      <c r="B31" s="21" t="s">
        <v>141</v>
      </c>
      <c r="C31" s="21" t="s">
        <v>142</v>
      </c>
      <c r="D31" s="21" t="s">
        <v>156</v>
      </c>
      <c r="E31" s="21" t="s">
        <v>155</v>
      </c>
      <c r="F31" s="21" t="s">
        <v>213</v>
      </c>
      <c r="G31" s="21" t="s">
        <v>158</v>
      </c>
      <c r="H31" s="21"/>
    </row>
    <row r="32" spans="1:8" x14ac:dyDescent="0.2">
      <c r="A32" s="22">
        <v>1140</v>
      </c>
      <c r="B32" s="20" t="s">
        <v>214</v>
      </c>
      <c r="C32" s="24">
        <f>SUM(C33:C37)</f>
        <v>0</v>
      </c>
    </row>
    <row r="33" spans="1:8" x14ac:dyDescent="0.2">
      <c r="A33" s="22">
        <v>1141</v>
      </c>
      <c r="B33" s="20" t="s">
        <v>215</v>
      </c>
      <c r="C33" s="24">
        <v>0</v>
      </c>
    </row>
    <row r="34" spans="1:8" x14ac:dyDescent="0.2">
      <c r="A34" s="22">
        <v>1142</v>
      </c>
      <c r="B34" s="20" t="s">
        <v>216</v>
      </c>
      <c r="C34" s="24">
        <v>0</v>
      </c>
    </row>
    <row r="35" spans="1:8" x14ac:dyDescent="0.2">
      <c r="A35" s="22">
        <v>1143</v>
      </c>
      <c r="B35" s="20" t="s">
        <v>217</v>
      </c>
      <c r="C35" s="24">
        <v>0</v>
      </c>
    </row>
    <row r="36" spans="1:8" x14ac:dyDescent="0.2">
      <c r="A36" s="22">
        <v>1144</v>
      </c>
      <c r="B36" s="20" t="s">
        <v>218</v>
      </c>
      <c r="C36" s="24">
        <v>0</v>
      </c>
    </row>
    <row r="37" spans="1:8" x14ac:dyDescent="0.2">
      <c r="A37" s="22">
        <v>1145</v>
      </c>
      <c r="B37" s="20" t="s">
        <v>219</v>
      </c>
      <c r="C37" s="24">
        <v>0</v>
      </c>
    </row>
    <row r="39" spans="1:8" x14ac:dyDescent="0.2">
      <c r="A39" s="19" t="s">
        <v>220</v>
      </c>
      <c r="B39" s="19"/>
      <c r="C39" s="19"/>
      <c r="D39" s="19"/>
      <c r="E39" s="19"/>
      <c r="F39" s="19"/>
      <c r="G39" s="19"/>
      <c r="H39" s="19"/>
    </row>
    <row r="40" spans="1:8" x14ac:dyDescent="0.2">
      <c r="A40" s="21" t="s">
        <v>144</v>
      </c>
      <c r="B40" s="21" t="s">
        <v>141</v>
      </c>
      <c r="C40" s="21" t="s">
        <v>142</v>
      </c>
      <c r="D40" s="21" t="s">
        <v>154</v>
      </c>
      <c r="E40" s="21" t="s">
        <v>157</v>
      </c>
      <c r="F40" s="21" t="s">
        <v>221</v>
      </c>
      <c r="G40" s="21"/>
      <c r="H40" s="21"/>
    </row>
    <row r="41" spans="1:8" x14ac:dyDescent="0.2">
      <c r="A41" s="22">
        <v>1150</v>
      </c>
      <c r="B41" s="20" t="s">
        <v>222</v>
      </c>
      <c r="C41" s="24">
        <f>C42</f>
        <v>0</v>
      </c>
    </row>
    <row r="42" spans="1:8" x14ac:dyDescent="0.2">
      <c r="A42" s="22">
        <v>1151</v>
      </c>
      <c r="B42" s="20" t="s">
        <v>223</v>
      </c>
      <c r="C42" s="24">
        <v>0</v>
      </c>
    </row>
    <row r="44" spans="1:8" x14ac:dyDescent="0.2">
      <c r="A44" s="19" t="s">
        <v>159</v>
      </c>
      <c r="B44" s="19"/>
      <c r="C44" s="19"/>
      <c r="D44" s="19"/>
      <c r="E44" s="19"/>
      <c r="F44" s="19"/>
      <c r="G44" s="19"/>
      <c r="H44" s="19"/>
    </row>
    <row r="45" spans="1:8" x14ac:dyDescent="0.2">
      <c r="A45" s="21" t="s">
        <v>144</v>
      </c>
      <c r="B45" s="21" t="s">
        <v>141</v>
      </c>
      <c r="C45" s="21" t="s">
        <v>142</v>
      </c>
      <c r="D45" s="21" t="s">
        <v>143</v>
      </c>
      <c r="E45" s="21" t="s">
        <v>205</v>
      </c>
      <c r="F45" s="21"/>
      <c r="G45" s="21"/>
      <c r="H45" s="21"/>
    </row>
    <row r="46" spans="1:8" x14ac:dyDescent="0.2">
      <c r="A46" s="22">
        <v>1213</v>
      </c>
      <c r="B46" s="20" t="s">
        <v>224</v>
      </c>
      <c r="C46" s="24">
        <v>0</v>
      </c>
    </row>
    <row r="48" spans="1:8" x14ac:dyDescent="0.2">
      <c r="A48" s="19" t="s">
        <v>160</v>
      </c>
      <c r="B48" s="19"/>
      <c r="C48" s="19"/>
      <c r="D48" s="19"/>
      <c r="E48" s="19"/>
      <c r="F48" s="19"/>
      <c r="G48" s="19"/>
      <c r="H48" s="19"/>
    </row>
    <row r="49" spans="1:9" x14ac:dyDescent="0.2">
      <c r="A49" s="21" t="s">
        <v>144</v>
      </c>
      <c r="B49" s="21" t="s">
        <v>141</v>
      </c>
      <c r="C49" s="21" t="s">
        <v>142</v>
      </c>
      <c r="D49" s="21"/>
      <c r="E49" s="21"/>
      <c r="F49" s="21"/>
      <c r="G49" s="21"/>
      <c r="H49" s="21"/>
    </row>
    <row r="50" spans="1:9" x14ac:dyDescent="0.2">
      <c r="A50" s="22">
        <v>1214</v>
      </c>
      <c r="B50" s="20" t="s">
        <v>225</v>
      </c>
      <c r="C50" s="24">
        <v>0</v>
      </c>
    </row>
    <row r="52" spans="1:9" x14ac:dyDescent="0.2">
      <c r="A52" s="19" t="s">
        <v>164</v>
      </c>
      <c r="B52" s="19"/>
      <c r="C52" s="19"/>
      <c r="D52" s="19"/>
      <c r="E52" s="19"/>
      <c r="F52" s="19"/>
      <c r="G52" s="19"/>
      <c r="H52" s="19"/>
      <c r="I52" s="19"/>
    </row>
    <row r="53" spans="1:9" x14ac:dyDescent="0.2">
      <c r="A53" s="21" t="s">
        <v>144</v>
      </c>
      <c r="B53" s="21" t="s">
        <v>141</v>
      </c>
      <c r="C53" s="21" t="s">
        <v>142</v>
      </c>
      <c r="D53" s="21" t="s">
        <v>161</v>
      </c>
      <c r="E53" s="21" t="s">
        <v>162</v>
      </c>
      <c r="F53" s="21" t="s">
        <v>154</v>
      </c>
      <c r="G53" s="21" t="s">
        <v>226</v>
      </c>
      <c r="H53" s="21" t="s">
        <v>163</v>
      </c>
      <c r="I53" s="21" t="s">
        <v>227</v>
      </c>
    </row>
    <row r="54" spans="1:9" x14ac:dyDescent="0.2">
      <c r="A54" s="22">
        <v>1230</v>
      </c>
      <c r="B54" s="20" t="s">
        <v>228</v>
      </c>
      <c r="C54" s="24">
        <f>SUM(C55:C61)</f>
        <v>49999740.799999997</v>
      </c>
      <c r="D54" s="24">
        <f>SUM(D55:D61)</f>
        <v>0</v>
      </c>
      <c r="E54" s="24">
        <f>SUM(E55:E61)</f>
        <v>0</v>
      </c>
    </row>
    <row r="55" spans="1:9" x14ac:dyDescent="0.2">
      <c r="A55" s="22">
        <v>1231</v>
      </c>
      <c r="B55" s="20" t="s">
        <v>229</v>
      </c>
      <c r="C55" s="24">
        <v>0</v>
      </c>
      <c r="D55" s="24">
        <v>0</v>
      </c>
      <c r="E55" s="24">
        <v>0</v>
      </c>
    </row>
    <row r="56" spans="1:9" x14ac:dyDescent="0.2">
      <c r="A56" s="22">
        <v>1232</v>
      </c>
      <c r="B56" s="20" t="s">
        <v>230</v>
      </c>
      <c r="C56" s="24">
        <v>0</v>
      </c>
      <c r="D56" s="24">
        <v>0</v>
      </c>
      <c r="E56" s="24">
        <v>0</v>
      </c>
    </row>
    <row r="57" spans="1:9" x14ac:dyDescent="0.2">
      <c r="A57" s="22">
        <v>1233</v>
      </c>
      <c r="B57" s="20" t="s">
        <v>231</v>
      </c>
      <c r="C57" s="24">
        <v>0</v>
      </c>
      <c r="D57" s="24">
        <v>0</v>
      </c>
      <c r="E57" s="24">
        <v>0</v>
      </c>
    </row>
    <row r="58" spans="1:9" x14ac:dyDescent="0.2">
      <c r="A58" s="22">
        <v>1234</v>
      </c>
      <c r="B58" s="20" t="s">
        <v>232</v>
      </c>
      <c r="C58" s="24">
        <v>0</v>
      </c>
      <c r="D58" s="24">
        <v>0</v>
      </c>
      <c r="E58" s="24">
        <v>0</v>
      </c>
    </row>
    <row r="59" spans="1:9" x14ac:dyDescent="0.2">
      <c r="A59" s="22">
        <v>1235</v>
      </c>
      <c r="B59" s="20" t="s">
        <v>233</v>
      </c>
      <c r="C59" s="24">
        <v>0</v>
      </c>
      <c r="D59" s="24">
        <v>0</v>
      </c>
      <c r="E59" s="24">
        <v>0</v>
      </c>
    </row>
    <row r="60" spans="1:9" x14ac:dyDescent="0.2">
      <c r="A60" s="22">
        <v>1236</v>
      </c>
      <c r="B60" s="20" t="s">
        <v>234</v>
      </c>
      <c r="C60" s="24">
        <v>49999740.799999997</v>
      </c>
      <c r="D60" s="24">
        <v>0</v>
      </c>
      <c r="E60" s="24">
        <v>0</v>
      </c>
    </row>
    <row r="61" spans="1:9" x14ac:dyDescent="0.2">
      <c r="A61" s="22">
        <v>1239</v>
      </c>
      <c r="B61" s="20" t="s">
        <v>235</v>
      </c>
      <c r="C61" s="24">
        <v>0</v>
      </c>
      <c r="D61" s="24">
        <v>0</v>
      </c>
      <c r="E61" s="24">
        <v>0</v>
      </c>
    </row>
    <row r="62" spans="1:9" x14ac:dyDescent="0.2">
      <c r="A62" s="22">
        <v>1240</v>
      </c>
      <c r="B62" s="20" t="s">
        <v>236</v>
      </c>
      <c r="C62" s="24">
        <f>SUM(C63:C70)</f>
        <v>37300921.680000007</v>
      </c>
      <c r="D62" s="24">
        <f t="shared" ref="D62:E62" si="0">SUM(D63:D70)</f>
        <v>0</v>
      </c>
      <c r="E62" s="24">
        <f t="shared" si="0"/>
        <v>10638604.040000001</v>
      </c>
    </row>
    <row r="63" spans="1:9" x14ac:dyDescent="0.2">
      <c r="A63" s="22">
        <v>1241</v>
      </c>
      <c r="B63" s="20" t="s">
        <v>237</v>
      </c>
      <c r="C63" s="24">
        <v>11669252.689999999</v>
      </c>
      <c r="D63" s="24">
        <v>0</v>
      </c>
      <c r="E63" s="24">
        <v>1833031.65</v>
      </c>
    </row>
    <row r="64" spans="1:9" x14ac:dyDescent="0.2">
      <c r="A64" s="22">
        <v>1242</v>
      </c>
      <c r="B64" s="20" t="s">
        <v>238</v>
      </c>
      <c r="C64" s="24">
        <v>16881207.600000001</v>
      </c>
      <c r="D64" s="24">
        <v>0</v>
      </c>
      <c r="E64" s="24">
        <v>3779328.07</v>
      </c>
    </row>
    <row r="65" spans="1:9" x14ac:dyDescent="0.2">
      <c r="A65" s="22">
        <v>1243</v>
      </c>
      <c r="B65" s="20" t="s">
        <v>239</v>
      </c>
      <c r="C65" s="24">
        <v>4611047.3</v>
      </c>
      <c r="D65" s="24">
        <v>0</v>
      </c>
      <c r="E65" s="24">
        <v>3329439.24</v>
      </c>
    </row>
    <row r="66" spans="1:9" x14ac:dyDescent="0.2">
      <c r="A66" s="22">
        <v>1244</v>
      </c>
      <c r="B66" s="20" t="s">
        <v>240</v>
      </c>
      <c r="C66" s="24">
        <v>482071</v>
      </c>
      <c r="D66" s="24">
        <v>0</v>
      </c>
      <c r="E66" s="24">
        <v>482071</v>
      </c>
    </row>
    <row r="67" spans="1:9" x14ac:dyDescent="0.2">
      <c r="A67" s="22">
        <v>1245</v>
      </c>
      <c r="B67" s="20" t="s">
        <v>241</v>
      </c>
      <c r="C67" s="24">
        <v>20880</v>
      </c>
      <c r="D67" s="24">
        <v>0</v>
      </c>
      <c r="E67" s="24">
        <v>0</v>
      </c>
    </row>
    <row r="68" spans="1:9" x14ac:dyDescent="0.2">
      <c r="A68" s="22">
        <v>1246</v>
      </c>
      <c r="B68" s="20" t="s">
        <v>242</v>
      </c>
      <c r="C68" s="24">
        <v>3636463.09</v>
      </c>
      <c r="D68" s="24">
        <v>0</v>
      </c>
      <c r="E68" s="24">
        <v>1214734.08</v>
      </c>
    </row>
    <row r="69" spans="1:9" x14ac:dyDescent="0.2">
      <c r="A69" s="22">
        <v>1247</v>
      </c>
      <c r="B69" s="20" t="s">
        <v>243</v>
      </c>
      <c r="C69" s="24">
        <v>0</v>
      </c>
      <c r="D69" s="24">
        <v>0</v>
      </c>
      <c r="E69" s="24">
        <v>0</v>
      </c>
    </row>
    <row r="70" spans="1:9" x14ac:dyDescent="0.2">
      <c r="A70" s="22">
        <v>1248</v>
      </c>
      <c r="B70" s="20" t="s">
        <v>244</v>
      </c>
      <c r="C70" s="24">
        <v>0</v>
      </c>
      <c r="D70" s="24">
        <v>0</v>
      </c>
      <c r="E70" s="24">
        <v>0</v>
      </c>
    </row>
    <row r="72" spans="1:9" x14ac:dyDescent="0.2">
      <c r="A72" s="19" t="s">
        <v>165</v>
      </c>
      <c r="B72" s="19"/>
      <c r="C72" s="19"/>
      <c r="D72" s="19"/>
      <c r="E72" s="19"/>
      <c r="F72" s="19"/>
      <c r="G72" s="19"/>
      <c r="H72" s="19"/>
      <c r="I72" s="19"/>
    </row>
    <row r="73" spans="1:9" x14ac:dyDescent="0.2">
      <c r="A73" s="21" t="s">
        <v>144</v>
      </c>
      <c r="B73" s="21" t="s">
        <v>141</v>
      </c>
      <c r="C73" s="21" t="s">
        <v>142</v>
      </c>
      <c r="D73" s="21" t="s">
        <v>166</v>
      </c>
      <c r="E73" s="21" t="s">
        <v>245</v>
      </c>
      <c r="F73" s="21" t="s">
        <v>154</v>
      </c>
      <c r="G73" s="21" t="s">
        <v>226</v>
      </c>
      <c r="H73" s="21" t="s">
        <v>163</v>
      </c>
      <c r="I73" s="21" t="s">
        <v>227</v>
      </c>
    </row>
    <row r="74" spans="1:9" x14ac:dyDescent="0.2">
      <c r="A74" s="22">
        <v>1250</v>
      </c>
      <c r="B74" s="20" t="s">
        <v>246</v>
      </c>
      <c r="C74" s="24">
        <f>SUM(C75:C79)</f>
        <v>0</v>
      </c>
      <c r="D74" s="24">
        <f>SUM(D75:D79)</f>
        <v>0</v>
      </c>
      <c r="E74" s="24">
        <f>SUM(E75:E79)</f>
        <v>0</v>
      </c>
    </row>
    <row r="75" spans="1:9" x14ac:dyDescent="0.2">
      <c r="A75" s="22">
        <v>1251</v>
      </c>
      <c r="B75" s="20" t="s">
        <v>247</v>
      </c>
      <c r="C75" s="24">
        <v>0</v>
      </c>
      <c r="D75" s="24">
        <v>0</v>
      </c>
      <c r="E75" s="24">
        <v>0</v>
      </c>
    </row>
    <row r="76" spans="1:9" x14ac:dyDescent="0.2">
      <c r="A76" s="22">
        <v>1252</v>
      </c>
      <c r="B76" s="20" t="s">
        <v>248</v>
      </c>
      <c r="C76" s="24">
        <v>0</v>
      </c>
      <c r="D76" s="24">
        <v>0</v>
      </c>
      <c r="E76" s="24">
        <v>0</v>
      </c>
    </row>
    <row r="77" spans="1:9" x14ac:dyDescent="0.2">
      <c r="A77" s="22">
        <v>1253</v>
      </c>
      <c r="B77" s="20" t="s">
        <v>249</v>
      </c>
      <c r="C77" s="24">
        <v>0</v>
      </c>
      <c r="D77" s="24">
        <v>0</v>
      </c>
      <c r="E77" s="24">
        <v>0</v>
      </c>
    </row>
    <row r="78" spans="1:9" x14ac:dyDescent="0.2">
      <c r="A78" s="22">
        <v>1254</v>
      </c>
      <c r="B78" s="20" t="s">
        <v>250</v>
      </c>
      <c r="C78" s="24">
        <v>0</v>
      </c>
      <c r="D78" s="24">
        <v>0</v>
      </c>
      <c r="E78" s="24">
        <v>0</v>
      </c>
    </row>
    <row r="79" spans="1:9" x14ac:dyDescent="0.2">
      <c r="A79" s="22">
        <v>1259</v>
      </c>
      <c r="B79" s="20" t="s">
        <v>251</v>
      </c>
      <c r="C79" s="24">
        <v>0</v>
      </c>
      <c r="D79" s="24">
        <v>0</v>
      </c>
      <c r="E79" s="24">
        <v>0</v>
      </c>
    </row>
    <row r="80" spans="1:9" x14ac:dyDescent="0.2">
      <c r="A80" s="22">
        <v>1270</v>
      </c>
      <c r="B80" s="20" t="s">
        <v>252</v>
      </c>
      <c r="C80" s="24">
        <f>SUM(C81:C86)</f>
        <v>0</v>
      </c>
      <c r="D80" s="24">
        <f>SUM(D81:D86)</f>
        <v>0</v>
      </c>
      <c r="E80" s="24">
        <f>SUM(E81:E86)</f>
        <v>0</v>
      </c>
    </row>
    <row r="81" spans="1:8" x14ac:dyDescent="0.2">
      <c r="A81" s="22">
        <v>1271</v>
      </c>
      <c r="B81" s="20" t="s">
        <v>253</v>
      </c>
      <c r="C81" s="24">
        <v>0</v>
      </c>
      <c r="D81" s="24">
        <v>0</v>
      </c>
      <c r="E81" s="24">
        <v>0</v>
      </c>
    </row>
    <row r="82" spans="1:8" x14ac:dyDescent="0.2">
      <c r="A82" s="22">
        <v>1272</v>
      </c>
      <c r="B82" s="20" t="s">
        <v>254</v>
      </c>
      <c r="C82" s="24">
        <v>0</v>
      </c>
      <c r="D82" s="24">
        <v>0</v>
      </c>
      <c r="E82" s="24">
        <v>0</v>
      </c>
    </row>
    <row r="83" spans="1:8" x14ac:dyDescent="0.2">
      <c r="A83" s="22">
        <v>1273</v>
      </c>
      <c r="B83" s="20" t="s">
        <v>255</v>
      </c>
      <c r="C83" s="24">
        <v>0</v>
      </c>
      <c r="D83" s="24">
        <v>0</v>
      </c>
      <c r="E83" s="24">
        <v>0</v>
      </c>
    </row>
    <row r="84" spans="1:8" x14ac:dyDescent="0.2">
      <c r="A84" s="22">
        <v>1274</v>
      </c>
      <c r="B84" s="20" t="s">
        <v>256</v>
      </c>
      <c r="C84" s="24">
        <v>0</v>
      </c>
      <c r="D84" s="24">
        <v>0</v>
      </c>
      <c r="E84" s="24">
        <v>0</v>
      </c>
    </row>
    <row r="85" spans="1:8" x14ac:dyDescent="0.2">
      <c r="A85" s="22">
        <v>1275</v>
      </c>
      <c r="B85" s="20" t="s">
        <v>257</v>
      </c>
      <c r="C85" s="24">
        <v>0</v>
      </c>
      <c r="D85" s="24">
        <v>0</v>
      </c>
      <c r="E85" s="24">
        <v>0</v>
      </c>
    </row>
    <row r="86" spans="1:8" x14ac:dyDescent="0.2">
      <c r="A86" s="22">
        <v>1279</v>
      </c>
      <c r="B86" s="20" t="s">
        <v>258</v>
      </c>
      <c r="C86" s="24">
        <v>0</v>
      </c>
      <c r="D86" s="24">
        <v>0</v>
      </c>
      <c r="E86" s="24">
        <v>0</v>
      </c>
    </row>
    <row r="88" spans="1:8" x14ac:dyDescent="0.2">
      <c r="A88" s="19" t="s">
        <v>167</v>
      </c>
      <c r="B88" s="19"/>
      <c r="C88" s="19"/>
      <c r="D88" s="19"/>
      <c r="E88" s="19"/>
      <c r="F88" s="19"/>
      <c r="G88" s="19"/>
      <c r="H88" s="19"/>
    </row>
    <row r="89" spans="1:8" x14ac:dyDescent="0.2">
      <c r="A89" s="21" t="s">
        <v>144</v>
      </c>
      <c r="B89" s="21" t="s">
        <v>141</v>
      </c>
      <c r="C89" s="21" t="s">
        <v>142</v>
      </c>
      <c r="D89" s="21" t="s">
        <v>259</v>
      </c>
      <c r="E89" s="21"/>
      <c r="F89" s="21"/>
      <c r="G89" s="21"/>
      <c r="H89" s="21"/>
    </row>
    <row r="90" spans="1:8" x14ac:dyDescent="0.2">
      <c r="A90" s="22">
        <v>1160</v>
      </c>
      <c r="B90" s="20" t="s">
        <v>260</v>
      </c>
      <c r="C90" s="24">
        <f>SUM(C91:C92)</f>
        <v>0</v>
      </c>
    </row>
    <row r="91" spans="1:8" x14ac:dyDescent="0.2">
      <c r="A91" s="22">
        <v>1161</v>
      </c>
      <c r="B91" s="20" t="s">
        <v>261</v>
      </c>
      <c r="C91" s="24">
        <v>0</v>
      </c>
    </row>
    <row r="92" spans="1:8" x14ac:dyDescent="0.2">
      <c r="A92" s="22">
        <v>1162</v>
      </c>
      <c r="B92" s="20" t="s">
        <v>262</v>
      </c>
      <c r="C92" s="24">
        <v>0</v>
      </c>
    </row>
    <row r="94" spans="1:8" x14ac:dyDescent="0.2">
      <c r="A94" s="19" t="s">
        <v>578</v>
      </c>
      <c r="B94" s="19"/>
      <c r="C94" s="19"/>
      <c r="D94" s="19"/>
      <c r="E94" s="19"/>
      <c r="F94" s="19"/>
      <c r="G94" s="19"/>
      <c r="H94" s="19"/>
    </row>
    <row r="95" spans="1:8" x14ac:dyDescent="0.2">
      <c r="A95" s="21" t="s">
        <v>144</v>
      </c>
      <c r="B95" s="21" t="s">
        <v>141</v>
      </c>
      <c r="C95" s="21" t="s">
        <v>142</v>
      </c>
      <c r="D95" s="21" t="s">
        <v>205</v>
      </c>
      <c r="E95" s="21"/>
      <c r="F95" s="21"/>
      <c r="G95" s="21"/>
      <c r="H95" s="21"/>
    </row>
    <row r="96" spans="1:8" x14ac:dyDescent="0.2">
      <c r="A96" s="22">
        <v>1190</v>
      </c>
      <c r="B96" s="20" t="s">
        <v>586</v>
      </c>
      <c r="C96" s="24">
        <f>SUM(C97:C100)</f>
        <v>0</v>
      </c>
    </row>
    <row r="97" spans="1:8" x14ac:dyDescent="0.2">
      <c r="A97" s="22">
        <v>1191</v>
      </c>
      <c r="B97" s="20" t="s">
        <v>579</v>
      </c>
      <c r="C97" s="24">
        <v>0</v>
      </c>
    </row>
    <row r="98" spans="1:8" x14ac:dyDescent="0.2">
      <c r="A98" s="22">
        <v>1192</v>
      </c>
      <c r="B98" s="20" t="s">
        <v>580</v>
      </c>
      <c r="C98" s="24">
        <v>0</v>
      </c>
    </row>
    <row r="99" spans="1:8" x14ac:dyDescent="0.2">
      <c r="A99" s="22">
        <v>1193</v>
      </c>
      <c r="B99" s="20" t="s">
        <v>581</v>
      </c>
      <c r="C99" s="24">
        <v>0</v>
      </c>
    </row>
    <row r="100" spans="1:8" x14ac:dyDescent="0.2">
      <c r="A100" s="22">
        <v>1194</v>
      </c>
      <c r="B100" s="20" t="s">
        <v>582</v>
      </c>
      <c r="C100" s="24">
        <v>0</v>
      </c>
    </row>
    <row r="101" spans="1:8" x14ac:dyDescent="0.2">
      <c r="A101" s="19" t="s">
        <v>626</v>
      </c>
      <c r="C101" s="24"/>
    </row>
    <row r="102" spans="1:8" x14ac:dyDescent="0.2">
      <c r="A102" s="21" t="s">
        <v>144</v>
      </c>
      <c r="B102" s="21" t="s">
        <v>141</v>
      </c>
      <c r="C102" s="21" t="s">
        <v>142</v>
      </c>
      <c r="D102" s="21" t="s">
        <v>205</v>
      </c>
      <c r="E102" s="21"/>
      <c r="F102" s="21"/>
      <c r="G102" s="21"/>
      <c r="H102" s="21"/>
    </row>
    <row r="103" spans="1:8" x14ac:dyDescent="0.2">
      <c r="A103" s="22">
        <v>1290</v>
      </c>
      <c r="B103" s="20" t="s">
        <v>263</v>
      </c>
      <c r="C103" s="24">
        <f>SUM(C104:C106)</f>
        <v>0</v>
      </c>
    </row>
    <row r="104" spans="1:8" x14ac:dyDescent="0.2">
      <c r="A104" s="22">
        <v>1291</v>
      </c>
      <c r="B104" s="20" t="s">
        <v>264</v>
      </c>
      <c r="C104" s="24">
        <v>0</v>
      </c>
    </row>
    <row r="105" spans="1:8" x14ac:dyDescent="0.2">
      <c r="A105" s="22">
        <v>1292</v>
      </c>
      <c r="B105" s="20" t="s">
        <v>265</v>
      </c>
      <c r="C105" s="24">
        <v>0</v>
      </c>
    </row>
    <row r="106" spans="1:8" x14ac:dyDescent="0.2">
      <c r="A106" s="22">
        <v>1293</v>
      </c>
      <c r="B106" s="20" t="s">
        <v>266</v>
      </c>
      <c r="C106" s="24">
        <v>0</v>
      </c>
    </row>
    <row r="108" spans="1:8" x14ac:dyDescent="0.2">
      <c r="A108" s="19" t="s">
        <v>169</v>
      </c>
      <c r="B108" s="19"/>
      <c r="C108" s="19"/>
      <c r="D108" s="19"/>
      <c r="E108" s="19"/>
      <c r="F108" s="19"/>
      <c r="G108" s="19"/>
      <c r="H108" s="19"/>
    </row>
    <row r="109" spans="1:8" x14ac:dyDescent="0.2">
      <c r="A109" s="21" t="s">
        <v>144</v>
      </c>
      <c r="B109" s="21" t="s">
        <v>141</v>
      </c>
      <c r="C109" s="21" t="s">
        <v>142</v>
      </c>
      <c r="D109" s="21" t="s">
        <v>201</v>
      </c>
      <c r="E109" s="21" t="s">
        <v>202</v>
      </c>
      <c r="F109" s="21" t="s">
        <v>203</v>
      </c>
      <c r="G109" s="21" t="s">
        <v>267</v>
      </c>
      <c r="H109" s="21" t="s">
        <v>268</v>
      </c>
    </row>
    <row r="110" spans="1:8" x14ac:dyDescent="0.2">
      <c r="A110" s="22">
        <v>2110</v>
      </c>
      <c r="B110" s="20" t="s">
        <v>269</v>
      </c>
      <c r="C110" s="24">
        <f>SUM(C111:C119)</f>
        <v>2809367.54</v>
      </c>
      <c r="D110" s="24">
        <f>SUM(D111:D119)</f>
        <v>2809367.54</v>
      </c>
      <c r="E110" s="24">
        <f>SUM(E111:E119)</f>
        <v>0</v>
      </c>
      <c r="F110" s="24">
        <f>SUM(F111:F119)</f>
        <v>0</v>
      </c>
      <c r="G110" s="24">
        <f>SUM(G111:G119)</f>
        <v>0</v>
      </c>
    </row>
    <row r="111" spans="1:8" x14ac:dyDescent="0.2">
      <c r="A111" s="22">
        <v>2111</v>
      </c>
      <c r="B111" s="20" t="s">
        <v>270</v>
      </c>
      <c r="C111" s="24">
        <v>0</v>
      </c>
      <c r="D111" s="24">
        <f>C111</f>
        <v>0</v>
      </c>
      <c r="E111" s="24">
        <v>0</v>
      </c>
      <c r="F111" s="24">
        <v>0</v>
      </c>
      <c r="G111" s="24">
        <v>0</v>
      </c>
    </row>
    <row r="112" spans="1:8" x14ac:dyDescent="0.2">
      <c r="A112" s="22">
        <v>2112</v>
      </c>
      <c r="B112" s="20" t="s">
        <v>271</v>
      </c>
      <c r="C112" s="24">
        <v>10380.69</v>
      </c>
      <c r="D112" s="24">
        <f t="shared" ref="D112:D119" si="1">C112</f>
        <v>10380.69</v>
      </c>
      <c r="E112" s="24">
        <v>0</v>
      </c>
      <c r="F112" s="24">
        <v>0</v>
      </c>
      <c r="G112" s="24">
        <v>0</v>
      </c>
    </row>
    <row r="113" spans="1:8" x14ac:dyDescent="0.2">
      <c r="A113" s="22">
        <v>2113</v>
      </c>
      <c r="B113" s="20" t="s">
        <v>272</v>
      </c>
      <c r="C113" s="24">
        <v>0</v>
      </c>
      <c r="D113" s="24">
        <f t="shared" si="1"/>
        <v>0</v>
      </c>
      <c r="E113" s="24">
        <v>0</v>
      </c>
      <c r="F113" s="24">
        <v>0</v>
      </c>
      <c r="G113" s="24">
        <v>0</v>
      </c>
    </row>
    <row r="114" spans="1:8" x14ac:dyDescent="0.2">
      <c r="A114" s="22">
        <v>2114</v>
      </c>
      <c r="B114" s="20" t="s">
        <v>273</v>
      </c>
      <c r="C114" s="24">
        <v>0</v>
      </c>
      <c r="D114" s="24">
        <f t="shared" si="1"/>
        <v>0</v>
      </c>
      <c r="E114" s="24">
        <v>0</v>
      </c>
      <c r="F114" s="24">
        <v>0</v>
      </c>
      <c r="G114" s="24">
        <v>0</v>
      </c>
    </row>
    <row r="115" spans="1:8" x14ac:dyDescent="0.2">
      <c r="A115" s="22">
        <v>2115</v>
      </c>
      <c r="B115" s="20" t="s">
        <v>274</v>
      </c>
      <c r="C115" s="24">
        <v>0</v>
      </c>
      <c r="D115" s="24">
        <f t="shared" si="1"/>
        <v>0</v>
      </c>
      <c r="E115" s="24">
        <v>0</v>
      </c>
      <c r="F115" s="24">
        <v>0</v>
      </c>
      <c r="G115" s="24">
        <v>0</v>
      </c>
    </row>
    <row r="116" spans="1:8" x14ac:dyDescent="0.2">
      <c r="A116" s="22">
        <v>2116</v>
      </c>
      <c r="B116" s="20" t="s">
        <v>275</v>
      </c>
      <c r="C116" s="24">
        <v>0</v>
      </c>
      <c r="D116" s="24">
        <f t="shared" si="1"/>
        <v>0</v>
      </c>
      <c r="E116" s="24">
        <v>0</v>
      </c>
      <c r="F116" s="24">
        <v>0</v>
      </c>
      <c r="G116" s="24">
        <v>0</v>
      </c>
    </row>
    <row r="117" spans="1:8" x14ac:dyDescent="0.2">
      <c r="A117" s="22">
        <v>2117</v>
      </c>
      <c r="B117" s="20" t="s">
        <v>276</v>
      </c>
      <c r="C117" s="24">
        <v>312263.83</v>
      </c>
      <c r="D117" s="24">
        <f t="shared" si="1"/>
        <v>312263.83</v>
      </c>
      <c r="E117" s="24">
        <v>0</v>
      </c>
      <c r="F117" s="24">
        <v>0</v>
      </c>
      <c r="G117" s="24">
        <v>0</v>
      </c>
    </row>
    <row r="118" spans="1:8" x14ac:dyDescent="0.2">
      <c r="A118" s="22">
        <v>2118</v>
      </c>
      <c r="B118" s="20" t="s">
        <v>277</v>
      </c>
      <c r="C118" s="24">
        <v>0</v>
      </c>
      <c r="D118" s="24">
        <f t="shared" si="1"/>
        <v>0</v>
      </c>
      <c r="E118" s="24">
        <v>0</v>
      </c>
      <c r="F118" s="24">
        <v>0</v>
      </c>
      <c r="G118" s="24">
        <v>0</v>
      </c>
    </row>
    <row r="119" spans="1:8" x14ac:dyDescent="0.2">
      <c r="A119" s="22">
        <v>2119</v>
      </c>
      <c r="B119" s="20" t="s">
        <v>278</v>
      </c>
      <c r="C119" s="24">
        <v>2486723.02</v>
      </c>
      <c r="D119" s="24">
        <f t="shared" si="1"/>
        <v>2486723.02</v>
      </c>
      <c r="E119" s="24">
        <v>0</v>
      </c>
      <c r="F119" s="24">
        <v>0</v>
      </c>
      <c r="G119" s="24">
        <v>0</v>
      </c>
    </row>
    <row r="120" spans="1:8" x14ac:dyDescent="0.2">
      <c r="A120" s="22">
        <v>2120</v>
      </c>
      <c r="B120" s="20" t="s">
        <v>279</v>
      </c>
      <c r="C120" s="24">
        <f>SUM(C121:C123)</f>
        <v>0</v>
      </c>
      <c r="D120" s="24">
        <f t="shared" ref="D120:G120" si="2">SUM(D121:D123)</f>
        <v>0</v>
      </c>
      <c r="E120" s="24">
        <f t="shared" si="2"/>
        <v>0</v>
      </c>
      <c r="F120" s="24">
        <f t="shared" si="2"/>
        <v>0</v>
      </c>
      <c r="G120" s="24">
        <f t="shared" si="2"/>
        <v>0</v>
      </c>
    </row>
    <row r="121" spans="1:8" x14ac:dyDescent="0.2">
      <c r="A121" s="22">
        <v>2121</v>
      </c>
      <c r="B121" s="20" t="s">
        <v>280</v>
      </c>
      <c r="C121" s="24">
        <v>0</v>
      </c>
      <c r="D121" s="24">
        <f>C121</f>
        <v>0</v>
      </c>
      <c r="E121" s="24">
        <v>0</v>
      </c>
      <c r="F121" s="24">
        <v>0</v>
      </c>
      <c r="G121" s="24">
        <v>0</v>
      </c>
    </row>
    <row r="122" spans="1:8" x14ac:dyDescent="0.2">
      <c r="A122" s="22">
        <v>2122</v>
      </c>
      <c r="B122" s="20" t="s">
        <v>281</v>
      </c>
      <c r="C122" s="24">
        <v>0</v>
      </c>
      <c r="D122" s="24">
        <f t="shared" ref="D122:D123" si="3">C122</f>
        <v>0</v>
      </c>
      <c r="E122" s="24">
        <v>0</v>
      </c>
      <c r="F122" s="24">
        <v>0</v>
      </c>
      <c r="G122" s="24">
        <v>0</v>
      </c>
    </row>
    <row r="123" spans="1:8" x14ac:dyDescent="0.2">
      <c r="A123" s="22">
        <v>2129</v>
      </c>
      <c r="B123" s="20" t="s">
        <v>282</v>
      </c>
      <c r="C123" s="24">
        <v>0</v>
      </c>
      <c r="D123" s="24">
        <f t="shared" si="3"/>
        <v>0</v>
      </c>
      <c r="E123" s="24">
        <v>0</v>
      </c>
      <c r="F123" s="24">
        <v>0</v>
      </c>
      <c r="G123" s="24">
        <v>0</v>
      </c>
    </row>
    <row r="125" spans="1:8" x14ac:dyDescent="0.2">
      <c r="A125" s="19" t="s">
        <v>170</v>
      </c>
      <c r="B125" s="19"/>
      <c r="C125" s="19"/>
      <c r="D125" s="19"/>
      <c r="E125" s="19"/>
      <c r="F125" s="19"/>
      <c r="G125" s="19"/>
      <c r="H125" s="19"/>
    </row>
    <row r="126" spans="1:8" x14ac:dyDescent="0.2">
      <c r="A126" s="21" t="s">
        <v>144</v>
      </c>
      <c r="B126" s="21" t="s">
        <v>141</v>
      </c>
      <c r="C126" s="21" t="s">
        <v>142</v>
      </c>
      <c r="D126" s="21" t="s">
        <v>145</v>
      </c>
      <c r="E126" s="21" t="s">
        <v>205</v>
      </c>
      <c r="F126" s="21"/>
      <c r="G126" s="21"/>
      <c r="H126" s="21"/>
    </row>
    <row r="127" spans="1:8" x14ac:dyDescent="0.2">
      <c r="A127" s="22">
        <v>2160</v>
      </c>
      <c r="B127" s="20" t="s">
        <v>283</v>
      </c>
      <c r="C127" s="24">
        <f>SUM(C128:C133)</f>
        <v>0</v>
      </c>
    </row>
    <row r="128" spans="1:8" x14ac:dyDescent="0.2">
      <c r="A128" s="22">
        <v>2161</v>
      </c>
      <c r="B128" s="20" t="s">
        <v>284</v>
      </c>
      <c r="C128" s="24">
        <v>0</v>
      </c>
    </row>
    <row r="129" spans="1:8" x14ac:dyDescent="0.2">
      <c r="A129" s="22">
        <v>2162</v>
      </c>
      <c r="B129" s="20" t="s">
        <v>285</v>
      </c>
      <c r="C129" s="24">
        <v>0</v>
      </c>
    </row>
    <row r="130" spans="1:8" x14ac:dyDescent="0.2">
      <c r="A130" s="22">
        <v>2163</v>
      </c>
      <c r="B130" s="20" t="s">
        <v>286</v>
      </c>
      <c r="C130" s="24">
        <v>0</v>
      </c>
    </row>
    <row r="131" spans="1:8" x14ac:dyDescent="0.2">
      <c r="A131" s="22">
        <v>2164</v>
      </c>
      <c r="B131" s="20" t="s">
        <v>287</v>
      </c>
      <c r="C131" s="24">
        <v>0</v>
      </c>
    </row>
    <row r="132" spans="1:8" x14ac:dyDescent="0.2">
      <c r="A132" s="22">
        <v>2165</v>
      </c>
      <c r="B132" s="20" t="s">
        <v>288</v>
      </c>
      <c r="C132" s="24">
        <v>0</v>
      </c>
    </row>
    <row r="133" spans="1:8" x14ac:dyDescent="0.2">
      <c r="A133" s="22">
        <v>2166</v>
      </c>
      <c r="B133" s="20" t="s">
        <v>289</v>
      </c>
      <c r="C133" s="24">
        <v>0</v>
      </c>
    </row>
    <row r="134" spans="1:8" x14ac:dyDescent="0.2">
      <c r="A134" s="22">
        <v>2250</v>
      </c>
      <c r="B134" s="20" t="s">
        <v>290</v>
      </c>
      <c r="C134" s="24">
        <f>SUM(C135:C140)</f>
        <v>0</v>
      </c>
    </row>
    <row r="135" spans="1:8" x14ac:dyDescent="0.2">
      <c r="A135" s="22">
        <v>2251</v>
      </c>
      <c r="B135" s="20" t="s">
        <v>291</v>
      </c>
      <c r="C135" s="24">
        <v>0</v>
      </c>
    </row>
    <row r="136" spans="1:8" x14ac:dyDescent="0.2">
      <c r="A136" s="22">
        <v>2252</v>
      </c>
      <c r="B136" s="20" t="s">
        <v>292</v>
      </c>
      <c r="C136" s="24">
        <v>0</v>
      </c>
    </row>
    <row r="137" spans="1:8" x14ac:dyDescent="0.2">
      <c r="A137" s="22">
        <v>2253</v>
      </c>
      <c r="B137" s="20" t="s">
        <v>293</v>
      </c>
      <c r="C137" s="24">
        <v>0</v>
      </c>
    </row>
    <row r="138" spans="1:8" x14ac:dyDescent="0.2">
      <c r="A138" s="22">
        <v>2254</v>
      </c>
      <c r="B138" s="20" t="s">
        <v>294</v>
      </c>
      <c r="C138" s="24">
        <v>0</v>
      </c>
    </row>
    <row r="139" spans="1:8" x14ac:dyDescent="0.2">
      <c r="A139" s="22">
        <v>2255</v>
      </c>
      <c r="B139" s="20" t="s">
        <v>295</v>
      </c>
      <c r="C139" s="24">
        <v>0</v>
      </c>
    </row>
    <row r="140" spans="1:8" x14ac:dyDescent="0.2">
      <c r="A140" s="22">
        <v>2256</v>
      </c>
      <c r="B140" s="20" t="s">
        <v>296</v>
      </c>
      <c r="C140" s="24">
        <v>0</v>
      </c>
    </row>
    <row r="142" spans="1:8" x14ac:dyDescent="0.2">
      <c r="A142" s="19" t="s">
        <v>171</v>
      </c>
      <c r="B142" s="19"/>
      <c r="C142" s="19"/>
      <c r="D142" s="19"/>
      <c r="E142" s="19"/>
      <c r="F142" s="19"/>
      <c r="G142" s="19"/>
      <c r="H142" s="19"/>
    </row>
    <row r="143" spans="1:8" x14ac:dyDescent="0.2">
      <c r="A143" s="23" t="s">
        <v>144</v>
      </c>
      <c r="B143" s="23" t="s">
        <v>141</v>
      </c>
      <c r="C143" s="23" t="s">
        <v>142</v>
      </c>
      <c r="D143" s="23" t="s">
        <v>145</v>
      </c>
      <c r="E143" s="23" t="s">
        <v>205</v>
      </c>
      <c r="F143" s="23"/>
      <c r="G143" s="23"/>
      <c r="H143" s="23"/>
    </row>
    <row r="144" spans="1:8" x14ac:dyDescent="0.2">
      <c r="A144" s="22">
        <v>2159</v>
      </c>
      <c r="B144" s="20" t="s">
        <v>297</v>
      </c>
      <c r="C144" s="24">
        <v>0</v>
      </c>
    </row>
    <row r="145" spans="1:3" x14ac:dyDescent="0.2">
      <c r="A145" s="22">
        <v>2199</v>
      </c>
      <c r="B145" s="20" t="s">
        <v>298</v>
      </c>
      <c r="C145" s="24">
        <v>0</v>
      </c>
    </row>
    <row r="146" spans="1:3" x14ac:dyDescent="0.2">
      <c r="A146" s="22">
        <v>2240</v>
      </c>
      <c r="B146" s="20" t="s">
        <v>299</v>
      </c>
      <c r="C146" s="24">
        <f>SUM(C147:C149)</f>
        <v>0</v>
      </c>
    </row>
    <row r="147" spans="1:3" x14ac:dyDescent="0.2">
      <c r="A147" s="22">
        <v>2241</v>
      </c>
      <c r="B147" s="20" t="s">
        <v>300</v>
      </c>
      <c r="C147" s="24">
        <v>0</v>
      </c>
    </row>
    <row r="148" spans="1:3" x14ac:dyDescent="0.2">
      <c r="A148" s="22">
        <v>2242</v>
      </c>
      <c r="B148" s="20" t="s">
        <v>301</v>
      </c>
      <c r="C148" s="24">
        <v>0</v>
      </c>
    </row>
    <row r="149" spans="1:3" x14ac:dyDescent="0.2">
      <c r="A149" s="22">
        <v>2249</v>
      </c>
      <c r="B149" s="20" t="s">
        <v>302</v>
      </c>
      <c r="C149" s="24">
        <v>0</v>
      </c>
    </row>
    <row r="151" spans="1:3" x14ac:dyDescent="0.2">
      <c r="B151" s="20" t="s">
        <v>625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F1"/>
    <mergeCell ref="A2:F2"/>
    <mergeCell ref="A3:F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C62"/>
  <sheetViews>
    <sheetView zoomScaleNormal="100" zoomScaleSheetLayoutView="110" workbookViewId="0">
      <pane ySplit="2" topLeftCell="A3" activePane="bottomLeft" state="frozen"/>
      <selection activeCell="A14" sqref="A14:B14"/>
      <selection pane="bottomLeft" activeCell="A3" sqref="A3"/>
    </sheetView>
  </sheetViews>
  <sheetFormatPr baseColWidth="10" defaultColWidth="0" defaultRowHeight="11.25" x14ac:dyDescent="0.2"/>
  <cols>
    <col min="1" max="1" width="7.7109375" style="3" customWidth="1"/>
    <col min="2" max="2" width="124.28515625" style="3" customWidth="1"/>
    <col min="3" max="3" width="11.42578125" style="3" customWidth="1"/>
    <col min="4" max="16384" width="11.42578125" style="3" hidden="1"/>
  </cols>
  <sheetData>
    <row r="2" spans="1:2" ht="15" customHeight="1" x14ac:dyDescent="0.2">
      <c r="A2" s="90" t="s">
        <v>188</v>
      </c>
      <c r="B2" s="91" t="s">
        <v>50</v>
      </c>
    </row>
    <row r="3" spans="1:2" x14ac:dyDescent="0.2">
      <c r="A3" s="92"/>
      <c r="B3" s="93"/>
    </row>
    <row r="4" spans="1:2" ht="15" customHeight="1" x14ac:dyDescent="0.2">
      <c r="A4" s="94" t="s">
        <v>1</v>
      </c>
      <c r="B4" s="95" t="s">
        <v>78</v>
      </c>
    </row>
    <row r="5" spans="1:2" ht="15" customHeight="1" x14ac:dyDescent="0.2">
      <c r="A5" s="96"/>
      <c r="B5" s="95" t="s">
        <v>51</v>
      </c>
    </row>
    <row r="6" spans="1:2" ht="15" customHeight="1" x14ac:dyDescent="0.2">
      <c r="A6" s="96"/>
      <c r="B6" s="97" t="s">
        <v>147</v>
      </c>
    </row>
    <row r="7" spans="1:2" ht="15" customHeight="1" x14ac:dyDescent="0.2">
      <c r="A7" s="96"/>
      <c r="B7" s="95" t="s">
        <v>52</v>
      </c>
    </row>
    <row r="8" spans="1:2" x14ac:dyDescent="0.2">
      <c r="A8" s="96"/>
    </row>
    <row r="9" spans="1:2" ht="15" customHeight="1" x14ac:dyDescent="0.2">
      <c r="A9" s="94" t="s">
        <v>3</v>
      </c>
      <c r="B9" s="95" t="s">
        <v>587</v>
      </c>
    </row>
    <row r="10" spans="1:2" ht="15" customHeight="1" x14ac:dyDescent="0.2">
      <c r="A10" s="96"/>
      <c r="B10" s="95" t="s">
        <v>588</v>
      </c>
    </row>
    <row r="11" spans="1:2" ht="15" customHeight="1" x14ac:dyDescent="0.2">
      <c r="A11" s="96"/>
      <c r="B11" s="95" t="s">
        <v>125</v>
      </c>
    </row>
    <row r="12" spans="1:2" ht="15" customHeight="1" x14ac:dyDescent="0.2">
      <c r="A12" s="96"/>
      <c r="B12" s="95" t="s">
        <v>124</v>
      </c>
    </row>
    <row r="13" spans="1:2" ht="15" customHeight="1" x14ac:dyDescent="0.2">
      <c r="A13" s="96"/>
      <c r="B13" s="95" t="s">
        <v>126</v>
      </c>
    </row>
    <row r="14" spans="1:2" x14ac:dyDescent="0.2">
      <c r="A14" s="96"/>
    </row>
    <row r="15" spans="1:2" ht="15" customHeight="1" x14ac:dyDescent="0.2">
      <c r="A15" s="94" t="s">
        <v>5</v>
      </c>
      <c r="B15" s="98" t="s">
        <v>53</v>
      </c>
    </row>
    <row r="16" spans="1:2" ht="15" customHeight="1" x14ac:dyDescent="0.2">
      <c r="A16" s="96"/>
      <c r="B16" s="98" t="s">
        <v>54</v>
      </c>
    </row>
    <row r="17" spans="1:2" ht="15" customHeight="1" x14ac:dyDescent="0.2">
      <c r="A17" s="96"/>
      <c r="B17" s="98" t="s">
        <v>55</v>
      </c>
    </row>
    <row r="18" spans="1:2" ht="15" customHeight="1" x14ac:dyDescent="0.2">
      <c r="A18" s="96"/>
      <c r="B18" s="95" t="s">
        <v>56</v>
      </c>
    </row>
    <row r="19" spans="1:2" ht="15" customHeight="1" x14ac:dyDescent="0.2">
      <c r="A19" s="96"/>
      <c r="B19" s="99" t="s">
        <v>135</v>
      </c>
    </row>
    <row r="20" spans="1:2" x14ac:dyDescent="0.2">
      <c r="A20" s="96"/>
    </row>
    <row r="21" spans="1:2" ht="15" customHeight="1" x14ac:dyDescent="0.2">
      <c r="A21" s="94" t="s">
        <v>131</v>
      </c>
      <c r="B21" s="1" t="s">
        <v>186</v>
      </c>
    </row>
    <row r="22" spans="1:2" ht="15" customHeight="1" x14ac:dyDescent="0.2">
      <c r="A22" s="96"/>
      <c r="B22" s="100" t="s">
        <v>187</v>
      </c>
    </row>
    <row r="23" spans="1:2" x14ac:dyDescent="0.2">
      <c r="A23" s="96"/>
    </row>
    <row r="24" spans="1:2" ht="15" customHeight="1" x14ac:dyDescent="0.2">
      <c r="A24" s="94" t="s">
        <v>7</v>
      </c>
      <c r="B24" s="99" t="s">
        <v>57</v>
      </c>
    </row>
    <row r="25" spans="1:2" ht="15" customHeight="1" x14ac:dyDescent="0.2">
      <c r="A25" s="96"/>
      <c r="B25" s="99" t="s">
        <v>127</v>
      </c>
    </row>
    <row r="26" spans="1:2" ht="15" customHeight="1" x14ac:dyDescent="0.2">
      <c r="A26" s="96"/>
      <c r="B26" s="99" t="s">
        <v>128</v>
      </c>
    </row>
    <row r="27" spans="1:2" x14ac:dyDescent="0.2">
      <c r="A27" s="96"/>
    </row>
    <row r="28" spans="1:2" ht="15" customHeight="1" x14ac:dyDescent="0.2">
      <c r="A28" s="94" t="s">
        <v>8</v>
      </c>
      <c r="B28" s="99" t="s">
        <v>58</v>
      </c>
    </row>
    <row r="29" spans="1:2" ht="15" customHeight="1" x14ac:dyDescent="0.2">
      <c r="A29" s="96"/>
      <c r="B29" s="99" t="s">
        <v>134</v>
      </c>
    </row>
    <row r="30" spans="1:2" ht="15" customHeight="1" x14ac:dyDescent="0.2">
      <c r="A30" s="96"/>
      <c r="B30" s="99" t="s">
        <v>59</v>
      </c>
    </row>
    <row r="31" spans="1:2" ht="15" customHeight="1" x14ac:dyDescent="0.2">
      <c r="A31" s="96"/>
      <c r="B31" s="101" t="s">
        <v>60</v>
      </c>
    </row>
    <row r="32" spans="1:2" x14ac:dyDescent="0.2">
      <c r="A32" s="96"/>
    </row>
    <row r="33" spans="1:2" ht="15" customHeight="1" x14ac:dyDescent="0.2">
      <c r="A33" s="94" t="s">
        <v>9</v>
      </c>
      <c r="B33" s="99" t="s">
        <v>61</v>
      </c>
    </row>
    <row r="34" spans="1:2" ht="15" customHeight="1" x14ac:dyDescent="0.2">
      <c r="A34" s="96"/>
      <c r="B34" s="99" t="s">
        <v>62</v>
      </c>
    </row>
    <row r="35" spans="1:2" x14ac:dyDescent="0.2">
      <c r="A35" s="96"/>
    </row>
    <row r="36" spans="1:2" ht="15" customHeight="1" x14ac:dyDescent="0.2">
      <c r="A36" s="94" t="s">
        <v>11</v>
      </c>
      <c r="B36" s="95" t="s">
        <v>129</v>
      </c>
    </row>
    <row r="37" spans="1:2" ht="15" customHeight="1" x14ac:dyDescent="0.2">
      <c r="A37" s="96"/>
      <c r="B37" s="95" t="s">
        <v>136</v>
      </c>
    </row>
    <row r="38" spans="1:2" ht="15" customHeight="1" x14ac:dyDescent="0.2">
      <c r="A38" s="96"/>
      <c r="B38" s="102" t="s">
        <v>189</v>
      </c>
    </row>
    <row r="39" spans="1:2" ht="15" customHeight="1" x14ac:dyDescent="0.2">
      <c r="A39" s="96"/>
      <c r="B39" s="95" t="s">
        <v>190</v>
      </c>
    </row>
    <row r="40" spans="1:2" ht="15" customHeight="1" x14ac:dyDescent="0.2">
      <c r="A40" s="96"/>
      <c r="B40" s="95" t="s">
        <v>132</v>
      </c>
    </row>
    <row r="41" spans="1:2" ht="15" customHeight="1" x14ac:dyDescent="0.2">
      <c r="A41" s="96"/>
      <c r="B41" s="95" t="s">
        <v>133</v>
      </c>
    </row>
    <row r="42" spans="1:2" x14ac:dyDescent="0.2">
      <c r="A42" s="96"/>
    </row>
    <row r="43" spans="1:2" ht="15" customHeight="1" x14ac:dyDescent="0.2">
      <c r="A43" s="94" t="s">
        <v>13</v>
      </c>
      <c r="B43" s="95" t="s">
        <v>137</v>
      </c>
    </row>
    <row r="44" spans="1:2" ht="15" customHeight="1" x14ac:dyDescent="0.2">
      <c r="A44" s="96"/>
      <c r="B44" s="95" t="s">
        <v>140</v>
      </c>
    </row>
    <row r="45" spans="1:2" ht="15" customHeight="1" x14ac:dyDescent="0.2">
      <c r="A45" s="96"/>
      <c r="B45" s="102" t="s">
        <v>191</v>
      </c>
    </row>
    <row r="46" spans="1:2" ht="15" customHeight="1" x14ac:dyDescent="0.2">
      <c r="A46" s="96"/>
      <c r="B46" s="95" t="s">
        <v>192</v>
      </c>
    </row>
    <row r="47" spans="1:2" ht="15" customHeight="1" x14ac:dyDescent="0.2">
      <c r="A47" s="96"/>
      <c r="B47" s="95" t="s">
        <v>139</v>
      </c>
    </row>
    <row r="48" spans="1:2" ht="15" customHeight="1" x14ac:dyDescent="0.2">
      <c r="A48" s="96"/>
      <c r="B48" s="95" t="s">
        <v>138</v>
      </c>
    </row>
    <row r="49" spans="1:2" x14ac:dyDescent="0.2">
      <c r="A49" s="96"/>
    </row>
    <row r="50" spans="1:2" ht="25.5" customHeight="1" x14ac:dyDescent="0.2">
      <c r="A50" s="94" t="s">
        <v>15</v>
      </c>
      <c r="B50" s="97" t="s">
        <v>168</v>
      </c>
    </row>
    <row r="51" spans="1:2" x14ac:dyDescent="0.2">
      <c r="A51" s="96"/>
    </row>
    <row r="52" spans="1:2" ht="15" customHeight="1" x14ac:dyDescent="0.2">
      <c r="A52" s="94" t="s">
        <v>17</v>
      </c>
      <c r="B52" s="95" t="s">
        <v>63</v>
      </c>
    </row>
    <row r="53" spans="1:2" x14ac:dyDescent="0.2">
      <c r="A53" s="96"/>
    </row>
    <row r="54" spans="1:2" ht="15" customHeight="1" x14ac:dyDescent="0.2">
      <c r="A54" s="94" t="s">
        <v>18</v>
      </c>
      <c r="B54" s="98" t="s">
        <v>64</v>
      </c>
    </row>
    <row r="55" spans="1:2" ht="15" customHeight="1" x14ac:dyDescent="0.2">
      <c r="A55" s="96"/>
      <c r="B55" s="98" t="s">
        <v>65</v>
      </c>
    </row>
    <row r="56" spans="1:2" ht="15" customHeight="1" x14ac:dyDescent="0.2">
      <c r="A56" s="96"/>
      <c r="B56" s="98" t="s">
        <v>66</v>
      </c>
    </row>
    <row r="57" spans="1:2" ht="15" customHeight="1" x14ac:dyDescent="0.2">
      <c r="A57" s="96"/>
      <c r="B57" s="98" t="s">
        <v>67</v>
      </c>
    </row>
    <row r="58" spans="1:2" ht="15" customHeight="1" x14ac:dyDescent="0.2">
      <c r="A58" s="96"/>
      <c r="B58" s="98" t="s">
        <v>68</v>
      </c>
    </row>
    <row r="59" spans="1:2" x14ac:dyDescent="0.2">
      <c r="A59" s="96"/>
    </row>
    <row r="60" spans="1:2" ht="15" customHeight="1" x14ac:dyDescent="0.2">
      <c r="A60" s="94" t="s">
        <v>20</v>
      </c>
      <c r="B60" s="99" t="s">
        <v>69</v>
      </c>
    </row>
    <row r="61" spans="1:2" x14ac:dyDescent="0.2">
      <c r="A61" s="96"/>
      <c r="B61" s="99"/>
    </row>
    <row r="62" spans="1:2" ht="15" customHeight="1" x14ac:dyDescent="0.2">
      <c r="A62" s="94" t="s">
        <v>21</v>
      </c>
      <c r="B62" s="95" t="s">
        <v>63</v>
      </c>
    </row>
  </sheetData>
  <pageMargins left="0.70866141732283472" right="0.70866141732283472" top="0.74803149606299213" bottom="0.74803149606299213" header="0.31496062992125984" footer="0.31496062992125984"/>
  <pageSetup scale="59" orientation="landscape" r:id="rId1"/>
  <headerFooter>
    <oddHeader>&amp;CNOTAS A LOS ESTADOS FINANCIEROS</oddHeader>
    <oddFooter>&amp;L&amp;F&amp;R&amp;A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18"/>
  <sheetViews>
    <sheetView topLeftCell="A188" zoomScaleNormal="100" workbookViewId="0">
      <selection activeCell="D98" sqref="D98:D216"/>
    </sheetView>
  </sheetViews>
  <sheetFormatPr baseColWidth="10" defaultColWidth="9.140625" defaultRowHeight="11.25" x14ac:dyDescent="0.2"/>
  <cols>
    <col min="1" max="1" width="10" style="20" customWidth="1"/>
    <col min="2" max="2" width="83" style="20" customWidth="1"/>
    <col min="3" max="4" width="15.7109375" style="20" customWidth="1"/>
    <col min="5" max="5" width="16.7109375" style="20" customWidth="1"/>
    <col min="6" max="16384" width="9.140625" style="20"/>
  </cols>
  <sheetData>
    <row r="1" spans="1:5" s="26" customFormat="1" ht="18.95" customHeight="1" x14ac:dyDescent="0.25">
      <c r="A1" s="153" t="s">
        <v>662</v>
      </c>
      <c r="B1" s="153"/>
      <c r="C1" s="153"/>
      <c r="D1" s="14" t="s">
        <v>605</v>
      </c>
      <c r="E1" s="25">
        <v>2023</v>
      </c>
    </row>
    <row r="2" spans="1:5" s="16" customFormat="1" ht="18.95" customHeight="1" x14ac:dyDescent="0.25">
      <c r="A2" s="153" t="s">
        <v>610</v>
      </c>
      <c r="B2" s="153"/>
      <c r="C2" s="153"/>
      <c r="D2" s="14" t="s">
        <v>606</v>
      </c>
      <c r="E2" s="25" t="s">
        <v>608</v>
      </c>
    </row>
    <row r="3" spans="1:5" s="16" customFormat="1" ht="18.95" customHeight="1" x14ac:dyDescent="0.25">
      <c r="A3" s="153" t="s">
        <v>663</v>
      </c>
      <c r="B3" s="153"/>
      <c r="C3" s="153"/>
      <c r="D3" s="14" t="s">
        <v>607</v>
      </c>
      <c r="E3" s="25">
        <v>2</v>
      </c>
    </row>
    <row r="4" spans="1:5" x14ac:dyDescent="0.2">
      <c r="A4" s="18" t="s">
        <v>194</v>
      </c>
      <c r="B4" s="19"/>
      <c r="C4" s="19"/>
      <c r="D4" s="19"/>
      <c r="E4" s="19"/>
    </row>
    <row r="6" spans="1:5" x14ac:dyDescent="0.2">
      <c r="A6" s="45" t="s">
        <v>567</v>
      </c>
      <c r="B6" s="45"/>
      <c r="C6" s="45"/>
      <c r="D6" s="45"/>
      <c r="E6" s="45"/>
    </row>
    <row r="7" spans="1:5" x14ac:dyDescent="0.2">
      <c r="A7" s="46" t="s">
        <v>144</v>
      </c>
      <c r="B7" s="46" t="s">
        <v>141</v>
      </c>
      <c r="C7" s="46" t="s">
        <v>142</v>
      </c>
      <c r="D7" s="46" t="s">
        <v>303</v>
      </c>
      <c r="E7" s="46"/>
    </row>
    <row r="8" spans="1:5" x14ac:dyDescent="0.2">
      <c r="A8" s="48">
        <v>4100</v>
      </c>
      <c r="B8" s="49" t="s">
        <v>304</v>
      </c>
      <c r="C8" s="52">
        <f>SUM(C9+C19+C25+C28+C34+C37+C46)</f>
        <v>6830819</v>
      </c>
      <c r="D8" s="87"/>
      <c r="E8" s="47"/>
    </row>
    <row r="9" spans="1:5" x14ac:dyDescent="0.2">
      <c r="A9" s="48">
        <v>4110</v>
      </c>
      <c r="B9" s="49" t="s">
        <v>305</v>
      </c>
      <c r="C9" s="52">
        <f>SUM(C10:C18)</f>
        <v>0</v>
      </c>
      <c r="D9" s="87"/>
      <c r="E9" s="47"/>
    </row>
    <row r="10" spans="1:5" x14ac:dyDescent="0.2">
      <c r="A10" s="48">
        <v>4111</v>
      </c>
      <c r="B10" s="49" t="s">
        <v>306</v>
      </c>
      <c r="C10" s="52">
        <v>0</v>
      </c>
      <c r="D10" s="87"/>
      <c r="E10" s="47"/>
    </row>
    <row r="11" spans="1:5" x14ac:dyDescent="0.2">
      <c r="A11" s="48">
        <v>4112</v>
      </c>
      <c r="B11" s="49" t="s">
        <v>307</v>
      </c>
      <c r="C11" s="52">
        <v>0</v>
      </c>
      <c r="D11" s="87"/>
      <c r="E11" s="47"/>
    </row>
    <row r="12" spans="1:5" x14ac:dyDescent="0.2">
      <c r="A12" s="48">
        <v>4113</v>
      </c>
      <c r="B12" s="49" t="s">
        <v>308</v>
      </c>
      <c r="C12" s="52">
        <v>0</v>
      </c>
      <c r="D12" s="87"/>
      <c r="E12" s="47"/>
    </row>
    <row r="13" spans="1:5" x14ac:dyDescent="0.2">
      <c r="A13" s="48">
        <v>4114</v>
      </c>
      <c r="B13" s="49" t="s">
        <v>309</v>
      </c>
      <c r="C13" s="52">
        <v>0</v>
      </c>
      <c r="D13" s="87"/>
      <c r="E13" s="47"/>
    </row>
    <row r="14" spans="1:5" x14ac:dyDescent="0.2">
      <c r="A14" s="48">
        <v>4115</v>
      </c>
      <c r="B14" s="49" t="s">
        <v>310</v>
      </c>
      <c r="C14" s="52">
        <v>0</v>
      </c>
      <c r="D14" s="87"/>
      <c r="E14" s="47"/>
    </row>
    <row r="15" spans="1:5" x14ac:dyDescent="0.2">
      <c r="A15" s="48">
        <v>4116</v>
      </c>
      <c r="B15" s="49" t="s">
        <v>311</v>
      </c>
      <c r="C15" s="52">
        <v>0</v>
      </c>
      <c r="D15" s="87"/>
      <c r="E15" s="47"/>
    </row>
    <row r="16" spans="1:5" x14ac:dyDescent="0.2">
      <c r="A16" s="48">
        <v>4117</v>
      </c>
      <c r="B16" s="49" t="s">
        <v>312</v>
      </c>
      <c r="C16" s="52">
        <v>0</v>
      </c>
      <c r="D16" s="87"/>
      <c r="E16" s="47"/>
    </row>
    <row r="17" spans="1:5" ht="22.5" x14ac:dyDescent="0.2">
      <c r="A17" s="48">
        <v>4118</v>
      </c>
      <c r="B17" s="50" t="s">
        <v>490</v>
      </c>
      <c r="C17" s="52">
        <v>0</v>
      </c>
      <c r="D17" s="87"/>
      <c r="E17" s="47"/>
    </row>
    <row r="18" spans="1:5" x14ac:dyDescent="0.2">
      <c r="A18" s="48">
        <v>4119</v>
      </c>
      <c r="B18" s="49" t="s">
        <v>313</v>
      </c>
      <c r="C18" s="52">
        <v>0</v>
      </c>
      <c r="D18" s="87"/>
      <c r="E18" s="47"/>
    </row>
    <row r="19" spans="1:5" x14ac:dyDescent="0.2">
      <c r="A19" s="48">
        <v>4120</v>
      </c>
      <c r="B19" s="49" t="s">
        <v>314</v>
      </c>
      <c r="C19" s="52">
        <f>SUM(C20:C24)</f>
        <v>0</v>
      </c>
      <c r="D19" s="87"/>
      <c r="E19" s="47"/>
    </row>
    <row r="20" spans="1:5" x14ac:dyDescent="0.2">
      <c r="A20" s="48">
        <v>4121</v>
      </c>
      <c r="B20" s="49" t="s">
        <v>315</v>
      </c>
      <c r="C20" s="52">
        <v>0</v>
      </c>
      <c r="D20" s="87"/>
      <c r="E20" s="47"/>
    </row>
    <row r="21" spans="1:5" x14ac:dyDescent="0.2">
      <c r="A21" s="48">
        <v>4122</v>
      </c>
      <c r="B21" s="49" t="s">
        <v>491</v>
      </c>
      <c r="C21" s="52">
        <v>0</v>
      </c>
      <c r="D21" s="87"/>
      <c r="E21" s="47"/>
    </row>
    <row r="22" spans="1:5" x14ac:dyDescent="0.2">
      <c r="A22" s="48">
        <v>4123</v>
      </c>
      <c r="B22" s="49" t="s">
        <v>316</v>
      </c>
      <c r="C22" s="52">
        <v>0</v>
      </c>
      <c r="D22" s="87"/>
      <c r="E22" s="47"/>
    </row>
    <row r="23" spans="1:5" x14ac:dyDescent="0.2">
      <c r="A23" s="48">
        <v>4124</v>
      </c>
      <c r="B23" s="49" t="s">
        <v>317</v>
      </c>
      <c r="C23" s="52">
        <v>0</v>
      </c>
      <c r="D23" s="87"/>
      <c r="E23" s="47"/>
    </row>
    <row r="24" spans="1:5" x14ac:dyDescent="0.2">
      <c r="A24" s="48">
        <v>4129</v>
      </c>
      <c r="B24" s="49" t="s">
        <v>318</v>
      </c>
      <c r="C24" s="52">
        <v>0</v>
      </c>
      <c r="D24" s="87"/>
      <c r="E24" s="47"/>
    </row>
    <row r="25" spans="1:5" x14ac:dyDescent="0.2">
      <c r="A25" s="48">
        <v>4130</v>
      </c>
      <c r="B25" s="49" t="s">
        <v>319</v>
      </c>
      <c r="C25" s="52">
        <f>SUM(C26:C27)</f>
        <v>0</v>
      </c>
      <c r="D25" s="87"/>
      <c r="E25" s="47"/>
    </row>
    <row r="26" spans="1:5" x14ac:dyDescent="0.2">
      <c r="A26" s="48">
        <v>4131</v>
      </c>
      <c r="B26" s="49" t="s">
        <v>320</v>
      </c>
      <c r="C26" s="52">
        <v>0</v>
      </c>
      <c r="D26" s="87"/>
      <c r="E26" s="47"/>
    </row>
    <row r="27" spans="1:5" ht="22.5" x14ac:dyDescent="0.2">
      <c r="A27" s="48">
        <v>4132</v>
      </c>
      <c r="B27" s="50" t="s">
        <v>492</v>
      </c>
      <c r="C27" s="52">
        <v>0</v>
      </c>
      <c r="D27" s="87"/>
      <c r="E27" s="47"/>
    </row>
    <row r="28" spans="1:5" x14ac:dyDescent="0.2">
      <c r="A28" s="48">
        <v>4140</v>
      </c>
      <c r="B28" s="49" t="s">
        <v>321</v>
      </c>
      <c r="C28" s="52">
        <f>SUM(C29:C33)</f>
        <v>0</v>
      </c>
      <c r="D28" s="87"/>
      <c r="E28" s="47"/>
    </row>
    <row r="29" spans="1:5" x14ac:dyDescent="0.2">
      <c r="A29" s="48">
        <v>4141</v>
      </c>
      <c r="B29" s="49" t="s">
        <v>322</v>
      </c>
      <c r="C29" s="52">
        <v>0</v>
      </c>
      <c r="D29" s="87"/>
      <c r="E29" s="47"/>
    </row>
    <row r="30" spans="1:5" x14ac:dyDescent="0.2">
      <c r="A30" s="48">
        <v>4143</v>
      </c>
      <c r="B30" s="49" t="s">
        <v>323</v>
      </c>
      <c r="C30" s="52">
        <v>0</v>
      </c>
      <c r="D30" s="87"/>
      <c r="E30" s="47"/>
    </row>
    <row r="31" spans="1:5" x14ac:dyDescent="0.2">
      <c r="A31" s="48">
        <v>4144</v>
      </c>
      <c r="B31" s="49" t="s">
        <v>324</v>
      </c>
      <c r="C31" s="52">
        <v>0</v>
      </c>
      <c r="D31" s="87"/>
      <c r="E31" s="47"/>
    </row>
    <row r="32" spans="1:5" ht="22.5" x14ac:dyDescent="0.2">
      <c r="A32" s="48">
        <v>4145</v>
      </c>
      <c r="B32" s="50" t="s">
        <v>493</v>
      </c>
      <c r="C32" s="52">
        <v>0</v>
      </c>
      <c r="D32" s="87"/>
      <c r="E32" s="47"/>
    </row>
    <row r="33" spans="1:5" x14ac:dyDescent="0.2">
      <c r="A33" s="48">
        <v>4149</v>
      </c>
      <c r="B33" s="49" t="s">
        <v>325</v>
      </c>
      <c r="C33" s="52">
        <v>0</v>
      </c>
      <c r="D33" s="87"/>
      <c r="E33" s="47"/>
    </row>
    <row r="34" spans="1:5" x14ac:dyDescent="0.2">
      <c r="A34" s="48">
        <v>4150</v>
      </c>
      <c r="B34" s="49" t="s">
        <v>494</v>
      </c>
      <c r="C34" s="52">
        <f>SUM(C35:C36)</f>
        <v>0</v>
      </c>
      <c r="D34" s="87"/>
      <c r="E34" s="47"/>
    </row>
    <row r="35" spans="1:5" x14ac:dyDescent="0.2">
      <c r="A35" s="48">
        <v>4151</v>
      </c>
      <c r="B35" s="49" t="s">
        <v>494</v>
      </c>
      <c r="C35" s="52">
        <v>0</v>
      </c>
      <c r="D35" s="87"/>
      <c r="E35" s="47"/>
    </row>
    <row r="36" spans="1:5" ht="22.5" x14ac:dyDescent="0.2">
      <c r="A36" s="48">
        <v>4154</v>
      </c>
      <c r="B36" s="50" t="s">
        <v>495</v>
      </c>
      <c r="C36" s="52">
        <v>0</v>
      </c>
      <c r="D36" s="87"/>
      <c r="E36" s="47"/>
    </row>
    <row r="37" spans="1:5" x14ac:dyDescent="0.2">
      <c r="A37" s="48">
        <v>4160</v>
      </c>
      <c r="B37" s="49" t="s">
        <v>496</v>
      </c>
      <c r="C37" s="52">
        <f>SUM(C38:C45)</f>
        <v>0</v>
      </c>
      <c r="D37" s="87"/>
      <c r="E37" s="47"/>
    </row>
    <row r="38" spans="1:5" x14ac:dyDescent="0.2">
      <c r="A38" s="48">
        <v>4161</v>
      </c>
      <c r="B38" s="49" t="s">
        <v>326</v>
      </c>
      <c r="C38" s="52">
        <v>0</v>
      </c>
      <c r="D38" s="87"/>
      <c r="E38" s="47"/>
    </row>
    <row r="39" spans="1:5" x14ac:dyDescent="0.2">
      <c r="A39" s="48">
        <v>4162</v>
      </c>
      <c r="B39" s="49" t="s">
        <v>327</v>
      </c>
      <c r="C39" s="52">
        <v>0</v>
      </c>
      <c r="D39" s="87"/>
      <c r="E39" s="47"/>
    </row>
    <row r="40" spans="1:5" x14ac:dyDescent="0.2">
      <c r="A40" s="48">
        <v>4163</v>
      </c>
      <c r="B40" s="49" t="s">
        <v>328</v>
      </c>
      <c r="C40" s="52">
        <v>0</v>
      </c>
      <c r="D40" s="87"/>
      <c r="E40" s="47"/>
    </row>
    <row r="41" spans="1:5" x14ac:dyDescent="0.2">
      <c r="A41" s="48">
        <v>4164</v>
      </c>
      <c r="B41" s="49" t="s">
        <v>329</v>
      </c>
      <c r="C41" s="52">
        <v>0</v>
      </c>
      <c r="D41" s="87"/>
      <c r="E41" s="47"/>
    </row>
    <row r="42" spans="1:5" x14ac:dyDescent="0.2">
      <c r="A42" s="48">
        <v>4165</v>
      </c>
      <c r="B42" s="49" t="s">
        <v>330</v>
      </c>
      <c r="C42" s="52">
        <v>0</v>
      </c>
      <c r="D42" s="87"/>
      <c r="E42" s="47"/>
    </row>
    <row r="43" spans="1:5" ht="22.5" x14ac:dyDescent="0.2">
      <c r="A43" s="48">
        <v>4166</v>
      </c>
      <c r="B43" s="50" t="s">
        <v>497</v>
      </c>
      <c r="C43" s="52">
        <v>0</v>
      </c>
      <c r="D43" s="87"/>
      <c r="E43" s="47"/>
    </row>
    <row r="44" spans="1:5" x14ac:dyDescent="0.2">
      <c r="A44" s="48">
        <v>4168</v>
      </c>
      <c r="B44" s="49" t="s">
        <v>331</v>
      </c>
      <c r="C44" s="52">
        <v>0</v>
      </c>
      <c r="D44" s="87"/>
      <c r="E44" s="47"/>
    </row>
    <row r="45" spans="1:5" x14ac:dyDescent="0.2">
      <c r="A45" s="48">
        <v>4169</v>
      </c>
      <c r="B45" s="49" t="s">
        <v>332</v>
      </c>
      <c r="C45" s="52">
        <v>0</v>
      </c>
      <c r="D45" s="87"/>
      <c r="E45" s="47"/>
    </row>
    <row r="46" spans="1:5" x14ac:dyDescent="0.2">
      <c r="A46" s="48">
        <v>4170</v>
      </c>
      <c r="B46" s="49" t="s">
        <v>600</v>
      </c>
      <c r="C46" s="52">
        <f>SUM(C47:C54)</f>
        <v>6830819</v>
      </c>
      <c r="D46" s="87"/>
      <c r="E46" s="47"/>
    </row>
    <row r="47" spans="1:5" x14ac:dyDescent="0.2">
      <c r="A47" s="48">
        <v>4171</v>
      </c>
      <c r="B47" s="49" t="s">
        <v>498</v>
      </c>
      <c r="C47" s="52">
        <v>0</v>
      </c>
      <c r="D47" s="87"/>
      <c r="E47" s="47"/>
    </row>
    <row r="48" spans="1:5" x14ac:dyDescent="0.2">
      <c r="A48" s="48">
        <v>4172</v>
      </c>
      <c r="B48" s="49" t="s">
        <v>499</v>
      </c>
      <c r="C48" s="52">
        <v>0</v>
      </c>
      <c r="D48" s="87"/>
      <c r="E48" s="47"/>
    </row>
    <row r="49" spans="1:5" ht="22.5" x14ac:dyDescent="0.2">
      <c r="A49" s="48">
        <v>4173</v>
      </c>
      <c r="B49" s="50" t="s">
        <v>500</v>
      </c>
      <c r="C49" s="52">
        <v>6830819</v>
      </c>
      <c r="D49" s="87"/>
      <c r="E49" s="47"/>
    </row>
    <row r="50" spans="1:5" ht="22.5" x14ac:dyDescent="0.2">
      <c r="A50" s="48">
        <v>4174</v>
      </c>
      <c r="B50" s="50" t="s">
        <v>501</v>
      </c>
      <c r="C50" s="52">
        <v>0</v>
      </c>
      <c r="D50" s="87"/>
      <c r="E50" s="47"/>
    </row>
    <row r="51" spans="1:5" ht="22.5" x14ac:dyDescent="0.2">
      <c r="A51" s="48">
        <v>4175</v>
      </c>
      <c r="B51" s="50" t="s">
        <v>502</v>
      </c>
      <c r="C51" s="52">
        <v>0</v>
      </c>
      <c r="D51" s="87"/>
      <c r="E51" s="47"/>
    </row>
    <row r="52" spans="1:5" ht="22.5" x14ac:dyDescent="0.2">
      <c r="A52" s="48">
        <v>4176</v>
      </c>
      <c r="B52" s="50" t="s">
        <v>503</v>
      </c>
      <c r="C52" s="52">
        <v>0</v>
      </c>
      <c r="D52" s="87"/>
      <c r="E52" s="47"/>
    </row>
    <row r="53" spans="1:5" ht="22.5" x14ac:dyDescent="0.2">
      <c r="A53" s="48">
        <v>4177</v>
      </c>
      <c r="B53" s="50" t="s">
        <v>504</v>
      </c>
      <c r="C53" s="52">
        <v>0</v>
      </c>
      <c r="D53" s="87"/>
      <c r="E53" s="47"/>
    </row>
    <row r="54" spans="1:5" ht="22.5" x14ac:dyDescent="0.2">
      <c r="A54" s="48">
        <v>4178</v>
      </c>
      <c r="B54" s="50" t="s">
        <v>505</v>
      </c>
      <c r="C54" s="52">
        <v>0</v>
      </c>
      <c r="D54" s="87"/>
      <c r="E54" s="47"/>
    </row>
    <row r="55" spans="1:5" x14ac:dyDescent="0.2">
      <c r="A55" s="48"/>
      <c r="B55" s="50"/>
      <c r="C55" s="52"/>
      <c r="D55" s="87"/>
      <c r="E55" s="47"/>
    </row>
    <row r="56" spans="1:5" x14ac:dyDescent="0.2">
      <c r="A56" s="45" t="s">
        <v>566</v>
      </c>
      <c r="B56" s="45"/>
      <c r="C56" s="45"/>
      <c r="D56" s="45"/>
      <c r="E56" s="45"/>
    </row>
    <row r="57" spans="1:5" x14ac:dyDescent="0.2">
      <c r="A57" s="46" t="s">
        <v>144</v>
      </c>
      <c r="B57" s="46" t="s">
        <v>141</v>
      </c>
      <c r="C57" s="46" t="s">
        <v>142</v>
      </c>
      <c r="D57" s="46" t="s">
        <v>303</v>
      </c>
      <c r="E57" s="46"/>
    </row>
    <row r="58" spans="1:5" ht="33.75" x14ac:dyDescent="0.2">
      <c r="A58" s="48">
        <v>4200</v>
      </c>
      <c r="B58" s="50" t="s">
        <v>506</v>
      </c>
      <c r="C58" s="52">
        <f>+C59+C65</f>
        <v>21259423.68</v>
      </c>
      <c r="D58" s="87"/>
      <c r="E58" s="47"/>
    </row>
    <row r="59" spans="1:5" ht="22.5" x14ac:dyDescent="0.2">
      <c r="A59" s="48">
        <v>4210</v>
      </c>
      <c r="B59" s="50" t="s">
        <v>507</v>
      </c>
      <c r="C59" s="52">
        <f>SUM(C60:C64)</f>
        <v>8643330.0899999999</v>
      </c>
      <c r="D59" s="87"/>
      <c r="E59" s="47"/>
    </row>
    <row r="60" spans="1:5" x14ac:dyDescent="0.2">
      <c r="A60" s="48">
        <v>4211</v>
      </c>
      <c r="B60" s="49" t="s">
        <v>333</v>
      </c>
      <c r="C60" s="52">
        <v>0</v>
      </c>
      <c r="D60" s="87"/>
      <c r="E60" s="47"/>
    </row>
    <row r="61" spans="1:5" x14ac:dyDescent="0.2">
      <c r="A61" s="48">
        <v>4212</v>
      </c>
      <c r="B61" s="49" t="s">
        <v>334</v>
      </c>
      <c r="C61" s="52">
        <v>0</v>
      </c>
      <c r="D61" s="87"/>
      <c r="E61" s="47"/>
    </row>
    <row r="62" spans="1:5" x14ac:dyDescent="0.2">
      <c r="A62" s="48">
        <v>4213</v>
      </c>
      <c r="B62" s="49" t="s">
        <v>335</v>
      </c>
      <c r="C62" s="52">
        <v>8643330.0899999999</v>
      </c>
      <c r="D62" s="87"/>
      <c r="E62" s="47"/>
    </row>
    <row r="63" spans="1:5" x14ac:dyDescent="0.2">
      <c r="A63" s="48">
        <v>4214</v>
      </c>
      <c r="B63" s="49" t="s">
        <v>508</v>
      </c>
      <c r="C63" s="52">
        <v>0</v>
      </c>
      <c r="D63" s="87"/>
      <c r="E63" s="47"/>
    </row>
    <row r="64" spans="1:5" x14ac:dyDescent="0.2">
      <c r="A64" s="48">
        <v>4215</v>
      </c>
      <c r="B64" s="49" t="s">
        <v>509</v>
      </c>
      <c r="C64" s="52">
        <v>0</v>
      </c>
      <c r="D64" s="87"/>
      <c r="E64" s="47"/>
    </row>
    <row r="65" spans="1:5" x14ac:dyDescent="0.2">
      <c r="A65" s="48">
        <v>4220</v>
      </c>
      <c r="B65" s="49" t="s">
        <v>336</v>
      </c>
      <c r="C65" s="52">
        <f>SUM(C66:C69)</f>
        <v>12616093.59</v>
      </c>
      <c r="D65" s="87"/>
      <c r="E65" s="47"/>
    </row>
    <row r="66" spans="1:5" x14ac:dyDescent="0.2">
      <c r="A66" s="48">
        <v>4221</v>
      </c>
      <c r="B66" s="49" t="s">
        <v>337</v>
      </c>
      <c r="C66" s="52">
        <v>12616093.59</v>
      </c>
      <c r="D66" s="87"/>
      <c r="E66" s="47"/>
    </row>
    <row r="67" spans="1:5" x14ac:dyDescent="0.2">
      <c r="A67" s="48">
        <v>4223</v>
      </c>
      <c r="B67" s="49" t="s">
        <v>338</v>
      </c>
      <c r="C67" s="52">
        <v>0</v>
      </c>
      <c r="D67" s="87"/>
      <c r="E67" s="47"/>
    </row>
    <row r="68" spans="1:5" x14ac:dyDescent="0.2">
      <c r="A68" s="48">
        <v>4225</v>
      </c>
      <c r="B68" s="49" t="s">
        <v>340</v>
      </c>
      <c r="C68" s="52">
        <v>0</v>
      </c>
      <c r="D68" s="87"/>
      <c r="E68" s="47"/>
    </row>
    <row r="69" spans="1:5" x14ac:dyDescent="0.2">
      <c r="A69" s="48">
        <v>4227</v>
      </c>
      <c r="B69" s="49" t="s">
        <v>510</v>
      </c>
      <c r="C69" s="52">
        <v>0</v>
      </c>
      <c r="D69" s="87"/>
      <c r="E69" s="47"/>
    </row>
    <row r="70" spans="1:5" x14ac:dyDescent="0.2">
      <c r="A70" s="47"/>
      <c r="B70" s="47"/>
      <c r="C70" s="47"/>
      <c r="D70" s="47"/>
      <c r="E70" s="47"/>
    </row>
    <row r="71" spans="1:5" x14ac:dyDescent="0.2">
      <c r="A71" s="45" t="s">
        <v>574</v>
      </c>
      <c r="B71" s="45"/>
      <c r="C71" s="45"/>
      <c r="D71" s="45"/>
      <c r="E71" s="45"/>
    </row>
    <row r="72" spans="1:5" x14ac:dyDescent="0.2">
      <c r="A72" s="46" t="s">
        <v>144</v>
      </c>
      <c r="B72" s="46" t="s">
        <v>141</v>
      </c>
      <c r="C72" s="46" t="s">
        <v>142</v>
      </c>
      <c r="D72" s="46" t="s">
        <v>145</v>
      </c>
      <c r="E72" s="46" t="s">
        <v>205</v>
      </c>
    </row>
    <row r="73" spans="1:5" x14ac:dyDescent="0.2">
      <c r="A73" s="51">
        <v>4300</v>
      </c>
      <c r="B73" s="49" t="s">
        <v>341</v>
      </c>
      <c r="C73" s="52">
        <f>C74+C77+C83+C85+C87</f>
        <v>199803.3</v>
      </c>
      <c r="D73" s="49"/>
      <c r="E73" s="49"/>
    </row>
    <row r="74" spans="1:5" x14ac:dyDescent="0.2">
      <c r="A74" s="51">
        <v>4310</v>
      </c>
      <c r="B74" s="49" t="s">
        <v>342</v>
      </c>
      <c r="C74" s="52">
        <f>SUM(C75:C76)</f>
        <v>0</v>
      </c>
      <c r="D74" s="49"/>
      <c r="E74" s="49"/>
    </row>
    <row r="75" spans="1:5" x14ac:dyDescent="0.2">
      <c r="A75" s="51">
        <v>4311</v>
      </c>
      <c r="B75" s="49" t="s">
        <v>511</v>
      </c>
      <c r="C75" s="52">
        <v>0</v>
      </c>
      <c r="D75" s="49"/>
      <c r="E75" s="49"/>
    </row>
    <row r="76" spans="1:5" x14ac:dyDescent="0.2">
      <c r="A76" s="51">
        <v>4319</v>
      </c>
      <c r="B76" s="49" t="s">
        <v>343</v>
      </c>
      <c r="C76" s="52">
        <v>0</v>
      </c>
      <c r="D76" s="49"/>
      <c r="E76" s="49"/>
    </row>
    <row r="77" spans="1:5" x14ac:dyDescent="0.2">
      <c r="A77" s="51">
        <v>4320</v>
      </c>
      <c r="B77" s="49" t="s">
        <v>344</v>
      </c>
      <c r="C77" s="52">
        <f>SUM(C78:C82)</f>
        <v>0</v>
      </c>
      <c r="D77" s="49"/>
      <c r="E77" s="49"/>
    </row>
    <row r="78" spans="1:5" x14ac:dyDescent="0.2">
      <c r="A78" s="51">
        <v>4321</v>
      </c>
      <c r="B78" s="49" t="s">
        <v>345</v>
      </c>
      <c r="C78" s="52">
        <v>0</v>
      </c>
      <c r="D78" s="49"/>
      <c r="E78" s="49"/>
    </row>
    <row r="79" spans="1:5" x14ac:dyDescent="0.2">
      <c r="A79" s="51">
        <v>4322</v>
      </c>
      <c r="B79" s="49" t="s">
        <v>346</v>
      </c>
      <c r="C79" s="52">
        <v>0</v>
      </c>
      <c r="D79" s="49"/>
      <c r="E79" s="49"/>
    </row>
    <row r="80" spans="1:5" x14ac:dyDescent="0.2">
      <c r="A80" s="51">
        <v>4323</v>
      </c>
      <c r="B80" s="49" t="s">
        <v>347</v>
      </c>
      <c r="C80" s="52">
        <v>0</v>
      </c>
      <c r="D80" s="49"/>
      <c r="E80" s="49"/>
    </row>
    <row r="81" spans="1:5" x14ac:dyDescent="0.2">
      <c r="A81" s="51">
        <v>4324</v>
      </c>
      <c r="B81" s="49" t="s">
        <v>348</v>
      </c>
      <c r="C81" s="52">
        <v>0</v>
      </c>
      <c r="D81" s="49"/>
      <c r="E81" s="49"/>
    </row>
    <row r="82" spans="1:5" x14ac:dyDescent="0.2">
      <c r="A82" s="51">
        <v>4325</v>
      </c>
      <c r="B82" s="49" t="s">
        <v>349</v>
      </c>
      <c r="C82" s="52">
        <v>0</v>
      </c>
      <c r="D82" s="49"/>
      <c r="E82" s="49"/>
    </row>
    <row r="83" spans="1:5" x14ac:dyDescent="0.2">
      <c r="A83" s="51">
        <v>4330</v>
      </c>
      <c r="B83" s="49" t="s">
        <v>350</v>
      </c>
      <c r="C83" s="52">
        <f>SUM(C84)</f>
        <v>0</v>
      </c>
      <c r="D83" s="49"/>
      <c r="E83" s="49"/>
    </row>
    <row r="84" spans="1:5" x14ac:dyDescent="0.2">
      <c r="A84" s="51">
        <v>4331</v>
      </c>
      <c r="B84" s="49" t="s">
        <v>350</v>
      </c>
      <c r="C84" s="52">
        <v>0</v>
      </c>
      <c r="D84" s="49"/>
      <c r="E84" s="49"/>
    </row>
    <row r="85" spans="1:5" x14ac:dyDescent="0.2">
      <c r="A85" s="51">
        <v>4340</v>
      </c>
      <c r="B85" s="49" t="s">
        <v>351</v>
      </c>
      <c r="C85" s="52">
        <f>SUM(C86)</f>
        <v>0</v>
      </c>
      <c r="D85" s="49"/>
      <c r="E85" s="49"/>
    </row>
    <row r="86" spans="1:5" x14ac:dyDescent="0.2">
      <c r="A86" s="51">
        <v>4341</v>
      </c>
      <c r="B86" s="49" t="s">
        <v>351</v>
      </c>
      <c r="C86" s="52">
        <v>0</v>
      </c>
      <c r="D86" s="49"/>
      <c r="E86" s="49"/>
    </row>
    <row r="87" spans="1:5" x14ac:dyDescent="0.2">
      <c r="A87" s="51">
        <v>4390</v>
      </c>
      <c r="B87" s="49" t="s">
        <v>352</v>
      </c>
      <c r="C87" s="52">
        <f>SUM(C88:C94)</f>
        <v>199803.3</v>
      </c>
      <c r="D87" s="49"/>
      <c r="E87" s="49"/>
    </row>
    <row r="88" spans="1:5" x14ac:dyDescent="0.2">
      <c r="A88" s="51">
        <v>4392</v>
      </c>
      <c r="B88" s="49" t="s">
        <v>353</v>
      </c>
      <c r="C88" s="52">
        <v>0</v>
      </c>
      <c r="D88" s="49"/>
      <c r="E88" s="49"/>
    </row>
    <row r="89" spans="1:5" x14ac:dyDescent="0.2">
      <c r="A89" s="51">
        <v>4393</v>
      </c>
      <c r="B89" s="49" t="s">
        <v>512</v>
      </c>
      <c r="C89" s="52">
        <v>0</v>
      </c>
      <c r="D89" s="49"/>
      <c r="E89" s="49"/>
    </row>
    <row r="90" spans="1:5" x14ac:dyDescent="0.2">
      <c r="A90" s="51">
        <v>4394</v>
      </c>
      <c r="B90" s="49" t="s">
        <v>354</v>
      </c>
      <c r="C90" s="52">
        <v>0</v>
      </c>
      <c r="D90" s="49"/>
      <c r="E90" s="49"/>
    </row>
    <row r="91" spans="1:5" x14ac:dyDescent="0.2">
      <c r="A91" s="51">
        <v>4395</v>
      </c>
      <c r="B91" s="49" t="s">
        <v>355</v>
      </c>
      <c r="C91" s="52">
        <v>0</v>
      </c>
      <c r="D91" s="49"/>
      <c r="E91" s="49"/>
    </row>
    <row r="92" spans="1:5" x14ac:dyDescent="0.2">
      <c r="A92" s="51">
        <v>4396</v>
      </c>
      <c r="B92" s="49" t="s">
        <v>356</v>
      </c>
      <c r="C92" s="52">
        <v>0</v>
      </c>
      <c r="D92" s="49"/>
      <c r="E92" s="49"/>
    </row>
    <row r="93" spans="1:5" x14ac:dyDescent="0.2">
      <c r="A93" s="51">
        <v>4397</v>
      </c>
      <c r="B93" s="49" t="s">
        <v>513</v>
      </c>
      <c r="C93" s="52">
        <v>0</v>
      </c>
      <c r="D93" s="49"/>
      <c r="E93" s="49"/>
    </row>
    <row r="94" spans="1:5" x14ac:dyDescent="0.2">
      <c r="A94" s="51">
        <v>4399</v>
      </c>
      <c r="B94" s="49" t="s">
        <v>352</v>
      </c>
      <c r="C94" s="52">
        <v>199803.3</v>
      </c>
      <c r="D94" s="49"/>
      <c r="E94" s="49"/>
    </row>
    <row r="95" spans="1:5" x14ac:dyDescent="0.2">
      <c r="A95" s="47"/>
      <c r="B95" s="47"/>
      <c r="C95" s="47"/>
      <c r="D95" s="47"/>
      <c r="E95" s="47"/>
    </row>
    <row r="96" spans="1:5" x14ac:dyDescent="0.2">
      <c r="A96" s="45" t="s">
        <v>568</v>
      </c>
      <c r="B96" s="45"/>
      <c r="C96" s="45"/>
      <c r="D96" s="45"/>
      <c r="E96" s="45"/>
    </row>
    <row r="97" spans="1:5" x14ac:dyDescent="0.2">
      <c r="A97" s="46" t="s">
        <v>144</v>
      </c>
      <c r="B97" s="46" t="s">
        <v>141</v>
      </c>
      <c r="C97" s="46" t="s">
        <v>142</v>
      </c>
      <c r="D97" s="46" t="s">
        <v>357</v>
      </c>
      <c r="E97" s="46" t="s">
        <v>205</v>
      </c>
    </row>
    <row r="98" spans="1:5" x14ac:dyDescent="0.2">
      <c r="A98" s="51">
        <v>5000</v>
      </c>
      <c r="B98" s="49" t="s">
        <v>358</v>
      </c>
      <c r="C98" s="52">
        <f>C99+C127+C160+C170+C185+C214</f>
        <v>23105095.860000003</v>
      </c>
      <c r="D98" s="53">
        <v>1</v>
      </c>
      <c r="E98" s="49"/>
    </row>
    <row r="99" spans="1:5" x14ac:dyDescent="0.2">
      <c r="A99" s="51">
        <v>5100</v>
      </c>
      <c r="B99" s="49" t="s">
        <v>359</v>
      </c>
      <c r="C99" s="52">
        <f>C100+C107+C117</f>
        <v>22247987.860000003</v>
      </c>
      <c r="D99" s="53">
        <f>C99/$C$98</f>
        <v>0.96290394096638043</v>
      </c>
      <c r="E99" s="49"/>
    </row>
    <row r="100" spans="1:5" x14ac:dyDescent="0.2">
      <c r="A100" s="51">
        <v>5110</v>
      </c>
      <c r="B100" s="49" t="s">
        <v>360</v>
      </c>
      <c r="C100" s="52">
        <f>SUM(C101:C106)</f>
        <v>18479970.710000001</v>
      </c>
      <c r="D100" s="53">
        <f t="shared" ref="D100:D163" si="0">C100/$C$98</f>
        <v>0.79982229123718507</v>
      </c>
      <c r="E100" s="49"/>
    </row>
    <row r="101" spans="1:5" x14ac:dyDescent="0.2">
      <c r="A101" s="51">
        <v>5111</v>
      </c>
      <c r="B101" s="49" t="s">
        <v>361</v>
      </c>
      <c r="C101" s="52">
        <v>8396999.6899999995</v>
      </c>
      <c r="D101" s="53">
        <f t="shared" si="0"/>
        <v>0.36342630824298161</v>
      </c>
      <c r="E101" s="49"/>
    </row>
    <row r="102" spans="1:5" x14ac:dyDescent="0.2">
      <c r="A102" s="51">
        <v>5112</v>
      </c>
      <c r="B102" s="49" t="s">
        <v>362</v>
      </c>
      <c r="C102" s="52">
        <v>6779148.3600000003</v>
      </c>
      <c r="D102" s="53">
        <f t="shared" si="0"/>
        <v>0.29340490085289778</v>
      </c>
      <c r="E102" s="49"/>
    </row>
    <row r="103" spans="1:5" x14ac:dyDescent="0.2">
      <c r="A103" s="51">
        <v>5113</v>
      </c>
      <c r="B103" s="49" t="s">
        <v>363</v>
      </c>
      <c r="C103" s="52">
        <v>455963.7</v>
      </c>
      <c r="D103" s="53">
        <f t="shared" si="0"/>
        <v>1.9734334917405529E-2</v>
      </c>
      <c r="E103" s="49"/>
    </row>
    <row r="104" spans="1:5" x14ac:dyDescent="0.2">
      <c r="A104" s="51">
        <v>5114</v>
      </c>
      <c r="B104" s="49" t="s">
        <v>364</v>
      </c>
      <c r="C104" s="52">
        <v>1983997.16</v>
      </c>
      <c r="D104" s="53">
        <f t="shared" si="0"/>
        <v>8.5868380379011316E-2</v>
      </c>
      <c r="E104" s="49"/>
    </row>
    <row r="105" spans="1:5" x14ac:dyDescent="0.2">
      <c r="A105" s="51">
        <v>5115</v>
      </c>
      <c r="B105" s="49" t="s">
        <v>365</v>
      </c>
      <c r="C105" s="52">
        <v>863861.8</v>
      </c>
      <c r="D105" s="53">
        <f t="shared" si="0"/>
        <v>3.7388366844888735E-2</v>
      </c>
      <c r="E105" s="49"/>
    </row>
    <row r="106" spans="1:5" x14ac:dyDescent="0.2">
      <c r="A106" s="51">
        <v>5116</v>
      </c>
      <c r="B106" s="49" t="s">
        <v>366</v>
      </c>
      <c r="C106" s="52">
        <v>0</v>
      </c>
      <c r="D106" s="53">
        <f t="shared" si="0"/>
        <v>0</v>
      </c>
      <c r="E106" s="49"/>
    </row>
    <row r="107" spans="1:5" x14ac:dyDescent="0.2">
      <c r="A107" s="51">
        <v>5120</v>
      </c>
      <c r="B107" s="49" t="s">
        <v>367</v>
      </c>
      <c r="C107" s="52">
        <f>SUM(C108:C116)</f>
        <v>827198.46</v>
      </c>
      <c r="D107" s="53">
        <f t="shared" si="0"/>
        <v>3.5801559318871391E-2</v>
      </c>
      <c r="E107" s="49"/>
    </row>
    <row r="108" spans="1:5" x14ac:dyDescent="0.2">
      <c r="A108" s="51">
        <v>5121</v>
      </c>
      <c r="B108" s="49" t="s">
        <v>368</v>
      </c>
      <c r="C108" s="52">
        <v>285711.7</v>
      </c>
      <c r="D108" s="53">
        <f t="shared" si="0"/>
        <v>1.2365743978350236E-2</v>
      </c>
      <c r="E108" s="49"/>
    </row>
    <row r="109" spans="1:5" x14ac:dyDescent="0.2">
      <c r="A109" s="51">
        <v>5122</v>
      </c>
      <c r="B109" s="49" t="s">
        <v>369</v>
      </c>
      <c r="C109" s="52">
        <v>90532.53</v>
      </c>
      <c r="D109" s="53">
        <f t="shared" si="0"/>
        <v>3.9182927674726378E-3</v>
      </c>
      <c r="E109" s="49"/>
    </row>
    <row r="110" spans="1:5" x14ac:dyDescent="0.2">
      <c r="A110" s="51">
        <v>5123</v>
      </c>
      <c r="B110" s="49" t="s">
        <v>370</v>
      </c>
      <c r="C110" s="52">
        <v>0</v>
      </c>
      <c r="D110" s="53">
        <f t="shared" si="0"/>
        <v>0</v>
      </c>
      <c r="E110" s="49"/>
    </row>
    <row r="111" spans="1:5" x14ac:dyDescent="0.2">
      <c r="A111" s="51">
        <v>5124</v>
      </c>
      <c r="B111" s="49" t="s">
        <v>371</v>
      </c>
      <c r="C111" s="52">
        <v>69565.17</v>
      </c>
      <c r="D111" s="53">
        <f t="shared" si="0"/>
        <v>3.010815034982503E-3</v>
      </c>
      <c r="E111" s="49"/>
    </row>
    <row r="112" spans="1:5" x14ac:dyDescent="0.2">
      <c r="A112" s="51">
        <v>5125</v>
      </c>
      <c r="B112" s="49" t="s">
        <v>372</v>
      </c>
      <c r="C112" s="52">
        <v>82941.42</v>
      </c>
      <c r="D112" s="53">
        <f t="shared" si="0"/>
        <v>3.5897457644220301E-3</v>
      </c>
      <c r="E112" s="49"/>
    </row>
    <row r="113" spans="1:5" x14ac:dyDescent="0.2">
      <c r="A113" s="51">
        <v>5126</v>
      </c>
      <c r="B113" s="49" t="s">
        <v>373</v>
      </c>
      <c r="C113" s="52">
        <v>216068.02</v>
      </c>
      <c r="D113" s="53">
        <f t="shared" si="0"/>
        <v>9.3515309916571785E-3</v>
      </c>
      <c r="E113" s="49"/>
    </row>
    <row r="114" spans="1:5" x14ac:dyDescent="0.2">
      <c r="A114" s="51">
        <v>5127</v>
      </c>
      <c r="B114" s="49" t="s">
        <v>374</v>
      </c>
      <c r="C114" s="52">
        <v>32795.72</v>
      </c>
      <c r="D114" s="53">
        <f t="shared" si="0"/>
        <v>1.4194150155757024E-3</v>
      </c>
      <c r="E114" s="49"/>
    </row>
    <row r="115" spans="1:5" x14ac:dyDescent="0.2">
      <c r="A115" s="51">
        <v>5128</v>
      </c>
      <c r="B115" s="49" t="s">
        <v>375</v>
      </c>
      <c r="C115" s="52">
        <v>0</v>
      </c>
      <c r="D115" s="53">
        <f t="shared" si="0"/>
        <v>0</v>
      </c>
      <c r="E115" s="49"/>
    </row>
    <row r="116" spans="1:5" x14ac:dyDescent="0.2">
      <c r="A116" s="51">
        <v>5129</v>
      </c>
      <c r="B116" s="49" t="s">
        <v>376</v>
      </c>
      <c r="C116" s="52">
        <v>49583.9</v>
      </c>
      <c r="D116" s="53">
        <f t="shared" si="0"/>
        <v>2.1460157664111071E-3</v>
      </c>
      <c r="E116" s="49"/>
    </row>
    <row r="117" spans="1:5" x14ac:dyDescent="0.2">
      <c r="A117" s="51">
        <v>5130</v>
      </c>
      <c r="B117" s="49" t="s">
        <v>377</v>
      </c>
      <c r="C117" s="52">
        <f>SUM(C118:C126)</f>
        <v>2940818.69</v>
      </c>
      <c r="D117" s="53">
        <f t="shared" si="0"/>
        <v>0.12728009041032387</v>
      </c>
      <c r="E117" s="49"/>
    </row>
    <row r="118" spans="1:5" x14ac:dyDescent="0.2">
      <c r="A118" s="51">
        <v>5131</v>
      </c>
      <c r="B118" s="49" t="s">
        <v>378</v>
      </c>
      <c r="C118" s="52">
        <v>640789.11</v>
      </c>
      <c r="D118" s="53">
        <f t="shared" si="0"/>
        <v>2.7733670264028062E-2</v>
      </c>
      <c r="E118" s="49"/>
    </row>
    <row r="119" spans="1:5" x14ac:dyDescent="0.2">
      <c r="A119" s="51">
        <v>5132</v>
      </c>
      <c r="B119" s="49" t="s">
        <v>379</v>
      </c>
      <c r="C119" s="52">
        <v>191106.52</v>
      </c>
      <c r="D119" s="53">
        <f t="shared" si="0"/>
        <v>8.271184900420489E-3</v>
      </c>
      <c r="E119" s="49"/>
    </row>
    <row r="120" spans="1:5" x14ac:dyDescent="0.2">
      <c r="A120" s="51">
        <v>5133</v>
      </c>
      <c r="B120" s="49" t="s">
        <v>380</v>
      </c>
      <c r="C120" s="52">
        <v>517537.8</v>
      </c>
      <c r="D120" s="53">
        <f t="shared" si="0"/>
        <v>2.2399292482312164E-2</v>
      </c>
      <c r="E120" s="49"/>
    </row>
    <row r="121" spans="1:5" x14ac:dyDescent="0.2">
      <c r="A121" s="51">
        <v>5134</v>
      </c>
      <c r="B121" s="49" t="s">
        <v>381</v>
      </c>
      <c r="C121" s="52">
        <v>18337.310000000001</v>
      </c>
      <c r="D121" s="53">
        <f t="shared" si="0"/>
        <v>7.9364786500392382E-4</v>
      </c>
      <c r="E121" s="49"/>
    </row>
    <row r="122" spans="1:5" x14ac:dyDescent="0.2">
      <c r="A122" s="51">
        <v>5135</v>
      </c>
      <c r="B122" s="49" t="s">
        <v>382</v>
      </c>
      <c r="C122" s="52">
        <v>669161.63</v>
      </c>
      <c r="D122" s="53">
        <f t="shared" si="0"/>
        <v>2.8961646991409622E-2</v>
      </c>
      <c r="E122" s="49"/>
    </row>
    <row r="123" spans="1:5" x14ac:dyDescent="0.2">
      <c r="A123" s="51">
        <v>5136</v>
      </c>
      <c r="B123" s="49" t="s">
        <v>383</v>
      </c>
      <c r="C123" s="52">
        <v>0</v>
      </c>
      <c r="D123" s="53">
        <f t="shared" si="0"/>
        <v>0</v>
      </c>
      <c r="E123" s="49"/>
    </row>
    <row r="124" spans="1:5" x14ac:dyDescent="0.2">
      <c r="A124" s="51">
        <v>5137</v>
      </c>
      <c r="B124" s="49" t="s">
        <v>384</v>
      </c>
      <c r="C124" s="52">
        <v>115737.81</v>
      </c>
      <c r="D124" s="53">
        <f t="shared" si="0"/>
        <v>5.0091897779297933E-3</v>
      </c>
      <c r="E124" s="49"/>
    </row>
    <row r="125" spans="1:5" x14ac:dyDescent="0.2">
      <c r="A125" s="51">
        <v>5138</v>
      </c>
      <c r="B125" s="49" t="s">
        <v>385</v>
      </c>
      <c r="C125" s="52">
        <v>208311.74</v>
      </c>
      <c r="D125" s="53">
        <f t="shared" si="0"/>
        <v>9.0158353491462187E-3</v>
      </c>
      <c r="E125" s="49"/>
    </row>
    <row r="126" spans="1:5" x14ac:dyDescent="0.2">
      <c r="A126" s="51">
        <v>5139</v>
      </c>
      <c r="B126" s="49" t="s">
        <v>386</v>
      </c>
      <c r="C126" s="52">
        <v>579836.77</v>
      </c>
      <c r="D126" s="53">
        <f t="shared" si="0"/>
        <v>2.5095622780073587E-2</v>
      </c>
      <c r="E126" s="49"/>
    </row>
    <row r="127" spans="1:5" x14ac:dyDescent="0.2">
      <c r="A127" s="51">
        <v>5200</v>
      </c>
      <c r="B127" s="49" t="s">
        <v>387</v>
      </c>
      <c r="C127" s="52">
        <f>C128+C131+C134+C137+C142+C146+C149+C151+C157</f>
        <v>857108</v>
      </c>
      <c r="D127" s="53">
        <f t="shared" si="0"/>
        <v>3.7096059033619601E-2</v>
      </c>
      <c r="E127" s="49"/>
    </row>
    <row r="128" spans="1:5" x14ac:dyDescent="0.2">
      <c r="A128" s="51">
        <v>5210</v>
      </c>
      <c r="B128" s="49" t="s">
        <v>388</v>
      </c>
      <c r="C128" s="52">
        <f>SUM(C129:C130)</f>
        <v>0</v>
      </c>
      <c r="D128" s="53">
        <f t="shared" si="0"/>
        <v>0</v>
      </c>
      <c r="E128" s="49"/>
    </row>
    <row r="129" spans="1:5" x14ac:dyDescent="0.2">
      <c r="A129" s="51">
        <v>5211</v>
      </c>
      <c r="B129" s="49" t="s">
        <v>389</v>
      </c>
      <c r="C129" s="52">
        <v>0</v>
      </c>
      <c r="D129" s="53">
        <f t="shared" si="0"/>
        <v>0</v>
      </c>
      <c r="E129" s="49"/>
    </row>
    <row r="130" spans="1:5" x14ac:dyDescent="0.2">
      <c r="A130" s="51">
        <v>5212</v>
      </c>
      <c r="B130" s="49" t="s">
        <v>390</v>
      </c>
      <c r="C130" s="52">
        <v>0</v>
      </c>
      <c r="D130" s="53">
        <f t="shared" si="0"/>
        <v>0</v>
      </c>
      <c r="E130" s="49"/>
    </row>
    <row r="131" spans="1:5" x14ac:dyDescent="0.2">
      <c r="A131" s="51">
        <v>5220</v>
      </c>
      <c r="B131" s="49" t="s">
        <v>391</v>
      </c>
      <c r="C131" s="52">
        <f>SUM(C132:C133)</f>
        <v>0</v>
      </c>
      <c r="D131" s="53">
        <f t="shared" si="0"/>
        <v>0</v>
      </c>
      <c r="E131" s="49"/>
    </row>
    <row r="132" spans="1:5" x14ac:dyDescent="0.2">
      <c r="A132" s="51">
        <v>5221</v>
      </c>
      <c r="B132" s="49" t="s">
        <v>392</v>
      </c>
      <c r="C132" s="52">
        <v>0</v>
      </c>
      <c r="D132" s="53">
        <f t="shared" si="0"/>
        <v>0</v>
      </c>
      <c r="E132" s="49"/>
    </row>
    <row r="133" spans="1:5" x14ac:dyDescent="0.2">
      <c r="A133" s="51">
        <v>5222</v>
      </c>
      <c r="B133" s="49" t="s">
        <v>393</v>
      </c>
      <c r="C133" s="52">
        <v>0</v>
      </c>
      <c r="D133" s="53">
        <f t="shared" si="0"/>
        <v>0</v>
      </c>
      <c r="E133" s="49"/>
    </row>
    <row r="134" spans="1:5" x14ac:dyDescent="0.2">
      <c r="A134" s="51">
        <v>5230</v>
      </c>
      <c r="B134" s="49" t="s">
        <v>338</v>
      </c>
      <c r="C134" s="52">
        <f>SUM(C135:C136)</f>
        <v>0</v>
      </c>
      <c r="D134" s="53">
        <f t="shared" si="0"/>
        <v>0</v>
      </c>
      <c r="E134" s="49"/>
    </row>
    <row r="135" spans="1:5" x14ac:dyDescent="0.2">
      <c r="A135" s="51">
        <v>5231</v>
      </c>
      <c r="B135" s="49" t="s">
        <v>394</v>
      </c>
      <c r="C135" s="52">
        <v>0</v>
      </c>
      <c r="D135" s="53">
        <f t="shared" si="0"/>
        <v>0</v>
      </c>
      <c r="E135" s="49"/>
    </row>
    <row r="136" spans="1:5" x14ac:dyDescent="0.2">
      <c r="A136" s="51">
        <v>5232</v>
      </c>
      <c r="B136" s="49" t="s">
        <v>395</v>
      </c>
      <c r="C136" s="52">
        <v>0</v>
      </c>
      <c r="D136" s="53">
        <f t="shared" si="0"/>
        <v>0</v>
      </c>
      <c r="E136" s="49"/>
    </row>
    <row r="137" spans="1:5" x14ac:dyDescent="0.2">
      <c r="A137" s="51">
        <v>5240</v>
      </c>
      <c r="B137" s="49" t="s">
        <v>339</v>
      </c>
      <c r="C137" s="52">
        <f>SUM(C138:C141)</f>
        <v>857108</v>
      </c>
      <c r="D137" s="53">
        <f t="shared" si="0"/>
        <v>3.7096059033619601E-2</v>
      </c>
      <c r="E137" s="49"/>
    </row>
    <row r="138" spans="1:5" x14ac:dyDescent="0.2">
      <c r="A138" s="51">
        <v>5241</v>
      </c>
      <c r="B138" s="49" t="s">
        <v>396</v>
      </c>
      <c r="C138" s="52">
        <v>831948</v>
      </c>
      <c r="D138" s="53">
        <f t="shared" si="0"/>
        <v>3.6007121764003794E-2</v>
      </c>
      <c r="E138" s="49"/>
    </row>
    <row r="139" spans="1:5" x14ac:dyDescent="0.2">
      <c r="A139" s="51">
        <v>5242</v>
      </c>
      <c r="B139" s="49" t="s">
        <v>397</v>
      </c>
      <c r="C139" s="52">
        <v>0</v>
      </c>
      <c r="D139" s="53">
        <f t="shared" si="0"/>
        <v>0</v>
      </c>
      <c r="E139" s="49"/>
    </row>
    <row r="140" spans="1:5" x14ac:dyDescent="0.2">
      <c r="A140" s="51">
        <v>5243</v>
      </c>
      <c r="B140" s="49" t="s">
        <v>398</v>
      </c>
      <c r="C140" s="52">
        <v>25160</v>
      </c>
      <c r="D140" s="53">
        <f t="shared" si="0"/>
        <v>1.0889372696158118E-3</v>
      </c>
      <c r="E140" s="49"/>
    </row>
    <row r="141" spans="1:5" x14ac:dyDescent="0.2">
      <c r="A141" s="51">
        <v>5244</v>
      </c>
      <c r="B141" s="49" t="s">
        <v>399</v>
      </c>
      <c r="C141" s="52">
        <v>0</v>
      </c>
      <c r="D141" s="53">
        <f t="shared" si="0"/>
        <v>0</v>
      </c>
      <c r="E141" s="49"/>
    </row>
    <row r="142" spans="1:5" x14ac:dyDescent="0.2">
      <c r="A142" s="51">
        <v>5250</v>
      </c>
      <c r="B142" s="49" t="s">
        <v>340</v>
      </c>
      <c r="C142" s="52">
        <f>SUM(C143:C145)</f>
        <v>0</v>
      </c>
      <c r="D142" s="53">
        <f t="shared" si="0"/>
        <v>0</v>
      </c>
      <c r="E142" s="49"/>
    </row>
    <row r="143" spans="1:5" x14ac:dyDescent="0.2">
      <c r="A143" s="51">
        <v>5251</v>
      </c>
      <c r="B143" s="49" t="s">
        <v>400</v>
      </c>
      <c r="C143" s="52">
        <v>0</v>
      </c>
      <c r="D143" s="53">
        <f t="shared" si="0"/>
        <v>0</v>
      </c>
      <c r="E143" s="49"/>
    </row>
    <row r="144" spans="1:5" x14ac:dyDescent="0.2">
      <c r="A144" s="51">
        <v>5252</v>
      </c>
      <c r="B144" s="49" t="s">
        <v>401</v>
      </c>
      <c r="C144" s="52">
        <v>0</v>
      </c>
      <c r="D144" s="53">
        <f t="shared" si="0"/>
        <v>0</v>
      </c>
      <c r="E144" s="49"/>
    </row>
    <row r="145" spans="1:5" x14ac:dyDescent="0.2">
      <c r="A145" s="51">
        <v>5259</v>
      </c>
      <c r="B145" s="49" t="s">
        <v>402</v>
      </c>
      <c r="C145" s="52">
        <v>0</v>
      </c>
      <c r="D145" s="53">
        <f t="shared" si="0"/>
        <v>0</v>
      </c>
      <c r="E145" s="49"/>
    </row>
    <row r="146" spans="1:5" x14ac:dyDescent="0.2">
      <c r="A146" s="51">
        <v>5260</v>
      </c>
      <c r="B146" s="49" t="s">
        <v>403</v>
      </c>
      <c r="C146" s="52">
        <f>SUM(C147:C148)</f>
        <v>0</v>
      </c>
      <c r="D146" s="53">
        <f t="shared" si="0"/>
        <v>0</v>
      </c>
      <c r="E146" s="49"/>
    </row>
    <row r="147" spans="1:5" x14ac:dyDescent="0.2">
      <c r="A147" s="51">
        <v>5261</v>
      </c>
      <c r="B147" s="49" t="s">
        <v>404</v>
      </c>
      <c r="C147" s="52">
        <v>0</v>
      </c>
      <c r="D147" s="53">
        <f t="shared" si="0"/>
        <v>0</v>
      </c>
      <c r="E147" s="49"/>
    </row>
    <row r="148" spans="1:5" x14ac:dyDescent="0.2">
      <c r="A148" s="51">
        <v>5262</v>
      </c>
      <c r="B148" s="49" t="s">
        <v>405</v>
      </c>
      <c r="C148" s="52">
        <v>0</v>
      </c>
      <c r="D148" s="53">
        <f t="shared" si="0"/>
        <v>0</v>
      </c>
      <c r="E148" s="49"/>
    </row>
    <row r="149" spans="1:5" x14ac:dyDescent="0.2">
      <c r="A149" s="51">
        <v>5270</v>
      </c>
      <c r="B149" s="49" t="s">
        <v>406</v>
      </c>
      <c r="C149" s="52">
        <f>SUM(C150)</f>
        <v>0</v>
      </c>
      <c r="D149" s="53">
        <f t="shared" si="0"/>
        <v>0</v>
      </c>
      <c r="E149" s="49"/>
    </row>
    <row r="150" spans="1:5" x14ac:dyDescent="0.2">
      <c r="A150" s="51">
        <v>5271</v>
      </c>
      <c r="B150" s="49" t="s">
        <v>407</v>
      </c>
      <c r="C150" s="52">
        <v>0</v>
      </c>
      <c r="D150" s="53">
        <f t="shared" si="0"/>
        <v>0</v>
      </c>
      <c r="E150" s="49"/>
    </row>
    <row r="151" spans="1:5" x14ac:dyDescent="0.2">
      <c r="A151" s="51">
        <v>5280</v>
      </c>
      <c r="B151" s="49" t="s">
        <v>408</v>
      </c>
      <c r="C151" s="52">
        <f>SUM(C152:C156)</f>
        <v>0</v>
      </c>
      <c r="D151" s="53">
        <f t="shared" si="0"/>
        <v>0</v>
      </c>
      <c r="E151" s="49"/>
    </row>
    <row r="152" spans="1:5" x14ac:dyDescent="0.2">
      <c r="A152" s="51">
        <v>5281</v>
      </c>
      <c r="B152" s="49" t="s">
        <v>409</v>
      </c>
      <c r="C152" s="52">
        <v>0</v>
      </c>
      <c r="D152" s="53">
        <f t="shared" si="0"/>
        <v>0</v>
      </c>
      <c r="E152" s="49"/>
    </row>
    <row r="153" spans="1:5" x14ac:dyDescent="0.2">
      <c r="A153" s="51">
        <v>5282</v>
      </c>
      <c r="B153" s="49" t="s">
        <v>410</v>
      </c>
      <c r="C153" s="52">
        <v>0</v>
      </c>
      <c r="D153" s="53">
        <f t="shared" si="0"/>
        <v>0</v>
      </c>
      <c r="E153" s="49"/>
    </row>
    <row r="154" spans="1:5" x14ac:dyDescent="0.2">
      <c r="A154" s="51">
        <v>5283</v>
      </c>
      <c r="B154" s="49" t="s">
        <v>411</v>
      </c>
      <c r="C154" s="52">
        <v>0</v>
      </c>
      <c r="D154" s="53">
        <f t="shared" si="0"/>
        <v>0</v>
      </c>
      <c r="E154" s="49"/>
    </row>
    <row r="155" spans="1:5" x14ac:dyDescent="0.2">
      <c r="A155" s="51">
        <v>5284</v>
      </c>
      <c r="B155" s="49" t="s">
        <v>412</v>
      </c>
      <c r="C155" s="52">
        <v>0</v>
      </c>
      <c r="D155" s="53">
        <f t="shared" si="0"/>
        <v>0</v>
      </c>
      <c r="E155" s="49"/>
    </row>
    <row r="156" spans="1:5" x14ac:dyDescent="0.2">
      <c r="A156" s="51">
        <v>5285</v>
      </c>
      <c r="B156" s="49" t="s">
        <v>413</v>
      </c>
      <c r="C156" s="52">
        <v>0</v>
      </c>
      <c r="D156" s="53">
        <f t="shared" si="0"/>
        <v>0</v>
      </c>
      <c r="E156" s="49"/>
    </row>
    <row r="157" spans="1:5" x14ac:dyDescent="0.2">
      <c r="A157" s="51">
        <v>5290</v>
      </c>
      <c r="B157" s="49" t="s">
        <v>414</v>
      </c>
      <c r="C157" s="52">
        <f>SUM(C158:C159)</f>
        <v>0</v>
      </c>
      <c r="D157" s="53">
        <f t="shared" si="0"/>
        <v>0</v>
      </c>
      <c r="E157" s="49"/>
    </row>
    <row r="158" spans="1:5" x14ac:dyDescent="0.2">
      <c r="A158" s="51">
        <v>5291</v>
      </c>
      <c r="B158" s="49" t="s">
        <v>415</v>
      </c>
      <c r="C158" s="52">
        <v>0</v>
      </c>
      <c r="D158" s="53">
        <f t="shared" si="0"/>
        <v>0</v>
      </c>
      <c r="E158" s="49"/>
    </row>
    <row r="159" spans="1:5" x14ac:dyDescent="0.2">
      <c r="A159" s="51">
        <v>5292</v>
      </c>
      <c r="B159" s="49" t="s">
        <v>416</v>
      </c>
      <c r="C159" s="52">
        <v>0</v>
      </c>
      <c r="D159" s="53">
        <f t="shared" si="0"/>
        <v>0</v>
      </c>
      <c r="E159" s="49"/>
    </row>
    <row r="160" spans="1:5" x14ac:dyDescent="0.2">
      <c r="A160" s="51">
        <v>5300</v>
      </c>
      <c r="B160" s="49" t="s">
        <v>417</v>
      </c>
      <c r="C160" s="52">
        <f>C161+C164+C167</f>
        <v>0</v>
      </c>
      <c r="D160" s="53">
        <f t="shared" si="0"/>
        <v>0</v>
      </c>
      <c r="E160" s="49"/>
    </row>
    <row r="161" spans="1:5" x14ac:dyDescent="0.2">
      <c r="A161" s="51">
        <v>5310</v>
      </c>
      <c r="B161" s="49" t="s">
        <v>333</v>
      </c>
      <c r="C161" s="52">
        <f>C162+C163</f>
        <v>0</v>
      </c>
      <c r="D161" s="53">
        <f t="shared" si="0"/>
        <v>0</v>
      </c>
      <c r="E161" s="49"/>
    </row>
    <row r="162" spans="1:5" x14ac:dyDescent="0.2">
      <c r="A162" s="51">
        <v>5311</v>
      </c>
      <c r="B162" s="49" t="s">
        <v>418</v>
      </c>
      <c r="C162" s="52">
        <v>0</v>
      </c>
      <c r="D162" s="53">
        <f t="shared" si="0"/>
        <v>0</v>
      </c>
      <c r="E162" s="49"/>
    </row>
    <row r="163" spans="1:5" x14ac:dyDescent="0.2">
      <c r="A163" s="51">
        <v>5312</v>
      </c>
      <c r="B163" s="49" t="s">
        <v>419</v>
      </c>
      <c r="C163" s="52">
        <v>0</v>
      </c>
      <c r="D163" s="53">
        <f t="shared" si="0"/>
        <v>0</v>
      </c>
      <c r="E163" s="49"/>
    </row>
    <row r="164" spans="1:5" x14ac:dyDescent="0.2">
      <c r="A164" s="51">
        <v>5320</v>
      </c>
      <c r="B164" s="49" t="s">
        <v>334</v>
      </c>
      <c r="C164" s="52">
        <f>SUM(C165:C166)</f>
        <v>0</v>
      </c>
      <c r="D164" s="53">
        <f t="shared" ref="D164:D216" si="1">C164/$C$98</f>
        <v>0</v>
      </c>
      <c r="E164" s="49"/>
    </row>
    <row r="165" spans="1:5" x14ac:dyDescent="0.2">
      <c r="A165" s="51">
        <v>5321</v>
      </c>
      <c r="B165" s="49" t="s">
        <v>420</v>
      </c>
      <c r="C165" s="52">
        <v>0</v>
      </c>
      <c r="D165" s="53">
        <f t="shared" si="1"/>
        <v>0</v>
      </c>
      <c r="E165" s="49"/>
    </row>
    <row r="166" spans="1:5" x14ac:dyDescent="0.2">
      <c r="A166" s="51">
        <v>5322</v>
      </c>
      <c r="B166" s="49" t="s">
        <v>421</v>
      </c>
      <c r="C166" s="52">
        <v>0</v>
      </c>
      <c r="D166" s="53">
        <f t="shared" si="1"/>
        <v>0</v>
      </c>
      <c r="E166" s="49"/>
    </row>
    <row r="167" spans="1:5" x14ac:dyDescent="0.2">
      <c r="A167" s="51">
        <v>5330</v>
      </c>
      <c r="B167" s="49" t="s">
        <v>335</v>
      </c>
      <c r="C167" s="52">
        <f>SUM(C168:C169)</f>
        <v>0</v>
      </c>
      <c r="D167" s="53">
        <f t="shared" si="1"/>
        <v>0</v>
      </c>
      <c r="E167" s="49"/>
    </row>
    <row r="168" spans="1:5" x14ac:dyDescent="0.2">
      <c r="A168" s="51">
        <v>5331</v>
      </c>
      <c r="B168" s="49" t="s">
        <v>422</v>
      </c>
      <c r="C168" s="52">
        <v>0</v>
      </c>
      <c r="D168" s="53">
        <f t="shared" si="1"/>
        <v>0</v>
      </c>
      <c r="E168" s="49"/>
    </row>
    <row r="169" spans="1:5" x14ac:dyDescent="0.2">
      <c r="A169" s="51">
        <v>5332</v>
      </c>
      <c r="B169" s="49" t="s">
        <v>423</v>
      </c>
      <c r="C169" s="52">
        <v>0</v>
      </c>
      <c r="D169" s="53">
        <f t="shared" si="1"/>
        <v>0</v>
      </c>
      <c r="E169" s="49"/>
    </row>
    <row r="170" spans="1:5" x14ac:dyDescent="0.2">
      <c r="A170" s="51">
        <v>5400</v>
      </c>
      <c r="B170" s="49" t="s">
        <v>424</v>
      </c>
      <c r="C170" s="52">
        <f>C171+C174+C177+C180+C182</f>
        <v>0</v>
      </c>
      <c r="D170" s="53">
        <f t="shared" si="1"/>
        <v>0</v>
      </c>
      <c r="E170" s="49"/>
    </row>
    <row r="171" spans="1:5" x14ac:dyDescent="0.2">
      <c r="A171" s="51">
        <v>5410</v>
      </c>
      <c r="B171" s="49" t="s">
        <v>425</v>
      </c>
      <c r="C171" s="52">
        <f>SUM(C172:C173)</f>
        <v>0</v>
      </c>
      <c r="D171" s="53">
        <f t="shared" si="1"/>
        <v>0</v>
      </c>
      <c r="E171" s="49"/>
    </row>
    <row r="172" spans="1:5" x14ac:dyDescent="0.2">
      <c r="A172" s="51">
        <v>5411</v>
      </c>
      <c r="B172" s="49" t="s">
        <v>426</v>
      </c>
      <c r="C172" s="52">
        <v>0</v>
      </c>
      <c r="D172" s="53">
        <f t="shared" si="1"/>
        <v>0</v>
      </c>
      <c r="E172" s="49"/>
    </row>
    <row r="173" spans="1:5" x14ac:dyDescent="0.2">
      <c r="A173" s="51">
        <v>5412</v>
      </c>
      <c r="B173" s="49" t="s">
        <v>427</v>
      </c>
      <c r="C173" s="52">
        <v>0</v>
      </c>
      <c r="D173" s="53">
        <f t="shared" si="1"/>
        <v>0</v>
      </c>
      <c r="E173" s="49"/>
    </row>
    <row r="174" spans="1:5" x14ac:dyDescent="0.2">
      <c r="A174" s="51">
        <v>5420</v>
      </c>
      <c r="B174" s="49" t="s">
        <v>428</v>
      </c>
      <c r="C174" s="52">
        <f>SUM(C175:C176)</f>
        <v>0</v>
      </c>
      <c r="D174" s="53">
        <f t="shared" si="1"/>
        <v>0</v>
      </c>
      <c r="E174" s="49"/>
    </row>
    <row r="175" spans="1:5" x14ac:dyDescent="0.2">
      <c r="A175" s="51">
        <v>5421</v>
      </c>
      <c r="B175" s="49" t="s">
        <v>429</v>
      </c>
      <c r="C175" s="52">
        <v>0</v>
      </c>
      <c r="D175" s="53">
        <f t="shared" si="1"/>
        <v>0</v>
      </c>
      <c r="E175" s="49"/>
    </row>
    <row r="176" spans="1:5" x14ac:dyDescent="0.2">
      <c r="A176" s="51">
        <v>5422</v>
      </c>
      <c r="B176" s="49" t="s">
        <v>430</v>
      </c>
      <c r="C176" s="52">
        <v>0</v>
      </c>
      <c r="D176" s="53">
        <f t="shared" si="1"/>
        <v>0</v>
      </c>
      <c r="E176" s="49"/>
    </row>
    <row r="177" spans="1:5" x14ac:dyDescent="0.2">
      <c r="A177" s="51">
        <v>5430</v>
      </c>
      <c r="B177" s="49" t="s">
        <v>431</v>
      </c>
      <c r="C177" s="52">
        <f>SUM(C178:C179)</f>
        <v>0</v>
      </c>
      <c r="D177" s="53">
        <f t="shared" si="1"/>
        <v>0</v>
      </c>
      <c r="E177" s="49"/>
    </row>
    <row r="178" spans="1:5" x14ac:dyDescent="0.2">
      <c r="A178" s="51">
        <v>5431</v>
      </c>
      <c r="B178" s="49" t="s">
        <v>432</v>
      </c>
      <c r="C178" s="52">
        <v>0</v>
      </c>
      <c r="D178" s="53">
        <f t="shared" si="1"/>
        <v>0</v>
      </c>
      <c r="E178" s="49"/>
    </row>
    <row r="179" spans="1:5" x14ac:dyDescent="0.2">
      <c r="A179" s="51">
        <v>5432</v>
      </c>
      <c r="B179" s="49" t="s">
        <v>433</v>
      </c>
      <c r="C179" s="52">
        <v>0</v>
      </c>
      <c r="D179" s="53">
        <f t="shared" si="1"/>
        <v>0</v>
      </c>
      <c r="E179" s="49"/>
    </row>
    <row r="180" spans="1:5" x14ac:dyDescent="0.2">
      <c r="A180" s="51">
        <v>5440</v>
      </c>
      <c r="B180" s="49" t="s">
        <v>434</v>
      </c>
      <c r="C180" s="52">
        <f>SUM(C181)</f>
        <v>0</v>
      </c>
      <c r="D180" s="53">
        <f t="shared" si="1"/>
        <v>0</v>
      </c>
      <c r="E180" s="49"/>
    </row>
    <row r="181" spans="1:5" x14ac:dyDescent="0.2">
      <c r="A181" s="51">
        <v>5441</v>
      </c>
      <c r="B181" s="49" t="s">
        <v>434</v>
      </c>
      <c r="C181" s="52">
        <v>0</v>
      </c>
      <c r="D181" s="53">
        <f t="shared" si="1"/>
        <v>0</v>
      </c>
      <c r="E181" s="49"/>
    </row>
    <row r="182" spans="1:5" x14ac:dyDescent="0.2">
      <c r="A182" s="51">
        <v>5450</v>
      </c>
      <c r="B182" s="49" t="s">
        <v>435</v>
      </c>
      <c r="C182" s="52">
        <f>SUM(C183:C184)</f>
        <v>0</v>
      </c>
      <c r="D182" s="53">
        <f t="shared" si="1"/>
        <v>0</v>
      </c>
      <c r="E182" s="49"/>
    </row>
    <row r="183" spans="1:5" x14ac:dyDescent="0.2">
      <c r="A183" s="51">
        <v>5451</v>
      </c>
      <c r="B183" s="49" t="s">
        <v>436</v>
      </c>
      <c r="C183" s="52">
        <v>0</v>
      </c>
      <c r="D183" s="53">
        <f t="shared" si="1"/>
        <v>0</v>
      </c>
      <c r="E183" s="49"/>
    </row>
    <row r="184" spans="1:5" x14ac:dyDescent="0.2">
      <c r="A184" s="51">
        <v>5452</v>
      </c>
      <c r="B184" s="49" t="s">
        <v>437</v>
      </c>
      <c r="C184" s="52">
        <v>0</v>
      </c>
      <c r="D184" s="53">
        <f t="shared" si="1"/>
        <v>0</v>
      </c>
      <c r="E184" s="49"/>
    </row>
    <row r="185" spans="1:5" x14ac:dyDescent="0.2">
      <c r="A185" s="51">
        <v>5500</v>
      </c>
      <c r="B185" s="49" t="s">
        <v>438</v>
      </c>
      <c r="C185" s="52">
        <f>C186+C195+C198+C204</f>
        <v>0</v>
      </c>
      <c r="D185" s="53">
        <f t="shared" si="1"/>
        <v>0</v>
      </c>
      <c r="E185" s="49"/>
    </row>
    <row r="186" spans="1:5" x14ac:dyDescent="0.2">
      <c r="A186" s="51">
        <v>5510</v>
      </c>
      <c r="B186" s="49" t="s">
        <v>439</v>
      </c>
      <c r="C186" s="52">
        <f>SUM(C187:C194)</f>
        <v>0</v>
      </c>
      <c r="D186" s="53">
        <f t="shared" si="1"/>
        <v>0</v>
      </c>
      <c r="E186" s="49"/>
    </row>
    <row r="187" spans="1:5" x14ac:dyDescent="0.2">
      <c r="A187" s="51">
        <v>5511</v>
      </c>
      <c r="B187" s="49" t="s">
        <v>440</v>
      </c>
      <c r="C187" s="52">
        <v>0</v>
      </c>
      <c r="D187" s="53">
        <f t="shared" si="1"/>
        <v>0</v>
      </c>
      <c r="E187" s="49"/>
    </row>
    <row r="188" spans="1:5" x14ac:dyDescent="0.2">
      <c r="A188" s="51">
        <v>5512</v>
      </c>
      <c r="B188" s="49" t="s">
        <v>441</v>
      </c>
      <c r="C188" s="52">
        <v>0</v>
      </c>
      <c r="D188" s="53">
        <f t="shared" si="1"/>
        <v>0</v>
      </c>
      <c r="E188" s="49"/>
    </row>
    <row r="189" spans="1:5" x14ac:dyDescent="0.2">
      <c r="A189" s="51">
        <v>5513</v>
      </c>
      <c r="B189" s="49" t="s">
        <v>442</v>
      </c>
      <c r="C189" s="52">
        <v>0</v>
      </c>
      <c r="D189" s="53">
        <f t="shared" si="1"/>
        <v>0</v>
      </c>
      <c r="E189" s="49"/>
    </row>
    <row r="190" spans="1:5" x14ac:dyDescent="0.2">
      <c r="A190" s="51">
        <v>5514</v>
      </c>
      <c r="B190" s="49" t="s">
        <v>443</v>
      </c>
      <c r="C190" s="52">
        <v>0</v>
      </c>
      <c r="D190" s="53">
        <f t="shared" si="1"/>
        <v>0</v>
      </c>
      <c r="E190" s="49"/>
    </row>
    <row r="191" spans="1:5" x14ac:dyDescent="0.2">
      <c r="A191" s="51">
        <v>5515</v>
      </c>
      <c r="B191" s="49" t="s">
        <v>444</v>
      </c>
      <c r="C191" s="52">
        <v>0</v>
      </c>
      <c r="D191" s="53">
        <f t="shared" si="1"/>
        <v>0</v>
      </c>
      <c r="E191" s="49"/>
    </row>
    <row r="192" spans="1:5" x14ac:dyDescent="0.2">
      <c r="A192" s="51">
        <v>5516</v>
      </c>
      <c r="B192" s="49" t="s">
        <v>445</v>
      </c>
      <c r="C192" s="52">
        <v>0</v>
      </c>
      <c r="D192" s="53">
        <f t="shared" si="1"/>
        <v>0</v>
      </c>
      <c r="E192" s="49"/>
    </row>
    <row r="193" spans="1:5" x14ac:dyDescent="0.2">
      <c r="A193" s="51">
        <v>5517</v>
      </c>
      <c r="B193" s="49" t="s">
        <v>446</v>
      </c>
      <c r="C193" s="52">
        <v>0</v>
      </c>
      <c r="D193" s="53">
        <f t="shared" si="1"/>
        <v>0</v>
      </c>
      <c r="E193" s="49"/>
    </row>
    <row r="194" spans="1:5" x14ac:dyDescent="0.2">
      <c r="A194" s="51">
        <v>5518</v>
      </c>
      <c r="B194" s="49" t="s">
        <v>81</v>
      </c>
      <c r="C194" s="52">
        <v>0</v>
      </c>
      <c r="D194" s="53">
        <f t="shared" si="1"/>
        <v>0</v>
      </c>
      <c r="E194" s="49"/>
    </row>
    <row r="195" spans="1:5" x14ac:dyDescent="0.2">
      <c r="A195" s="51">
        <v>5520</v>
      </c>
      <c r="B195" s="49" t="s">
        <v>80</v>
      </c>
      <c r="C195" s="52">
        <f>SUM(C196:C197)</f>
        <v>0</v>
      </c>
      <c r="D195" s="53">
        <f t="shared" si="1"/>
        <v>0</v>
      </c>
      <c r="E195" s="49"/>
    </row>
    <row r="196" spans="1:5" x14ac:dyDescent="0.2">
      <c r="A196" s="51">
        <v>5521</v>
      </c>
      <c r="B196" s="49" t="s">
        <v>447</v>
      </c>
      <c r="C196" s="52">
        <v>0</v>
      </c>
      <c r="D196" s="53">
        <f t="shared" si="1"/>
        <v>0</v>
      </c>
      <c r="E196" s="49"/>
    </row>
    <row r="197" spans="1:5" x14ac:dyDescent="0.2">
      <c r="A197" s="51">
        <v>5522</v>
      </c>
      <c r="B197" s="49" t="s">
        <v>448</v>
      </c>
      <c r="C197" s="52">
        <v>0</v>
      </c>
      <c r="D197" s="53">
        <f t="shared" si="1"/>
        <v>0</v>
      </c>
      <c r="E197" s="49"/>
    </row>
    <row r="198" spans="1:5" x14ac:dyDescent="0.2">
      <c r="A198" s="51">
        <v>5530</v>
      </c>
      <c r="B198" s="49" t="s">
        <v>449</v>
      </c>
      <c r="C198" s="52">
        <f>SUM(C199:C203)</f>
        <v>0</v>
      </c>
      <c r="D198" s="53">
        <f t="shared" si="1"/>
        <v>0</v>
      </c>
      <c r="E198" s="49"/>
    </row>
    <row r="199" spans="1:5" x14ac:dyDescent="0.2">
      <c r="A199" s="51">
        <v>5531</v>
      </c>
      <c r="B199" s="49" t="s">
        <v>450</v>
      </c>
      <c r="C199" s="52">
        <v>0</v>
      </c>
      <c r="D199" s="53">
        <f t="shared" si="1"/>
        <v>0</v>
      </c>
      <c r="E199" s="49"/>
    </row>
    <row r="200" spans="1:5" x14ac:dyDescent="0.2">
      <c r="A200" s="51">
        <v>5532</v>
      </c>
      <c r="B200" s="49" t="s">
        <v>451</v>
      </c>
      <c r="C200" s="52">
        <v>0</v>
      </c>
      <c r="D200" s="53">
        <f t="shared" si="1"/>
        <v>0</v>
      </c>
      <c r="E200" s="49"/>
    </row>
    <row r="201" spans="1:5" x14ac:dyDescent="0.2">
      <c r="A201" s="51">
        <v>5533</v>
      </c>
      <c r="B201" s="49" t="s">
        <v>452</v>
      </c>
      <c r="C201" s="52">
        <v>0</v>
      </c>
      <c r="D201" s="53">
        <f t="shared" si="1"/>
        <v>0</v>
      </c>
      <c r="E201" s="49"/>
    </row>
    <row r="202" spans="1:5" x14ac:dyDescent="0.2">
      <c r="A202" s="51">
        <v>5534</v>
      </c>
      <c r="B202" s="49" t="s">
        <v>453</v>
      </c>
      <c r="C202" s="52">
        <v>0</v>
      </c>
      <c r="D202" s="53">
        <f t="shared" si="1"/>
        <v>0</v>
      </c>
      <c r="E202" s="49"/>
    </row>
    <row r="203" spans="1:5" x14ac:dyDescent="0.2">
      <c r="A203" s="51">
        <v>5535</v>
      </c>
      <c r="B203" s="49" t="s">
        <v>454</v>
      </c>
      <c r="C203" s="52">
        <v>0</v>
      </c>
      <c r="D203" s="53">
        <f t="shared" si="1"/>
        <v>0</v>
      </c>
      <c r="E203" s="49"/>
    </row>
    <row r="204" spans="1:5" x14ac:dyDescent="0.2">
      <c r="A204" s="51">
        <v>5590</v>
      </c>
      <c r="B204" s="49" t="s">
        <v>455</v>
      </c>
      <c r="C204" s="52">
        <f>SUM(C205:C213)</f>
        <v>0</v>
      </c>
      <c r="D204" s="53">
        <f t="shared" si="1"/>
        <v>0</v>
      </c>
      <c r="E204" s="49"/>
    </row>
    <row r="205" spans="1:5" x14ac:dyDescent="0.2">
      <c r="A205" s="51">
        <v>5591</v>
      </c>
      <c r="B205" s="49" t="s">
        <v>456</v>
      </c>
      <c r="C205" s="52">
        <v>0</v>
      </c>
      <c r="D205" s="53">
        <f t="shared" si="1"/>
        <v>0</v>
      </c>
      <c r="E205" s="49"/>
    </row>
    <row r="206" spans="1:5" x14ac:dyDescent="0.2">
      <c r="A206" s="51">
        <v>5592</v>
      </c>
      <c r="B206" s="49" t="s">
        <v>457</v>
      </c>
      <c r="C206" s="52">
        <v>0</v>
      </c>
      <c r="D206" s="53">
        <f t="shared" si="1"/>
        <v>0</v>
      </c>
      <c r="E206" s="49"/>
    </row>
    <row r="207" spans="1:5" x14ac:dyDescent="0.2">
      <c r="A207" s="51">
        <v>5593</v>
      </c>
      <c r="B207" s="49" t="s">
        <v>458</v>
      </c>
      <c r="C207" s="52">
        <v>0</v>
      </c>
      <c r="D207" s="53">
        <f t="shared" si="1"/>
        <v>0</v>
      </c>
      <c r="E207" s="49"/>
    </row>
    <row r="208" spans="1:5" x14ac:dyDescent="0.2">
      <c r="A208" s="51">
        <v>5594</v>
      </c>
      <c r="B208" s="49" t="s">
        <v>514</v>
      </c>
      <c r="C208" s="52">
        <v>0</v>
      </c>
      <c r="D208" s="53">
        <f t="shared" si="1"/>
        <v>0</v>
      </c>
      <c r="E208" s="49"/>
    </row>
    <row r="209" spans="1:5" x14ac:dyDescent="0.2">
      <c r="A209" s="51">
        <v>5595</v>
      </c>
      <c r="B209" s="49" t="s">
        <v>460</v>
      </c>
      <c r="C209" s="52">
        <v>0</v>
      </c>
      <c r="D209" s="53">
        <f t="shared" si="1"/>
        <v>0</v>
      </c>
      <c r="E209" s="49"/>
    </row>
    <row r="210" spans="1:5" x14ac:dyDescent="0.2">
      <c r="A210" s="51">
        <v>5596</v>
      </c>
      <c r="B210" s="49" t="s">
        <v>355</v>
      </c>
      <c r="C210" s="52">
        <v>0</v>
      </c>
      <c r="D210" s="53">
        <f t="shared" si="1"/>
        <v>0</v>
      </c>
      <c r="E210" s="49"/>
    </row>
    <row r="211" spans="1:5" x14ac:dyDescent="0.2">
      <c r="A211" s="51">
        <v>5597</v>
      </c>
      <c r="B211" s="49" t="s">
        <v>461</v>
      </c>
      <c r="C211" s="52">
        <v>0</v>
      </c>
      <c r="D211" s="53">
        <f t="shared" si="1"/>
        <v>0</v>
      </c>
      <c r="E211" s="49"/>
    </row>
    <row r="212" spans="1:5" x14ac:dyDescent="0.2">
      <c r="A212" s="51">
        <v>5598</v>
      </c>
      <c r="B212" s="49" t="s">
        <v>515</v>
      </c>
      <c r="C212" s="52">
        <v>0</v>
      </c>
      <c r="D212" s="53">
        <f t="shared" si="1"/>
        <v>0</v>
      </c>
      <c r="E212" s="49"/>
    </row>
    <row r="213" spans="1:5" x14ac:dyDescent="0.2">
      <c r="A213" s="51">
        <v>5599</v>
      </c>
      <c r="B213" s="49" t="s">
        <v>462</v>
      </c>
      <c r="C213" s="52">
        <v>0</v>
      </c>
      <c r="D213" s="53">
        <f t="shared" si="1"/>
        <v>0</v>
      </c>
      <c r="E213" s="49"/>
    </row>
    <row r="214" spans="1:5" x14ac:dyDescent="0.2">
      <c r="A214" s="51">
        <v>5600</v>
      </c>
      <c r="B214" s="49" t="s">
        <v>79</v>
      </c>
      <c r="C214" s="52">
        <f>C215</f>
        <v>0</v>
      </c>
      <c r="D214" s="53">
        <f t="shared" si="1"/>
        <v>0</v>
      </c>
      <c r="E214" s="49"/>
    </row>
    <row r="215" spans="1:5" x14ac:dyDescent="0.2">
      <c r="A215" s="51">
        <v>5610</v>
      </c>
      <c r="B215" s="49" t="s">
        <v>463</v>
      </c>
      <c r="C215" s="52">
        <f>C216</f>
        <v>0</v>
      </c>
      <c r="D215" s="53">
        <f t="shared" si="1"/>
        <v>0</v>
      </c>
      <c r="E215" s="49"/>
    </row>
    <row r="216" spans="1:5" x14ac:dyDescent="0.2">
      <c r="A216" s="51">
        <v>5611</v>
      </c>
      <c r="B216" s="49" t="s">
        <v>464</v>
      </c>
      <c r="C216" s="52">
        <v>0</v>
      </c>
      <c r="D216" s="53">
        <f t="shared" si="1"/>
        <v>0</v>
      </c>
      <c r="E216" s="49"/>
    </row>
    <row r="218" spans="1:5" x14ac:dyDescent="0.2">
      <c r="B218" s="20" t="s">
        <v>625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A2:C2"/>
    <mergeCell ref="A3:C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C37"/>
  <sheetViews>
    <sheetView zoomScaleNormal="100" zoomScaleSheetLayoutView="110" workbookViewId="0"/>
  </sheetViews>
  <sheetFormatPr baseColWidth="10" defaultColWidth="0" defaultRowHeight="11.25" x14ac:dyDescent="0.2"/>
  <cols>
    <col min="1" max="1" width="7.7109375" style="3" customWidth="1"/>
    <col min="2" max="2" width="124.28515625" style="3" customWidth="1"/>
    <col min="3" max="3" width="12.42578125" style="3" customWidth="1"/>
    <col min="4" max="16384" width="12.42578125" style="3" hidden="1"/>
  </cols>
  <sheetData>
    <row r="1" spans="1:2" x14ac:dyDescent="0.2">
      <c r="B1" s="103"/>
    </row>
    <row r="2" spans="1:2" ht="15" customHeight="1" x14ac:dyDescent="0.2">
      <c r="A2" s="90" t="s">
        <v>188</v>
      </c>
      <c r="B2" s="91" t="s">
        <v>50</v>
      </c>
    </row>
    <row r="3" spans="1:2" x14ac:dyDescent="0.2">
      <c r="A3" s="13"/>
      <c r="B3" s="104"/>
    </row>
    <row r="4" spans="1:2" ht="14.1" customHeight="1" x14ac:dyDescent="0.2">
      <c r="A4" s="105" t="s">
        <v>569</v>
      </c>
      <c r="B4" s="95" t="s">
        <v>78</v>
      </c>
    </row>
    <row r="5" spans="1:2" ht="14.1" customHeight="1" x14ac:dyDescent="0.2">
      <c r="A5" s="96"/>
      <c r="B5" s="95" t="s">
        <v>51</v>
      </c>
    </row>
    <row r="6" spans="1:2" ht="14.1" customHeight="1" x14ac:dyDescent="0.2">
      <c r="A6" s="96"/>
      <c r="B6" s="95" t="s">
        <v>146</v>
      </c>
    </row>
    <row r="7" spans="1:2" ht="14.1" customHeight="1" x14ac:dyDescent="0.2">
      <c r="A7" s="96"/>
      <c r="B7" s="95" t="s">
        <v>63</v>
      </c>
    </row>
    <row r="8" spans="1:2" x14ac:dyDescent="0.2">
      <c r="A8" s="96"/>
    </row>
    <row r="9" spans="1:2" x14ac:dyDescent="0.2">
      <c r="A9" s="105" t="s">
        <v>570</v>
      </c>
      <c r="B9" s="97" t="s">
        <v>148</v>
      </c>
    </row>
    <row r="10" spans="1:2" ht="15" customHeight="1" x14ac:dyDescent="0.2">
      <c r="A10" s="96"/>
      <c r="B10" s="106" t="s">
        <v>63</v>
      </c>
    </row>
    <row r="11" spans="1:2" x14ac:dyDescent="0.2">
      <c r="A11" s="96"/>
    </row>
    <row r="12" spans="1:2" x14ac:dyDescent="0.2">
      <c r="A12" s="105" t="s">
        <v>572</v>
      </c>
      <c r="B12" s="97" t="s">
        <v>148</v>
      </c>
    </row>
    <row r="13" spans="1:2" ht="22.5" x14ac:dyDescent="0.2">
      <c r="A13" s="96"/>
      <c r="B13" s="97" t="s">
        <v>70</v>
      </c>
    </row>
    <row r="14" spans="1:2" x14ac:dyDescent="0.2">
      <c r="A14" s="96"/>
      <c r="B14" s="106" t="s">
        <v>63</v>
      </c>
    </row>
    <row r="15" spans="1:2" x14ac:dyDescent="0.2">
      <c r="A15" s="96"/>
    </row>
    <row r="16" spans="1:2" x14ac:dyDescent="0.2">
      <c r="A16" s="96"/>
    </row>
    <row r="17" spans="1:2" ht="15" customHeight="1" x14ac:dyDescent="0.2">
      <c r="A17" s="105" t="s">
        <v>573</v>
      </c>
      <c r="B17" s="99" t="s">
        <v>71</v>
      </c>
    </row>
    <row r="18" spans="1:2" ht="15" customHeight="1" x14ac:dyDescent="0.2">
      <c r="A18" s="13"/>
      <c r="B18" s="99" t="s">
        <v>72</v>
      </c>
    </row>
    <row r="19" spans="1:2" x14ac:dyDescent="0.2">
      <c r="A19" s="13"/>
    </row>
    <row r="20" spans="1:2" x14ac:dyDescent="0.2">
      <c r="A20" s="13"/>
    </row>
    <row r="21" spans="1:2" x14ac:dyDescent="0.2">
      <c r="A21" s="13"/>
    </row>
    <row r="22" spans="1:2" x14ac:dyDescent="0.2">
      <c r="A22" s="13"/>
    </row>
    <row r="23" spans="1:2" x14ac:dyDescent="0.2">
      <c r="A23" s="13"/>
    </row>
    <row r="24" spans="1:2" x14ac:dyDescent="0.2">
      <c r="A24" s="13"/>
    </row>
    <row r="25" spans="1:2" x14ac:dyDescent="0.2">
      <c r="A25" s="13"/>
    </row>
    <row r="26" spans="1:2" x14ac:dyDescent="0.2">
      <c r="A26" s="13"/>
    </row>
    <row r="27" spans="1:2" x14ac:dyDescent="0.2">
      <c r="A27" s="13"/>
    </row>
    <row r="28" spans="1:2" x14ac:dyDescent="0.2">
      <c r="A28" s="13"/>
    </row>
    <row r="29" spans="1:2" x14ac:dyDescent="0.2">
      <c r="A29" s="13"/>
    </row>
    <row r="30" spans="1:2" x14ac:dyDescent="0.2">
      <c r="A30" s="13"/>
    </row>
    <row r="31" spans="1:2" x14ac:dyDescent="0.2">
      <c r="A31" s="13"/>
    </row>
    <row r="32" spans="1:2" x14ac:dyDescent="0.2">
      <c r="A32" s="13"/>
    </row>
    <row r="33" spans="1:1" x14ac:dyDescent="0.2">
      <c r="A33" s="13"/>
    </row>
    <row r="34" spans="1:1" x14ac:dyDescent="0.2">
      <c r="A34" s="13"/>
    </row>
    <row r="35" spans="1:1" x14ac:dyDescent="0.2">
      <c r="A35" s="13"/>
    </row>
    <row r="36" spans="1:1" x14ac:dyDescent="0.2">
      <c r="A36" s="13"/>
    </row>
    <row r="37" spans="1:1" x14ac:dyDescent="0.2">
      <c r="A37" s="13"/>
    </row>
  </sheetData>
  <pageMargins left="0.70866141732283472" right="0.70866141732283472" top="0.74803149606299213" bottom="0.74803149606299213" header="0.31496062992125984" footer="0.31496062992125984"/>
  <pageSetup scale="90" orientation="landscape" r:id="rId1"/>
  <headerFooter>
    <oddHeader>&amp;CNOTAS A LOS ESTADOS FINANCIEROS</oddHeader>
    <oddFooter>&amp;L&amp;F&amp;R&amp;A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9"/>
  <sheetViews>
    <sheetView topLeftCell="A2" workbookViewId="0">
      <selection sqref="A1:E29"/>
    </sheetView>
  </sheetViews>
  <sheetFormatPr baseColWidth="10" defaultColWidth="9.140625" defaultRowHeight="11.25" x14ac:dyDescent="0.2"/>
  <cols>
    <col min="1" max="1" width="10" style="29" customWidth="1"/>
    <col min="2" max="2" width="48.140625" style="29" customWidth="1"/>
    <col min="3" max="3" width="22.85546875" style="29" customWidth="1"/>
    <col min="4" max="5" width="16.7109375" style="29" customWidth="1"/>
    <col min="6" max="16384" width="9.140625" style="29"/>
  </cols>
  <sheetData>
    <row r="1" spans="1:5" ht="18.95" customHeight="1" x14ac:dyDescent="0.2">
      <c r="A1" s="156" t="s">
        <v>662</v>
      </c>
      <c r="B1" s="156"/>
      <c r="C1" s="156"/>
      <c r="D1" s="27" t="s">
        <v>605</v>
      </c>
      <c r="E1" s="28">
        <v>2023</v>
      </c>
    </row>
    <row r="2" spans="1:5" ht="18.95" customHeight="1" x14ac:dyDescent="0.2">
      <c r="A2" s="156" t="s">
        <v>611</v>
      </c>
      <c r="B2" s="156"/>
      <c r="C2" s="156"/>
      <c r="D2" s="27" t="s">
        <v>606</v>
      </c>
      <c r="E2" s="28" t="s">
        <v>608</v>
      </c>
    </row>
    <row r="3" spans="1:5" ht="18.95" customHeight="1" x14ac:dyDescent="0.2">
      <c r="A3" s="156" t="s">
        <v>663</v>
      </c>
      <c r="B3" s="156"/>
      <c r="C3" s="156"/>
      <c r="D3" s="27" t="s">
        <v>607</v>
      </c>
      <c r="E3" s="28">
        <v>2</v>
      </c>
    </row>
    <row r="4" spans="1:5" x14ac:dyDescent="0.2">
      <c r="A4" s="30" t="s">
        <v>194</v>
      </c>
      <c r="B4" s="31"/>
      <c r="C4" s="31"/>
      <c r="D4" s="31"/>
      <c r="E4" s="31"/>
    </row>
    <row r="6" spans="1:5" x14ac:dyDescent="0.2">
      <c r="A6" s="31" t="s">
        <v>172</v>
      </c>
      <c r="B6" s="31"/>
      <c r="C6" s="31"/>
      <c r="D6" s="31"/>
      <c r="E6" s="31"/>
    </row>
    <row r="7" spans="1:5" x14ac:dyDescent="0.2">
      <c r="A7" s="32" t="s">
        <v>144</v>
      </c>
      <c r="B7" s="32" t="s">
        <v>141</v>
      </c>
      <c r="C7" s="32" t="s">
        <v>142</v>
      </c>
      <c r="D7" s="32" t="s">
        <v>143</v>
      </c>
      <c r="E7" s="32" t="s">
        <v>145</v>
      </c>
    </row>
    <row r="8" spans="1:5" x14ac:dyDescent="0.2">
      <c r="A8" s="33">
        <v>3110</v>
      </c>
      <c r="B8" s="29" t="s">
        <v>334</v>
      </c>
      <c r="C8" s="34">
        <v>68652859.829999998</v>
      </c>
    </row>
    <row r="9" spans="1:5" x14ac:dyDescent="0.2">
      <c r="A9" s="33">
        <v>3120</v>
      </c>
      <c r="B9" s="29" t="s">
        <v>465</v>
      </c>
      <c r="C9" s="34">
        <v>449</v>
      </c>
    </row>
    <row r="10" spans="1:5" x14ac:dyDescent="0.2">
      <c r="A10" s="33">
        <v>3130</v>
      </c>
      <c r="B10" s="29" t="s">
        <v>466</v>
      </c>
      <c r="C10" s="34">
        <v>0</v>
      </c>
    </row>
    <row r="12" spans="1:5" x14ac:dyDescent="0.2">
      <c r="A12" s="31" t="s">
        <v>174</v>
      </c>
      <c r="B12" s="31"/>
      <c r="C12" s="31"/>
      <c r="D12" s="31"/>
      <c r="E12" s="31"/>
    </row>
    <row r="13" spans="1:5" x14ac:dyDescent="0.2">
      <c r="A13" s="32" t="s">
        <v>144</v>
      </c>
      <c r="B13" s="32" t="s">
        <v>141</v>
      </c>
      <c r="C13" s="32" t="s">
        <v>142</v>
      </c>
      <c r="D13" s="32" t="s">
        <v>467</v>
      </c>
      <c r="E13" s="32"/>
    </row>
    <row r="14" spans="1:5" x14ac:dyDescent="0.2">
      <c r="A14" s="33">
        <v>3210</v>
      </c>
      <c r="B14" s="29" t="s">
        <v>468</v>
      </c>
      <c r="C14" s="34">
        <v>5184950.12</v>
      </c>
    </row>
    <row r="15" spans="1:5" x14ac:dyDescent="0.2">
      <c r="A15" s="33">
        <v>3220</v>
      </c>
      <c r="B15" s="29" t="s">
        <v>469</v>
      </c>
      <c r="C15" s="34">
        <v>-907228.25</v>
      </c>
    </row>
    <row r="16" spans="1:5" x14ac:dyDescent="0.2">
      <c r="A16" s="33">
        <v>3230</v>
      </c>
      <c r="B16" s="29" t="s">
        <v>470</v>
      </c>
      <c r="C16" s="34">
        <f>SUM(C17:C20)</f>
        <v>0</v>
      </c>
    </row>
    <row r="17" spans="1:3" x14ac:dyDescent="0.2">
      <c r="A17" s="33">
        <v>3231</v>
      </c>
      <c r="B17" s="29" t="s">
        <v>471</v>
      </c>
      <c r="C17" s="34">
        <v>0</v>
      </c>
    </row>
    <row r="18" spans="1:3" x14ac:dyDescent="0.2">
      <c r="A18" s="33">
        <v>3232</v>
      </c>
      <c r="B18" s="29" t="s">
        <v>472</v>
      </c>
      <c r="C18" s="34">
        <v>0</v>
      </c>
    </row>
    <row r="19" spans="1:3" x14ac:dyDescent="0.2">
      <c r="A19" s="33">
        <v>3233</v>
      </c>
      <c r="B19" s="29" t="s">
        <v>473</v>
      </c>
      <c r="C19" s="34">
        <v>0</v>
      </c>
    </row>
    <row r="20" spans="1:3" x14ac:dyDescent="0.2">
      <c r="A20" s="33">
        <v>3239</v>
      </c>
      <c r="B20" s="29" t="s">
        <v>474</v>
      </c>
      <c r="C20" s="34">
        <v>0</v>
      </c>
    </row>
    <row r="21" spans="1:3" x14ac:dyDescent="0.2">
      <c r="A21" s="33">
        <v>3240</v>
      </c>
      <c r="B21" s="29" t="s">
        <v>475</v>
      </c>
      <c r="C21" s="34">
        <f>SUM(C22:C24)</f>
        <v>0</v>
      </c>
    </row>
    <row r="22" spans="1:3" x14ac:dyDescent="0.2">
      <c r="A22" s="33">
        <v>3241</v>
      </c>
      <c r="B22" s="29" t="s">
        <v>476</v>
      </c>
      <c r="C22" s="34">
        <v>0</v>
      </c>
    </row>
    <row r="23" spans="1:3" x14ac:dyDescent="0.2">
      <c r="A23" s="33">
        <v>3242</v>
      </c>
      <c r="B23" s="29" t="s">
        <v>477</v>
      </c>
      <c r="C23" s="34">
        <v>0</v>
      </c>
    </row>
    <row r="24" spans="1:3" x14ac:dyDescent="0.2">
      <c r="A24" s="33">
        <v>3243</v>
      </c>
      <c r="B24" s="29" t="s">
        <v>478</v>
      </c>
      <c r="C24" s="34">
        <v>0</v>
      </c>
    </row>
    <row r="25" spans="1:3" x14ac:dyDescent="0.2">
      <c r="A25" s="33">
        <v>3250</v>
      </c>
      <c r="B25" s="29" t="s">
        <v>479</v>
      </c>
      <c r="C25" s="34">
        <f>SUM(C26:C27)</f>
        <v>20228439.93</v>
      </c>
    </row>
    <row r="26" spans="1:3" x14ac:dyDescent="0.2">
      <c r="A26" s="33">
        <v>3251</v>
      </c>
      <c r="B26" s="29" t="s">
        <v>480</v>
      </c>
      <c r="C26" s="34">
        <v>844167.4</v>
      </c>
    </row>
    <row r="27" spans="1:3" x14ac:dyDescent="0.2">
      <c r="A27" s="33">
        <v>3252</v>
      </c>
      <c r="B27" s="29" t="s">
        <v>481</v>
      </c>
      <c r="C27" s="34">
        <v>19384272.530000001</v>
      </c>
    </row>
    <row r="29" spans="1:3" x14ac:dyDescent="0.2">
      <c r="B29" s="29" t="s">
        <v>625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A2:C2"/>
    <mergeCell ref="A3:C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2:C8"/>
  <sheetViews>
    <sheetView zoomScaleNormal="100" zoomScaleSheetLayoutView="110" workbookViewId="0"/>
  </sheetViews>
  <sheetFormatPr baseColWidth="10" defaultColWidth="0" defaultRowHeight="11.25" x14ac:dyDescent="0.2"/>
  <cols>
    <col min="1" max="1" width="8.7109375" style="3" customWidth="1"/>
    <col min="2" max="2" width="124.28515625" style="3" customWidth="1"/>
    <col min="3" max="3" width="11.42578125" style="3" customWidth="1"/>
    <col min="4" max="16384" width="11.42578125" style="3" hidden="1"/>
  </cols>
  <sheetData>
    <row r="2" spans="1:2" ht="15" customHeight="1" x14ac:dyDescent="0.2">
      <c r="A2" s="90" t="s">
        <v>188</v>
      </c>
      <c r="B2" s="91" t="s">
        <v>50</v>
      </c>
    </row>
    <row r="4" spans="1:2" ht="15" customHeight="1" x14ac:dyDescent="0.2">
      <c r="A4" s="105" t="s">
        <v>23</v>
      </c>
      <c r="B4" s="95" t="s">
        <v>78</v>
      </c>
    </row>
    <row r="5" spans="1:2" ht="15" customHeight="1" x14ac:dyDescent="0.2">
      <c r="A5" s="105" t="s">
        <v>25</v>
      </c>
      <c r="B5" s="95" t="s">
        <v>51</v>
      </c>
    </row>
    <row r="6" spans="1:2" ht="15" customHeight="1" x14ac:dyDescent="0.2">
      <c r="B6" s="95" t="s">
        <v>173</v>
      </c>
    </row>
    <row r="7" spans="1:2" ht="15" customHeight="1" x14ac:dyDescent="0.2">
      <c r="B7" s="95" t="s">
        <v>73</v>
      </c>
    </row>
    <row r="8" spans="1:2" ht="15" customHeight="1" x14ac:dyDescent="0.2">
      <c r="B8" s="95" t="s">
        <v>74</v>
      </c>
    </row>
  </sheetData>
  <pageMargins left="0.70866141732283472" right="0.70866141732283472" top="0.74803149606299213" bottom="0.74803149606299213" header="0.31496062992125984" footer="0.31496062992125984"/>
  <pageSetup scale="90" orientation="landscape" r:id="rId1"/>
  <headerFooter>
    <oddHeader>&amp;CNOTAS A LOS ESTADOS FINANCIEROS</oddHeader>
    <oddFooter>&amp;L&amp;F&amp;R&amp;A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22"/>
  <sheetViews>
    <sheetView topLeftCell="A96" workbookViewId="0">
      <selection activeCell="E126" sqref="E126"/>
    </sheetView>
  </sheetViews>
  <sheetFormatPr baseColWidth="10" defaultColWidth="9.140625" defaultRowHeight="11.25" x14ac:dyDescent="0.2"/>
  <cols>
    <col min="1" max="1" width="10" style="29" customWidth="1"/>
    <col min="2" max="2" width="63.42578125" style="29" bestFit="1" customWidth="1"/>
    <col min="3" max="3" width="15.28515625" style="29" bestFit="1" customWidth="1"/>
    <col min="4" max="4" width="16.42578125" style="29" bestFit="1" customWidth="1"/>
    <col min="5" max="5" width="19.140625" style="29" customWidth="1"/>
    <col min="6" max="16384" width="9.140625" style="29"/>
  </cols>
  <sheetData>
    <row r="1" spans="1:5" s="35" customFormat="1" ht="18.95" customHeight="1" x14ac:dyDescent="0.25">
      <c r="A1" s="156" t="s">
        <v>662</v>
      </c>
      <c r="B1" s="156"/>
      <c r="C1" s="156"/>
      <c r="D1" s="27" t="s">
        <v>605</v>
      </c>
      <c r="E1" s="28">
        <v>2023</v>
      </c>
    </row>
    <row r="2" spans="1:5" s="35" customFormat="1" ht="18.95" customHeight="1" x14ac:dyDescent="0.25">
      <c r="A2" s="156" t="s">
        <v>612</v>
      </c>
      <c r="B2" s="156"/>
      <c r="C2" s="156"/>
      <c r="D2" s="27" t="s">
        <v>606</v>
      </c>
      <c r="E2" s="28" t="s">
        <v>608</v>
      </c>
    </row>
    <row r="3" spans="1:5" s="35" customFormat="1" ht="18.95" customHeight="1" x14ac:dyDescent="0.25">
      <c r="A3" s="156" t="s">
        <v>663</v>
      </c>
      <c r="B3" s="156"/>
      <c r="C3" s="156"/>
      <c r="D3" s="27" t="s">
        <v>607</v>
      </c>
      <c r="E3" s="28">
        <v>2</v>
      </c>
    </row>
    <row r="4" spans="1:5" x14ac:dyDescent="0.2">
      <c r="A4" s="30" t="s">
        <v>194</v>
      </c>
      <c r="B4" s="31"/>
      <c r="C4" s="31"/>
      <c r="D4" s="31"/>
      <c r="E4" s="31"/>
    </row>
    <row r="6" spans="1:5" x14ac:dyDescent="0.2">
      <c r="A6" s="31" t="s">
        <v>175</v>
      </c>
      <c r="B6" s="31"/>
      <c r="C6" s="31"/>
      <c r="D6" s="31"/>
      <c r="E6" s="31"/>
    </row>
    <row r="7" spans="1:5" x14ac:dyDescent="0.2">
      <c r="A7" s="32" t="s">
        <v>144</v>
      </c>
      <c r="B7" s="32" t="s">
        <v>649</v>
      </c>
      <c r="C7" s="122">
        <v>2023</v>
      </c>
      <c r="D7" s="122">
        <v>2022</v>
      </c>
      <c r="E7" s="32"/>
    </row>
    <row r="8" spans="1:5" x14ac:dyDescent="0.2">
      <c r="A8" s="33">
        <v>1111</v>
      </c>
      <c r="B8" s="29" t="s">
        <v>482</v>
      </c>
      <c r="C8" s="34">
        <v>0</v>
      </c>
      <c r="D8" s="34">
        <v>0</v>
      </c>
    </row>
    <row r="9" spans="1:5" x14ac:dyDescent="0.2">
      <c r="A9" s="33">
        <v>1112</v>
      </c>
      <c r="B9" s="29" t="s">
        <v>483</v>
      </c>
      <c r="C9" s="34">
        <v>9616623.5700000003</v>
      </c>
      <c r="D9" s="34">
        <v>8485311.5500000007</v>
      </c>
    </row>
    <row r="10" spans="1:5" x14ac:dyDescent="0.2">
      <c r="A10" s="33">
        <v>1113</v>
      </c>
      <c r="B10" s="29" t="s">
        <v>484</v>
      </c>
      <c r="C10" s="34">
        <v>0</v>
      </c>
      <c r="D10" s="34">
        <v>0</v>
      </c>
    </row>
    <row r="11" spans="1:5" x14ac:dyDescent="0.2">
      <c r="A11" s="33">
        <v>1114</v>
      </c>
      <c r="B11" s="29" t="s">
        <v>195</v>
      </c>
      <c r="C11" s="34">
        <v>0</v>
      </c>
      <c r="D11" s="34">
        <v>0</v>
      </c>
    </row>
    <row r="12" spans="1:5" x14ac:dyDescent="0.2">
      <c r="A12" s="33">
        <v>1115</v>
      </c>
      <c r="B12" s="29" t="s">
        <v>196</v>
      </c>
      <c r="C12" s="34">
        <v>0</v>
      </c>
      <c r="D12" s="34">
        <v>0</v>
      </c>
    </row>
    <row r="13" spans="1:5" x14ac:dyDescent="0.2">
      <c r="A13" s="33">
        <v>1116</v>
      </c>
      <c r="B13" s="29" t="s">
        <v>485</v>
      </c>
      <c r="C13" s="34">
        <v>0</v>
      </c>
      <c r="D13" s="34">
        <v>0</v>
      </c>
    </row>
    <row r="14" spans="1:5" x14ac:dyDescent="0.2">
      <c r="A14" s="33">
        <v>1119</v>
      </c>
      <c r="B14" s="29" t="s">
        <v>486</v>
      </c>
      <c r="C14" s="34">
        <v>0</v>
      </c>
      <c r="D14" s="34">
        <v>0</v>
      </c>
    </row>
    <row r="15" spans="1:5" x14ac:dyDescent="0.2">
      <c r="A15" s="41">
        <v>1110</v>
      </c>
      <c r="B15" s="42" t="s">
        <v>627</v>
      </c>
      <c r="C15" s="123">
        <f>SUM(C8:C14)</f>
        <v>9616623.5700000003</v>
      </c>
      <c r="D15" s="123">
        <f>SUM(D8:D14)</f>
        <v>8485311.5500000007</v>
      </c>
    </row>
    <row r="18" spans="1:4" x14ac:dyDescent="0.2">
      <c r="A18" s="31" t="s">
        <v>176</v>
      </c>
      <c r="B18" s="31"/>
      <c r="C18" s="31"/>
      <c r="D18" s="31"/>
    </row>
    <row r="19" spans="1:4" x14ac:dyDescent="0.2">
      <c r="A19" s="32" t="s">
        <v>144</v>
      </c>
      <c r="B19" s="32" t="s">
        <v>649</v>
      </c>
      <c r="C19" s="131" t="s">
        <v>648</v>
      </c>
      <c r="D19" s="131" t="s">
        <v>179</v>
      </c>
    </row>
    <row r="20" spans="1:4" x14ac:dyDescent="0.2">
      <c r="A20" s="41">
        <v>1230</v>
      </c>
      <c r="B20" s="42" t="s">
        <v>228</v>
      </c>
      <c r="C20" s="123">
        <f>SUM(C21:C27)</f>
        <v>0</v>
      </c>
      <c r="D20" s="123">
        <f>SUM(D21:D27)</f>
        <v>0</v>
      </c>
    </row>
    <row r="21" spans="1:4" x14ac:dyDescent="0.2">
      <c r="A21" s="33">
        <v>1231</v>
      </c>
      <c r="B21" s="29" t="s">
        <v>229</v>
      </c>
      <c r="C21" s="34">
        <v>0</v>
      </c>
      <c r="D21" s="34">
        <v>0</v>
      </c>
    </row>
    <row r="22" spans="1:4" x14ac:dyDescent="0.2">
      <c r="A22" s="33">
        <v>1232</v>
      </c>
      <c r="B22" s="29" t="s">
        <v>230</v>
      </c>
      <c r="C22" s="34">
        <v>0</v>
      </c>
      <c r="D22" s="34">
        <v>0</v>
      </c>
    </row>
    <row r="23" spans="1:4" x14ac:dyDescent="0.2">
      <c r="A23" s="33">
        <v>1233</v>
      </c>
      <c r="B23" s="29" t="s">
        <v>231</v>
      </c>
      <c r="C23" s="34">
        <v>0</v>
      </c>
      <c r="D23" s="34">
        <v>0</v>
      </c>
    </row>
    <row r="24" spans="1:4" x14ac:dyDescent="0.2">
      <c r="A24" s="33">
        <v>1234</v>
      </c>
      <c r="B24" s="29" t="s">
        <v>232</v>
      </c>
      <c r="C24" s="34">
        <v>0</v>
      </c>
      <c r="D24" s="34">
        <v>0</v>
      </c>
    </row>
    <row r="25" spans="1:4" x14ac:dyDescent="0.2">
      <c r="A25" s="33">
        <v>1235</v>
      </c>
      <c r="B25" s="29" t="s">
        <v>233</v>
      </c>
      <c r="C25" s="34">
        <v>0</v>
      </c>
      <c r="D25" s="34">
        <v>0</v>
      </c>
    </row>
    <row r="26" spans="1:4" x14ac:dyDescent="0.2">
      <c r="A26" s="33">
        <v>1236</v>
      </c>
      <c r="B26" s="29" t="s">
        <v>234</v>
      </c>
      <c r="C26" s="34">
        <v>0</v>
      </c>
      <c r="D26" s="34">
        <v>0</v>
      </c>
    </row>
    <row r="27" spans="1:4" x14ac:dyDescent="0.2">
      <c r="A27" s="33">
        <v>1239</v>
      </c>
      <c r="B27" s="29" t="s">
        <v>235</v>
      </c>
      <c r="C27" s="34">
        <v>0</v>
      </c>
      <c r="D27" s="34">
        <v>0</v>
      </c>
    </row>
    <row r="28" spans="1:4" x14ac:dyDescent="0.2">
      <c r="A28" s="41">
        <v>1240</v>
      </c>
      <c r="B28" s="42" t="s">
        <v>236</v>
      </c>
      <c r="C28" s="123">
        <f>SUM(C29:C36)</f>
        <v>170291</v>
      </c>
      <c r="D28" s="123">
        <f>SUM(D29:D36)</f>
        <v>170291</v>
      </c>
    </row>
    <row r="29" spans="1:4" x14ac:dyDescent="0.2">
      <c r="A29" s="33">
        <v>1241</v>
      </c>
      <c r="B29" s="29" t="s">
        <v>237</v>
      </c>
      <c r="C29" s="34">
        <v>170291</v>
      </c>
      <c r="D29" s="34">
        <v>170291</v>
      </c>
    </row>
    <row r="30" spans="1:4" x14ac:dyDescent="0.2">
      <c r="A30" s="33">
        <v>1242</v>
      </c>
      <c r="B30" s="29" t="s">
        <v>238</v>
      </c>
      <c r="C30" s="34">
        <v>0</v>
      </c>
      <c r="D30" s="34">
        <v>0</v>
      </c>
    </row>
    <row r="31" spans="1:4" x14ac:dyDescent="0.2">
      <c r="A31" s="33">
        <v>1243</v>
      </c>
      <c r="B31" s="29" t="s">
        <v>239</v>
      </c>
      <c r="C31" s="34">
        <v>0</v>
      </c>
      <c r="D31" s="34">
        <v>0</v>
      </c>
    </row>
    <row r="32" spans="1:4" x14ac:dyDescent="0.2">
      <c r="A32" s="33">
        <v>1244</v>
      </c>
      <c r="B32" s="29" t="s">
        <v>240</v>
      </c>
      <c r="C32" s="34">
        <v>0</v>
      </c>
      <c r="D32" s="34">
        <v>0</v>
      </c>
    </row>
    <row r="33" spans="1:5" x14ac:dyDescent="0.2">
      <c r="A33" s="33">
        <v>1245</v>
      </c>
      <c r="B33" s="29" t="s">
        <v>241</v>
      </c>
      <c r="C33" s="34">
        <v>0</v>
      </c>
      <c r="D33" s="34">
        <v>0</v>
      </c>
    </row>
    <row r="34" spans="1:5" x14ac:dyDescent="0.2">
      <c r="A34" s="33">
        <v>1246</v>
      </c>
      <c r="B34" s="29" t="s">
        <v>242</v>
      </c>
      <c r="C34" s="34">
        <v>0</v>
      </c>
      <c r="D34" s="34">
        <v>0</v>
      </c>
    </row>
    <row r="35" spans="1:5" x14ac:dyDescent="0.2">
      <c r="A35" s="33">
        <v>1247</v>
      </c>
      <c r="B35" s="29" t="s">
        <v>243</v>
      </c>
      <c r="C35" s="34">
        <v>0</v>
      </c>
      <c r="D35" s="34">
        <v>0</v>
      </c>
    </row>
    <row r="36" spans="1:5" x14ac:dyDescent="0.2">
      <c r="A36" s="33">
        <v>1248</v>
      </c>
      <c r="B36" s="29" t="s">
        <v>244</v>
      </c>
      <c r="C36" s="34">
        <v>0</v>
      </c>
      <c r="D36" s="34">
        <v>0</v>
      </c>
    </row>
    <row r="37" spans="1:5" x14ac:dyDescent="0.2">
      <c r="A37" s="41">
        <v>1250</v>
      </c>
      <c r="B37" s="42" t="s">
        <v>246</v>
      </c>
      <c r="C37" s="123">
        <f>SUM(C38:C42)</f>
        <v>0</v>
      </c>
      <c r="D37" s="123">
        <f>SUM(D38:D42)</f>
        <v>0</v>
      </c>
      <c r="E37" s="42"/>
    </row>
    <row r="38" spans="1:5" x14ac:dyDescent="0.2">
      <c r="A38" s="33">
        <v>1251</v>
      </c>
      <c r="B38" s="29" t="s">
        <v>247</v>
      </c>
      <c r="C38" s="34">
        <v>0</v>
      </c>
      <c r="D38" s="34">
        <v>0</v>
      </c>
    </row>
    <row r="39" spans="1:5" x14ac:dyDescent="0.2">
      <c r="A39" s="33">
        <v>1252</v>
      </c>
      <c r="B39" s="29" t="s">
        <v>248</v>
      </c>
      <c r="C39" s="34">
        <v>0</v>
      </c>
      <c r="D39" s="34">
        <v>0</v>
      </c>
    </row>
    <row r="40" spans="1:5" x14ac:dyDescent="0.2">
      <c r="A40" s="33">
        <v>1253</v>
      </c>
      <c r="B40" s="29" t="s">
        <v>249</v>
      </c>
      <c r="C40" s="34">
        <v>0</v>
      </c>
      <c r="D40" s="34">
        <v>0</v>
      </c>
    </row>
    <row r="41" spans="1:5" x14ac:dyDescent="0.2">
      <c r="A41" s="33">
        <v>1254</v>
      </c>
      <c r="B41" s="29" t="s">
        <v>250</v>
      </c>
      <c r="C41" s="34">
        <v>0</v>
      </c>
      <c r="D41" s="34">
        <v>0</v>
      </c>
    </row>
    <row r="42" spans="1:5" x14ac:dyDescent="0.2">
      <c r="A42" s="33">
        <v>1259</v>
      </c>
      <c r="B42" s="29" t="s">
        <v>251</v>
      </c>
      <c r="C42" s="34">
        <v>0</v>
      </c>
      <c r="D42" s="34">
        <v>0</v>
      </c>
    </row>
    <row r="43" spans="1:5" x14ac:dyDescent="0.2">
      <c r="B43" s="124" t="s">
        <v>628</v>
      </c>
      <c r="C43" s="123">
        <f>C20+C28+C37</f>
        <v>170291</v>
      </c>
      <c r="D43" s="123">
        <f>D20+D28+D37</f>
        <v>170291</v>
      </c>
    </row>
    <row r="45" spans="1:5" x14ac:dyDescent="0.2">
      <c r="A45" s="31" t="s">
        <v>184</v>
      </c>
      <c r="B45" s="31"/>
      <c r="C45" s="31"/>
      <c r="D45" s="31"/>
      <c r="E45" s="31"/>
    </row>
    <row r="46" spans="1:5" x14ac:dyDescent="0.2">
      <c r="A46" s="32" t="s">
        <v>144</v>
      </c>
      <c r="B46" s="32" t="s">
        <v>649</v>
      </c>
      <c r="C46" s="122">
        <v>2023</v>
      </c>
      <c r="D46" s="122">
        <v>2022</v>
      </c>
      <c r="E46" s="32"/>
    </row>
    <row r="47" spans="1:5" x14ac:dyDescent="0.2">
      <c r="A47" s="41">
        <v>3210</v>
      </c>
      <c r="B47" s="42" t="s">
        <v>629</v>
      </c>
      <c r="C47" s="123">
        <v>5184950.12</v>
      </c>
      <c r="D47" s="123">
        <v>558608.18999999994</v>
      </c>
    </row>
    <row r="48" spans="1:5" x14ac:dyDescent="0.2">
      <c r="A48" s="33"/>
      <c r="B48" s="124" t="s">
        <v>617</v>
      </c>
      <c r="C48" s="123">
        <f>C51+C63+C91+C94+C49</f>
        <v>-244.99</v>
      </c>
      <c r="D48" s="123">
        <f>D51+D63+D91+D94+D49</f>
        <v>502377.92</v>
      </c>
    </row>
    <row r="49" spans="1:4" x14ac:dyDescent="0.2">
      <c r="A49" s="140">
        <v>5100</v>
      </c>
      <c r="B49" s="141" t="s">
        <v>359</v>
      </c>
      <c r="C49" s="142">
        <f>SUM(C50:C50)</f>
        <v>0</v>
      </c>
      <c r="D49" s="142">
        <f>SUM(D50:D50)</f>
        <v>0</v>
      </c>
    </row>
    <row r="50" spans="1:4" x14ac:dyDescent="0.2">
      <c r="A50" s="143">
        <v>5130</v>
      </c>
      <c r="B50" s="144" t="s">
        <v>650</v>
      </c>
      <c r="C50" s="145">
        <v>0</v>
      </c>
      <c r="D50" s="145">
        <v>0</v>
      </c>
    </row>
    <row r="51" spans="1:4" x14ac:dyDescent="0.2">
      <c r="A51" s="41">
        <v>5400</v>
      </c>
      <c r="B51" s="42" t="s">
        <v>424</v>
      </c>
      <c r="C51" s="123">
        <f>C52+C54+C56+C58+C60</f>
        <v>0</v>
      </c>
      <c r="D51" s="123">
        <f>D52+D54+D56+D58+D60</f>
        <v>0</v>
      </c>
    </row>
    <row r="52" spans="1:4" x14ac:dyDescent="0.2">
      <c r="A52" s="33">
        <v>5410</v>
      </c>
      <c r="B52" s="29" t="s">
        <v>618</v>
      </c>
      <c r="C52" s="34">
        <f>C53</f>
        <v>0</v>
      </c>
      <c r="D52" s="34">
        <f>D53</f>
        <v>0</v>
      </c>
    </row>
    <row r="53" spans="1:4" x14ac:dyDescent="0.2">
      <c r="A53" s="33">
        <v>5411</v>
      </c>
      <c r="B53" s="29" t="s">
        <v>426</v>
      </c>
      <c r="C53" s="34">
        <v>0</v>
      </c>
      <c r="D53" s="34">
        <v>0</v>
      </c>
    </row>
    <row r="54" spans="1:4" x14ac:dyDescent="0.2">
      <c r="A54" s="33">
        <v>5420</v>
      </c>
      <c r="B54" s="29" t="s">
        <v>619</v>
      </c>
      <c r="C54" s="34">
        <f>C55</f>
        <v>0</v>
      </c>
      <c r="D54" s="34">
        <f>D55</f>
        <v>0</v>
      </c>
    </row>
    <row r="55" spans="1:4" x14ac:dyDescent="0.2">
      <c r="A55" s="33">
        <v>5421</v>
      </c>
      <c r="B55" s="29" t="s">
        <v>429</v>
      </c>
      <c r="C55" s="34">
        <v>0</v>
      </c>
      <c r="D55" s="34">
        <v>0</v>
      </c>
    </row>
    <row r="56" spans="1:4" x14ac:dyDescent="0.2">
      <c r="A56" s="33">
        <v>5430</v>
      </c>
      <c r="B56" s="29" t="s">
        <v>620</v>
      </c>
      <c r="C56" s="34">
        <f>C57</f>
        <v>0</v>
      </c>
      <c r="D56" s="34">
        <f>D57</f>
        <v>0</v>
      </c>
    </row>
    <row r="57" spans="1:4" x14ac:dyDescent="0.2">
      <c r="A57" s="33">
        <v>5431</v>
      </c>
      <c r="B57" s="29" t="s">
        <v>432</v>
      </c>
      <c r="C57" s="34">
        <v>0</v>
      </c>
      <c r="D57" s="34">
        <v>0</v>
      </c>
    </row>
    <row r="58" spans="1:4" x14ac:dyDescent="0.2">
      <c r="A58" s="33">
        <v>5440</v>
      </c>
      <c r="B58" s="29" t="s">
        <v>621</v>
      </c>
      <c r="C58" s="34">
        <f>C59</f>
        <v>0</v>
      </c>
      <c r="D58" s="34">
        <f>D59</f>
        <v>0</v>
      </c>
    </row>
    <row r="59" spans="1:4" x14ac:dyDescent="0.2">
      <c r="A59" s="33">
        <v>5441</v>
      </c>
      <c r="B59" s="29" t="s">
        <v>621</v>
      </c>
      <c r="C59" s="34">
        <v>0</v>
      </c>
      <c r="D59" s="34">
        <v>0</v>
      </c>
    </row>
    <row r="60" spans="1:4" x14ac:dyDescent="0.2">
      <c r="A60" s="33">
        <v>5450</v>
      </c>
      <c r="B60" s="29" t="s">
        <v>622</v>
      </c>
      <c r="C60" s="34">
        <f>SUM(C61:C62)</f>
        <v>0</v>
      </c>
      <c r="D60" s="34">
        <f>SUM(D61:D62)</f>
        <v>0</v>
      </c>
    </row>
    <row r="61" spans="1:4" x14ac:dyDescent="0.2">
      <c r="A61" s="33">
        <v>5451</v>
      </c>
      <c r="B61" s="29" t="s">
        <v>436</v>
      </c>
      <c r="C61" s="34">
        <v>0</v>
      </c>
      <c r="D61" s="34">
        <v>0</v>
      </c>
    </row>
    <row r="62" spans="1:4" x14ac:dyDescent="0.2">
      <c r="A62" s="33">
        <v>5452</v>
      </c>
      <c r="B62" s="29" t="s">
        <v>437</v>
      </c>
      <c r="C62" s="34">
        <v>0</v>
      </c>
      <c r="D62" s="34">
        <v>0</v>
      </c>
    </row>
    <row r="63" spans="1:4" x14ac:dyDescent="0.2">
      <c r="A63" s="41">
        <v>5500</v>
      </c>
      <c r="B63" s="42" t="s">
        <v>438</v>
      </c>
      <c r="C63" s="123">
        <f>C64+C73+C76+C82</f>
        <v>0</v>
      </c>
      <c r="D63" s="123">
        <f>D64+D73+D76+D82</f>
        <v>0</v>
      </c>
    </row>
    <row r="64" spans="1:4" x14ac:dyDescent="0.2">
      <c r="A64" s="33">
        <v>5510</v>
      </c>
      <c r="B64" s="29" t="s">
        <v>439</v>
      </c>
      <c r="C64" s="34">
        <f>SUM(C65:C72)</f>
        <v>0</v>
      </c>
      <c r="D64" s="34">
        <f>SUM(D65:D72)</f>
        <v>0</v>
      </c>
    </row>
    <row r="65" spans="1:4" x14ac:dyDescent="0.2">
      <c r="A65" s="33">
        <v>5511</v>
      </c>
      <c r="B65" s="29" t="s">
        <v>440</v>
      </c>
      <c r="C65" s="34">
        <v>0</v>
      </c>
      <c r="D65" s="34">
        <v>0</v>
      </c>
    </row>
    <row r="66" spans="1:4" x14ac:dyDescent="0.2">
      <c r="A66" s="33">
        <v>5512</v>
      </c>
      <c r="B66" s="29" t="s">
        <v>441</v>
      </c>
      <c r="C66" s="34">
        <v>0</v>
      </c>
      <c r="D66" s="34">
        <v>0</v>
      </c>
    </row>
    <row r="67" spans="1:4" x14ac:dyDescent="0.2">
      <c r="A67" s="33">
        <v>5513</v>
      </c>
      <c r="B67" s="29" t="s">
        <v>442</v>
      </c>
      <c r="C67" s="34">
        <v>0</v>
      </c>
      <c r="D67" s="34">
        <v>0</v>
      </c>
    </row>
    <row r="68" spans="1:4" x14ac:dyDescent="0.2">
      <c r="A68" s="33">
        <v>5514</v>
      </c>
      <c r="B68" s="29" t="s">
        <v>443</v>
      </c>
      <c r="C68" s="34">
        <v>0</v>
      </c>
      <c r="D68" s="34">
        <v>0</v>
      </c>
    </row>
    <row r="69" spans="1:4" x14ac:dyDescent="0.2">
      <c r="A69" s="33">
        <v>5515</v>
      </c>
      <c r="B69" s="29" t="s">
        <v>444</v>
      </c>
      <c r="C69" s="34">
        <v>0</v>
      </c>
      <c r="D69" s="34">
        <v>0</v>
      </c>
    </row>
    <row r="70" spans="1:4" x14ac:dyDescent="0.2">
      <c r="A70" s="33">
        <v>5516</v>
      </c>
      <c r="B70" s="29" t="s">
        <v>445</v>
      </c>
      <c r="C70" s="34">
        <v>0</v>
      </c>
      <c r="D70" s="34">
        <v>0</v>
      </c>
    </row>
    <row r="71" spans="1:4" x14ac:dyDescent="0.2">
      <c r="A71" s="33">
        <v>5517</v>
      </c>
      <c r="B71" s="29" t="s">
        <v>446</v>
      </c>
      <c r="C71" s="34">
        <v>0</v>
      </c>
      <c r="D71" s="34">
        <v>0</v>
      </c>
    </row>
    <row r="72" spans="1:4" x14ac:dyDescent="0.2">
      <c r="A72" s="33">
        <v>5518</v>
      </c>
      <c r="B72" s="29" t="s">
        <v>81</v>
      </c>
      <c r="C72" s="34">
        <v>0</v>
      </c>
      <c r="D72" s="34">
        <v>0</v>
      </c>
    </row>
    <row r="73" spans="1:4" x14ac:dyDescent="0.2">
      <c r="A73" s="33">
        <v>5520</v>
      </c>
      <c r="B73" s="29" t="s">
        <v>80</v>
      </c>
      <c r="C73" s="34">
        <f>SUM(C74:C75)</f>
        <v>0</v>
      </c>
      <c r="D73" s="34">
        <f>SUM(D74:D75)</f>
        <v>0</v>
      </c>
    </row>
    <row r="74" spans="1:4" x14ac:dyDescent="0.2">
      <c r="A74" s="33">
        <v>5521</v>
      </c>
      <c r="B74" s="29" t="s">
        <v>447</v>
      </c>
      <c r="C74" s="34">
        <v>0</v>
      </c>
      <c r="D74" s="34">
        <v>0</v>
      </c>
    </row>
    <row r="75" spans="1:4" x14ac:dyDescent="0.2">
      <c r="A75" s="33">
        <v>5522</v>
      </c>
      <c r="B75" s="29" t="s">
        <v>448</v>
      </c>
      <c r="C75" s="34">
        <v>0</v>
      </c>
      <c r="D75" s="34">
        <v>0</v>
      </c>
    </row>
    <row r="76" spans="1:4" x14ac:dyDescent="0.2">
      <c r="A76" s="33">
        <v>5530</v>
      </c>
      <c r="B76" s="29" t="s">
        <v>449</v>
      </c>
      <c r="C76" s="34">
        <f>SUM(C77:C81)</f>
        <v>0</v>
      </c>
      <c r="D76" s="34">
        <f>SUM(D77:D81)</f>
        <v>0</v>
      </c>
    </row>
    <row r="77" spans="1:4" x14ac:dyDescent="0.2">
      <c r="A77" s="33">
        <v>5531</v>
      </c>
      <c r="B77" s="29" t="s">
        <v>450</v>
      </c>
      <c r="C77" s="34">
        <v>0</v>
      </c>
      <c r="D77" s="34">
        <v>0</v>
      </c>
    </row>
    <row r="78" spans="1:4" x14ac:dyDescent="0.2">
      <c r="A78" s="33">
        <v>5532</v>
      </c>
      <c r="B78" s="29" t="s">
        <v>451</v>
      </c>
      <c r="C78" s="34">
        <v>0</v>
      </c>
      <c r="D78" s="34">
        <v>0</v>
      </c>
    </row>
    <row r="79" spans="1:4" x14ac:dyDescent="0.2">
      <c r="A79" s="33">
        <v>5533</v>
      </c>
      <c r="B79" s="29" t="s">
        <v>452</v>
      </c>
      <c r="C79" s="34">
        <v>0</v>
      </c>
      <c r="D79" s="34">
        <v>0</v>
      </c>
    </row>
    <row r="80" spans="1:4" x14ac:dyDescent="0.2">
      <c r="A80" s="33">
        <v>5534</v>
      </c>
      <c r="B80" s="29" t="s">
        <v>453</v>
      </c>
      <c r="C80" s="34">
        <v>0</v>
      </c>
      <c r="D80" s="34">
        <v>0</v>
      </c>
    </row>
    <row r="81" spans="1:4" x14ac:dyDescent="0.2">
      <c r="A81" s="33">
        <v>5535</v>
      </c>
      <c r="B81" s="29" t="s">
        <v>454</v>
      </c>
      <c r="C81" s="34">
        <v>0</v>
      </c>
      <c r="D81" s="34">
        <v>0</v>
      </c>
    </row>
    <row r="82" spans="1:4" x14ac:dyDescent="0.2">
      <c r="A82" s="33">
        <v>5590</v>
      </c>
      <c r="B82" s="29" t="s">
        <v>455</v>
      </c>
      <c r="C82" s="34">
        <f>SUM(C83:C90)</f>
        <v>0</v>
      </c>
      <c r="D82" s="34">
        <f>SUM(D83:D90)</f>
        <v>0</v>
      </c>
    </row>
    <row r="83" spans="1:4" x14ac:dyDescent="0.2">
      <c r="A83" s="33">
        <v>5591</v>
      </c>
      <c r="B83" s="29" t="s">
        <v>456</v>
      </c>
      <c r="C83" s="34">
        <v>0</v>
      </c>
      <c r="D83" s="34">
        <v>0</v>
      </c>
    </row>
    <row r="84" spans="1:4" x14ac:dyDescent="0.2">
      <c r="A84" s="33">
        <v>5592</v>
      </c>
      <c r="B84" s="29" t="s">
        <v>457</v>
      </c>
      <c r="C84" s="34">
        <v>0</v>
      </c>
      <c r="D84" s="34">
        <v>0</v>
      </c>
    </row>
    <row r="85" spans="1:4" x14ac:dyDescent="0.2">
      <c r="A85" s="33">
        <v>5593</v>
      </c>
      <c r="B85" s="29" t="s">
        <v>458</v>
      </c>
      <c r="C85" s="34">
        <v>0</v>
      </c>
      <c r="D85" s="34">
        <v>0</v>
      </c>
    </row>
    <row r="86" spans="1:4" x14ac:dyDescent="0.2">
      <c r="A86" s="33">
        <v>5594</v>
      </c>
      <c r="B86" s="29" t="s">
        <v>459</v>
      </c>
      <c r="C86" s="34">
        <v>0</v>
      </c>
      <c r="D86" s="34">
        <v>0</v>
      </c>
    </row>
    <row r="87" spans="1:4" x14ac:dyDescent="0.2">
      <c r="A87" s="33">
        <v>5595</v>
      </c>
      <c r="B87" s="29" t="s">
        <v>460</v>
      </c>
      <c r="C87" s="34">
        <v>0</v>
      </c>
      <c r="D87" s="34">
        <v>0</v>
      </c>
    </row>
    <row r="88" spans="1:4" x14ac:dyDescent="0.2">
      <c r="A88" s="33">
        <v>5596</v>
      </c>
      <c r="B88" s="29" t="s">
        <v>355</v>
      </c>
      <c r="C88" s="34">
        <v>0</v>
      </c>
      <c r="D88" s="34">
        <v>0</v>
      </c>
    </row>
    <row r="89" spans="1:4" x14ac:dyDescent="0.2">
      <c r="A89" s="33">
        <v>5597</v>
      </c>
      <c r="B89" s="29" t="s">
        <v>461</v>
      </c>
      <c r="C89" s="34">
        <v>0</v>
      </c>
      <c r="D89" s="34">
        <v>0</v>
      </c>
    </row>
    <row r="90" spans="1:4" x14ac:dyDescent="0.2">
      <c r="A90" s="33">
        <v>5599</v>
      </c>
      <c r="B90" s="29" t="s">
        <v>462</v>
      </c>
      <c r="C90" s="34">
        <v>0</v>
      </c>
      <c r="D90" s="34">
        <v>0</v>
      </c>
    </row>
    <row r="91" spans="1:4" x14ac:dyDescent="0.2">
      <c r="A91" s="41">
        <v>5600</v>
      </c>
      <c r="B91" s="42" t="s">
        <v>79</v>
      </c>
      <c r="C91" s="123">
        <f>C92</f>
        <v>0</v>
      </c>
      <c r="D91" s="123">
        <f>D92</f>
        <v>0</v>
      </c>
    </row>
    <row r="92" spans="1:4" x14ac:dyDescent="0.2">
      <c r="A92" s="33">
        <v>5610</v>
      </c>
      <c r="B92" s="29" t="s">
        <v>463</v>
      </c>
      <c r="C92" s="34">
        <f>C93</f>
        <v>0</v>
      </c>
      <c r="D92" s="34">
        <f>D93</f>
        <v>0</v>
      </c>
    </row>
    <row r="93" spans="1:4" x14ac:dyDescent="0.2">
      <c r="A93" s="33">
        <v>5611</v>
      </c>
      <c r="B93" s="29" t="s">
        <v>464</v>
      </c>
      <c r="C93" s="34">
        <v>0</v>
      </c>
      <c r="D93" s="34">
        <v>0</v>
      </c>
    </row>
    <row r="94" spans="1:4" x14ac:dyDescent="0.2">
      <c r="A94" s="41">
        <v>2110</v>
      </c>
      <c r="B94" s="127" t="s">
        <v>630</v>
      </c>
      <c r="C94" s="123">
        <f>SUM(C95:C99)</f>
        <v>-244.99</v>
      </c>
      <c r="D94" s="123">
        <f>SUM(D95:D99)</f>
        <v>502377.92</v>
      </c>
    </row>
    <row r="95" spans="1:4" x14ac:dyDescent="0.2">
      <c r="A95" s="33">
        <v>2111</v>
      </c>
      <c r="B95" s="29" t="s">
        <v>631</v>
      </c>
      <c r="C95" s="34">
        <v>0</v>
      </c>
      <c r="D95" s="34">
        <v>0</v>
      </c>
    </row>
    <row r="96" spans="1:4" x14ac:dyDescent="0.2">
      <c r="A96" s="33">
        <v>2112</v>
      </c>
      <c r="B96" s="29" t="s">
        <v>632</v>
      </c>
      <c r="C96" s="34">
        <v>-331.99</v>
      </c>
      <c r="D96" s="34">
        <v>38496.92</v>
      </c>
    </row>
    <row r="97" spans="1:4" x14ac:dyDescent="0.2">
      <c r="A97" s="33">
        <v>2112</v>
      </c>
      <c r="B97" s="29" t="s">
        <v>633</v>
      </c>
      <c r="C97" s="34">
        <v>87</v>
      </c>
      <c r="D97" s="34">
        <v>463881</v>
      </c>
    </row>
    <row r="98" spans="1:4" x14ac:dyDescent="0.2">
      <c r="A98" s="33">
        <v>2115</v>
      </c>
      <c r="B98" s="29" t="s">
        <v>634</v>
      </c>
      <c r="C98" s="34">
        <v>0</v>
      </c>
      <c r="D98" s="34">
        <v>0</v>
      </c>
    </row>
    <row r="99" spans="1:4" x14ac:dyDescent="0.2">
      <c r="A99" s="33">
        <v>2114</v>
      </c>
      <c r="B99" s="29" t="s">
        <v>635</v>
      </c>
      <c r="C99" s="34">
        <v>0</v>
      </c>
      <c r="D99" s="34">
        <v>0</v>
      </c>
    </row>
    <row r="100" spans="1:4" x14ac:dyDescent="0.2">
      <c r="A100" s="33"/>
      <c r="B100" s="124" t="s">
        <v>636</v>
      </c>
      <c r="C100" s="123">
        <f>+C101</f>
        <v>0</v>
      </c>
      <c r="D100" s="123">
        <f>+D101</f>
        <v>0</v>
      </c>
    </row>
    <row r="101" spans="1:4" x14ac:dyDescent="0.2">
      <c r="A101" s="140">
        <v>3100</v>
      </c>
      <c r="B101" s="146" t="s">
        <v>651</v>
      </c>
      <c r="C101" s="147">
        <f>SUM(C102:C105)</f>
        <v>0</v>
      </c>
      <c r="D101" s="147">
        <f>SUM(D102:D105)</f>
        <v>0</v>
      </c>
    </row>
    <row r="102" spans="1:4" x14ac:dyDescent="0.2">
      <c r="A102" s="143"/>
      <c r="B102" s="148" t="s">
        <v>652</v>
      </c>
      <c r="C102" s="149">
        <v>0</v>
      </c>
      <c r="D102" s="149">
        <v>0</v>
      </c>
    </row>
    <row r="103" spans="1:4" x14ac:dyDescent="0.2">
      <c r="A103" s="143"/>
      <c r="B103" s="148" t="s">
        <v>653</v>
      </c>
      <c r="C103" s="149">
        <v>0</v>
      </c>
      <c r="D103" s="149">
        <v>0</v>
      </c>
    </row>
    <row r="104" spans="1:4" x14ac:dyDescent="0.2">
      <c r="A104" s="143"/>
      <c r="B104" s="148" t="s">
        <v>654</v>
      </c>
      <c r="C104" s="149">
        <v>0</v>
      </c>
      <c r="D104" s="149">
        <v>0</v>
      </c>
    </row>
    <row r="105" spans="1:4" x14ac:dyDescent="0.2">
      <c r="A105" s="143"/>
      <c r="B105" s="148" t="s">
        <v>655</v>
      </c>
      <c r="C105" s="149">
        <v>0</v>
      </c>
      <c r="D105" s="149">
        <v>0</v>
      </c>
    </row>
    <row r="106" spans="1:4" x14ac:dyDescent="0.2">
      <c r="A106" s="143"/>
      <c r="B106" s="150" t="s">
        <v>656</v>
      </c>
      <c r="C106" s="142">
        <f>+C107</f>
        <v>0</v>
      </c>
      <c r="D106" s="142">
        <f>+D107</f>
        <v>0</v>
      </c>
    </row>
    <row r="107" spans="1:4" x14ac:dyDescent="0.2">
      <c r="A107" s="140">
        <v>1270</v>
      </c>
      <c r="B107" s="141" t="s">
        <v>252</v>
      </c>
      <c r="C107" s="147">
        <f>+C108</f>
        <v>0</v>
      </c>
      <c r="D107" s="147">
        <f>+D108</f>
        <v>0</v>
      </c>
    </row>
    <row r="108" spans="1:4" x14ac:dyDescent="0.2">
      <c r="A108" s="143">
        <v>1273</v>
      </c>
      <c r="B108" s="144" t="s">
        <v>657</v>
      </c>
      <c r="C108" s="149">
        <v>0</v>
      </c>
      <c r="D108" s="149">
        <v>0</v>
      </c>
    </row>
    <row r="109" spans="1:4" x14ac:dyDescent="0.2">
      <c r="A109" s="143"/>
      <c r="B109" s="150" t="s">
        <v>658</v>
      </c>
      <c r="C109" s="142">
        <f>+C110+C112</f>
        <v>0</v>
      </c>
      <c r="D109" s="142">
        <f>+D110+D112</f>
        <v>0</v>
      </c>
    </row>
    <row r="110" spans="1:4" x14ac:dyDescent="0.2">
      <c r="A110" s="140">
        <v>4300</v>
      </c>
      <c r="B110" s="146" t="s">
        <v>659</v>
      </c>
      <c r="C110" s="147">
        <f>+C111</f>
        <v>0</v>
      </c>
      <c r="D110" s="151">
        <f>+D111</f>
        <v>0</v>
      </c>
    </row>
    <row r="111" spans="1:4" x14ac:dyDescent="0.2">
      <c r="A111" s="143">
        <v>4399</v>
      </c>
      <c r="B111" s="148" t="s">
        <v>352</v>
      </c>
      <c r="C111" s="149">
        <v>0</v>
      </c>
      <c r="D111" s="149">
        <v>0</v>
      </c>
    </row>
    <row r="112" spans="1:4" x14ac:dyDescent="0.2">
      <c r="A112" s="41">
        <v>1120</v>
      </c>
      <c r="B112" s="127" t="s">
        <v>637</v>
      </c>
      <c r="C112" s="123">
        <f>SUM(C113:C121)</f>
        <v>0</v>
      </c>
      <c r="D112" s="123">
        <f>SUM(D113:D121)</f>
        <v>0</v>
      </c>
    </row>
    <row r="113" spans="1:4" x14ac:dyDescent="0.2">
      <c r="A113" s="33">
        <v>1124</v>
      </c>
      <c r="B113" s="128" t="s">
        <v>638</v>
      </c>
      <c r="C113" s="129">
        <v>0</v>
      </c>
      <c r="D113" s="34">
        <v>0</v>
      </c>
    </row>
    <row r="114" spans="1:4" x14ac:dyDescent="0.2">
      <c r="A114" s="33">
        <v>1124</v>
      </c>
      <c r="B114" s="128" t="s">
        <v>639</v>
      </c>
      <c r="C114" s="129">
        <v>0</v>
      </c>
      <c r="D114" s="34">
        <v>0</v>
      </c>
    </row>
    <row r="115" spans="1:4" x14ac:dyDescent="0.2">
      <c r="A115" s="33">
        <v>1124</v>
      </c>
      <c r="B115" s="128" t="s">
        <v>640</v>
      </c>
      <c r="C115" s="129">
        <v>0</v>
      </c>
      <c r="D115" s="34">
        <v>0</v>
      </c>
    </row>
    <row r="116" spans="1:4" x14ac:dyDescent="0.2">
      <c r="A116" s="33">
        <v>1124</v>
      </c>
      <c r="B116" s="128" t="s">
        <v>641</v>
      </c>
      <c r="C116" s="129">
        <v>0</v>
      </c>
      <c r="D116" s="34">
        <v>0</v>
      </c>
    </row>
    <row r="117" spans="1:4" x14ac:dyDescent="0.2">
      <c r="A117" s="33">
        <v>1124</v>
      </c>
      <c r="B117" s="128" t="s">
        <v>642</v>
      </c>
      <c r="C117" s="34">
        <v>0</v>
      </c>
      <c r="D117" s="34">
        <v>0</v>
      </c>
    </row>
    <row r="118" spans="1:4" x14ac:dyDescent="0.2">
      <c r="A118" s="33">
        <v>1124</v>
      </c>
      <c r="B118" s="128" t="s">
        <v>643</v>
      </c>
      <c r="C118" s="34">
        <v>0</v>
      </c>
      <c r="D118" s="34">
        <v>0</v>
      </c>
    </row>
    <row r="119" spans="1:4" x14ac:dyDescent="0.2">
      <c r="A119" s="33">
        <v>1122</v>
      </c>
      <c r="B119" s="128" t="s">
        <v>644</v>
      </c>
      <c r="C119" s="34">
        <v>0</v>
      </c>
      <c r="D119" s="34">
        <v>0</v>
      </c>
    </row>
    <row r="120" spans="1:4" x14ac:dyDescent="0.2">
      <c r="A120" s="33">
        <v>1122</v>
      </c>
      <c r="B120" s="128" t="s">
        <v>645</v>
      </c>
      <c r="C120" s="129">
        <v>0</v>
      </c>
      <c r="D120" s="34">
        <v>0</v>
      </c>
    </row>
    <row r="121" spans="1:4" x14ac:dyDescent="0.2">
      <c r="A121" s="33">
        <v>1122</v>
      </c>
      <c r="B121" s="128" t="s">
        <v>646</v>
      </c>
      <c r="C121" s="34">
        <v>0</v>
      </c>
      <c r="D121" s="34">
        <v>0</v>
      </c>
    </row>
    <row r="122" spans="1:4" x14ac:dyDescent="0.2">
      <c r="A122" s="33"/>
      <c r="B122" s="130" t="s">
        <v>647</v>
      </c>
      <c r="C122" s="123">
        <f>C47+C48+C100-C106-C109</f>
        <v>5184705.13</v>
      </c>
      <c r="D122" s="123">
        <f>D47+D48+D100-D106-D109</f>
        <v>1060986.1099999999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A2:C2"/>
    <mergeCell ref="A3:C3"/>
  </mergeCells>
  <dataValidations xWindow="757" yWindow="695" count="3">
    <dataValidation allowBlank="1" showInputMessage="1" showErrorMessage="1" prompt="Importe final del periodo que corresponde la información financiera trimestral que se presenta." sqref="C19 C7 D61:D62 D52:D59 C46" xr:uid="{00000000-0002-0000-0700-000000000000}"/>
    <dataValidation allowBlank="1" showInputMessage="1" showErrorMessage="1" prompt="Saldo al 31 de diciembre del año anterior que se presenta" sqref="D7 D46" xr:uid="{00000000-0002-0000-0700-000001000000}"/>
    <dataValidation allowBlank="1" showInputMessage="1" showErrorMessage="1" prompt="Importe del trimestre anterior" sqref="D60 D51 C48:D48 C51:C62" xr:uid="{00000000-0002-0000-0700-000002000000}"/>
  </dataValidation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2:C15"/>
  <sheetViews>
    <sheetView zoomScaleNormal="100" zoomScaleSheetLayoutView="120" workbookViewId="0">
      <pane ySplit="1" topLeftCell="A2" activePane="bottomLeft" state="frozen"/>
      <selection activeCell="A14" sqref="A14:B14"/>
      <selection pane="bottomLeft" activeCell="A2" sqref="A2"/>
    </sheetView>
  </sheetViews>
  <sheetFormatPr baseColWidth="10" defaultColWidth="0" defaultRowHeight="11.25" x14ac:dyDescent="0.2"/>
  <cols>
    <col min="1" max="1" width="11.42578125" style="3" customWidth="1"/>
    <col min="2" max="2" width="124.28515625" style="3" customWidth="1"/>
    <col min="3" max="3" width="11.42578125" style="3" customWidth="1"/>
    <col min="4" max="16384" width="11.42578125" style="3" hidden="1"/>
  </cols>
  <sheetData>
    <row r="2" spans="1:2" ht="15" customHeight="1" x14ac:dyDescent="0.2">
      <c r="A2" s="90" t="s">
        <v>188</v>
      </c>
      <c r="B2" s="91" t="s">
        <v>50</v>
      </c>
    </row>
    <row r="3" spans="1:2" x14ac:dyDescent="0.2">
      <c r="B3" s="104"/>
    </row>
    <row r="4" spans="1:2" ht="14.1" customHeight="1" x14ac:dyDescent="0.2">
      <c r="A4" s="105" t="s">
        <v>27</v>
      </c>
      <c r="B4" s="95" t="s">
        <v>78</v>
      </c>
    </row>
    <row r="5" spans="1:2" ht="14.1" customHeight="1" x14ac:dyDescent="0.2">
      <c r="B5" s="95" t="s">
        <v>51</v>
      </c>
    </row>
    <row r="6" spans="1:2" ht="14.1" customHeight="1" x14ac:dyDescent="0.2">
      <c r="B6" s="95" t="s">
        <v>149</v>
      </c>
    </row>
    <row r="7" spans="1:2" ht="14.1" customHeight="1" x14ac:dyDescent="0.2">
      <c r="B7" s="95" t="s">
        <v>150</v>
      </c>
    </row>
    <row r="8" spans="1:2" ht="14.1" customHeight="1" x14ac:dyDescent="0.2"/>
    <row r="9" spans="1:2" x14ac:dyDescent="0.2">
      <c r="A9" s="105" t="s">
        <v>29</v>
      </c>
      <c r="B9" s="97" t="s">
        <v>589</v>
      </c>
    </row>
    <row r="10" spans="1:2" ht="15" customHeight="1" x14ac:dyDescent="0.2">
      <c r="B10" s="97" t="s">
        <v>75</v>
      </c>
    </row>
    <row r="11" spans="1:2" ht="15" customHeight="1" x14ac:dyDescent="0.2">
      <c r="B11" s="107" t="s">
        <v>193</v>
      </c>
    </row>
    <row r="12" spans="1:2" ht="15" customHeight="1" x14ac:dyDescent="0.2"/>
    <row r="13" spans="1:2" x14ac:dyDescent="0.2">
      <c r="A13" s="105" t="s">
        <v>76</v>
      </c>
      <c r="B13" s="95" t="s">
        <v>590</v>
      </c>
    </row>
    <row r="14" spans="1:2" ht="15" customHeight="1" x14ac:dyDescent="0.2">
      <c r="B14" s="95" t="s">
        <v>591</v>
      </c>
    </row>
    <row r="15" spans="1:2" ht="15" customHeight="1" x14ac:dyDescent="0.2"/>
  </sheetData>
  <pageMargins left="0.70866141732283472" right="0.70866141732283472" top="0.74803149606299213" bottom="0.74803149606299213" header="0.31496062992125984" footer="0.31496062992125984"/>
  <pageSetup scale="90" orientation="landscape" r:id="rId1"/>
  <headerFooter>
    <oddHeader>&amp;CNOTAS A LOS ESTADOS FINANCIEROS</oddHeader>
    <oddFooter>&amp;L&amp;F&amp;R&amp;A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B25B258-52CA-4BD7-B5F2-2E20DB6F9A47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EE46E6C-CF0E-4B11-8200-1AE224BE5B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ABFB6D6-0CEE-41B3-B05B-A905E59C3DD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Notas a los Edos Financieros</vt:lpstr>
      <vt:lpstr>ESF</vt:lpstr>
      <vt:lpstr>ESF (I)</vt:lpstr>
      <vt:lpstr>ACT</vt:lpstr>
      <vt:lpstr>ACT (I)</vt:lpstr>
      <vt:lpstr>VHP</vt:lpstr>
      <vt:lpstr>VHP (I)</vt:lpstr>
      <vt:lpstr>EFE</vt:lpstr>
      <vt:lpstr>EFE (I)</vt:lpstr>
      <vt:lpstr>Conciliacion_Ig</vt:lpstr>
      <vt:lpstr>Conciliacion_Eg</vt:lpstr>
      <vt:lpstr>Memoria</vt:lpstr>
      <vt:lpstr>Memoria (I)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Lenovo</cp:lastModifiedBy>
  <cp:lastPrinted>2019-02-13T21:19:08Z</cp:lastPrinted>
  <dcterms:created xsi:type="dcterms:W3CDTF">2012-12-11T20:36:24Z</dcterms:created>
  <dcterms:modified xsi:type="dcterms:W3CDTF">2023-07-14T18:52:56Z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