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ua\Desktop\"/>
    </mc:Choice>
  </mc:AlternateContent>
  <xr:revisionPtr revIDLastSave="0" documentId="13_ncr:1_{5D51B6A7-B434-4006-B289-16E0D0C1F42B}" xr6:coauthVersionLast="47" xr6:coauthVersionMax="47" xr10:uidLastSave="{00000000-0000-0000-0000-000000000000}"/>
  <bookViews>
    <workbookView xWindow="-108" yWindow="-108" windowWidth="23256" windowHeight="12456" activeTab="1" xr2:uid="{07DEEFF8-2A7A-4742-8BD1-7266BA545D4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1" i="2"/>
  <c r="O15" i="1"/>
  <c r="H16" i="1" s="1"/>
  <c r="H17" i="1" s="1"/>
  <c r="H18" i="1" s="1"/>
  <c r="H19" i="1" s="1"/>
  <c r="H20" i="1" s="1"/>
  <c r="P15" i="1"/>
  <c r="I16" i="1" s="1"/>
  <c r="I17" i="1" s="1"/>
  <c r="I18" i="1" s="1"/>
  <c r="I19" i="1" s="1"/>
  <c r="I20" i="1" s="1"/>
  <c r="Q15" i="1"/>
  <c r="J16" i="1" s="1"/>
  <c r="J17" i="1" s="1"/>
  <c r="J18" i="1" s="1"/>
  <c r="J19" i="1" s="1"/>
  <c r="J20" i="1" s="1"/>
  <c r="R15" i="1"/>
  <c r="K16" i="1" s="1"/>
  <c r="K17" i="1" s="1"/>
  <c r="K18" i="1" s="1"/>
  <c r="K19" i="1" s="1"/>
  <c r="K20" i="1" s="1"/>
  <c r="S15" i="1"/>
  <c r="L16" i="1" s="1"/>
  <c r="L17" i="1" s="1"/>
  <c r="L18" i="1" s="1"/>
  <c r="L19" i="1" s="1"/>
  <c r="L20" i="1" s="1"/>
  <c r="N15" i="1"/>
  <c r="G16" i="1" s="1"/>
  <c r="G17" i="1" s="1"/>
  <c r="G18" i="1" s="1"/>
  <c r="G19" i="1" s="1"/>
  <c r="G20" i="1" s="1"/>
  <c r="AG2" i="1"/>
  <c r="BF2" i="1"/>
  <c r="BE3" i="1" s="1"/>
  <c r="BH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Z26" i="1"/>
  <c r="Z27" i="1" s="1"/>
  <c r="Z28" i="1" s="1"/>
  <c r="Z29" i="1" s="1"/>
  <c r="Z30" i="1" s="1"/>
  <c r="Z31" i="1" s="1"/>
  <c r="W26" i="1"/>
  <c r="W27" i="1" s="1"/>
  <c r="W28" i="1" s="1"/>
  <c r="W29" i="1" s="1"/>
  <c r="W30" i="1" s="1"/>
  <c r="W31" i="1" s="1"/>
  <c r="U26" i="1"/>
  <c r="U27" i="1" s="1"/>
  <c r="U28" i="1" s="1"/>
  <c r="U29" i="1" s="1"/>
  <c r="U30" i="1" s="1"/>
  <c r="U31" i="1" s="1"/>
  <c r="S26" i="1"/>
  <c r="S27" i="1" s="1"/>
  <c r="S28" i="1" s="1"/>
  <c r="S29" i="1" s="1"/>
  <c r="S30" i="1" s="1"/>
  <c r="S31" i="1" s="1"/>
  <c r="R26" i="1"/>
  <c r="R27" i="1" s="1"/>
  <c r="R28" i="1" s="1"/>
  <c r="R29" i="1" s="1"/>
  <c r="R30" i="1" s="1"/>
  <c r="R31" i="1" s="1"/>
  <c r="Q26" i="1"/>
  <c r="Q27" i="1" s="1"/>
  <c r="Q28" i="1" s="1"/>
  <c r="Q29" i="1" s="1"/>
  <c r="Q30" i="1" s="1"/>
  <c r="Q31" i="1" s="1"/>
  <c r="J26" i="1"/>
  <c r="J27" i="1" s="1"/>
  <c r="J28" i="1" s="1"/>
  <c r="J29" i="1" s="1"/>
  <c r="J30" i="1" s="1"/>
  <c r="J31" i="1" s="1"/>
  <c r="G26" i="1"/>
  <c r="G27" i="1" s="1"/>
  <c r="G28" i="1" s="1"/>
  <c r="G29" i="1" s="1"/>
  <c r="G30" i="1" s="1"/>
  <c r="G31" i="1" s="1"/>
  <c r="E26" i="1"/>
  <c r="E27" i="1" s="1"/>
  <c r="E28" i="1" s="1"/>
  <c r="E29" i="1" s="1"/>
  <c r="E30" i="1" s="1"/>
  <c r="E31" i="1" s="1"/>
  <c r="C26" i="1"/>
  <c r="C27" i="1" s="1"/>
  <c r="C28" i="1" s="1"/>
  <c r="C29" i="1" s="1"/>
  <c r="C30" i="1" s="1"/>
  <c r="C31" i="1" s="1"/>
  <c r="B26" i="1"/>
  <c r="B27" i="1" s="1"/>
  <c r="B28" i="1" s="1"/>
  <c r="B29" i="1" s="1"/>
  <c r="B30" i="1" s="1"/>
  <c r="B31" i="1" s="1"/>
  <c r="B24" i="1"/>
  <c r="C24" i="1"/>
  <c r="D24" i="1"/>
  <c r="D26" i="1" s="1"/>
  <c r="D27" i="1" s="1"/>
  <c r="D28" i="1" s="1"/>
  <c r="D29" i="1" s="1"/>
  <c r="D30" i="1" s="1"/>
  <c r="D31" i="1" s="1"/>
  <c r="E24" i="1"/>
  <c r="F24" i="1"/>
  <c r="F26" i="1" s="1"/>
  <c r="F27" i="1" s="1"/>
  <c r="F28" i="1" s="1"/>
  <c r="F29" i="1" s="1"/>
  <c r="F30" i="1" s="1"/>
  <c r="F31" i="1" s="1"/>
  <c r="G24" i="1"/>
  <c r="H24" i="1"/>
  <c r="H26" i="1" s="1"/>
  <c r="H27" i="1" s="1"/>
  <c r="H28" i="1" s="1"/>
  <c r="H29" i="1" s="1"/>
  <c r="H30" i="1" s="1"/>
  <c r="H31" i="1" s="1"/>
  <c r="I24" i="1"/>
  <c r="I26" i="1" s="1"/>
  <c r="I27" i="1" s="1"/>
  <c r="I28" i="1" s="1"/>
  <c r="I29" i="1" s="1"/>
  <c r="I30" i="1" s="1"/>
  <c r="I31" i="1" s="1"/>
  <c r="J24" i="1"/>
  <c r="K24" i="1"/>
  <c r="K26" i="1" s="1"/>
  <c r="K27" i="1" s="1"/>
  <c r="K28" i="1" s="1"/>
  <c r="K29" i="1" s="1"/>
  <c r="K30" i="1" s="1"/>
  <c r="K31" i="1" s="1"/>
  <c r="L24" i="1"/>
  <c r="L26" i="1" s="1"/>
  <c r="L27" i="1" s="1"/>
  <c r="L28" i="1" s="1"/>
  <c r="L29" i="1" s="1"/>
  <c r="L30" i="1" s="1"/>
  <c r="L31" i="1" s="1"/>
  <c r="M24" i="1"/>
  <c r="M26" i="1" s="1"/>
  <c r="M27" i="1" s="1"/>
  <c r="M28" i="1" s="1"/>
  <c r="M29" i="1" s="1"/>
  <c r="M30" i="1" s="1"/>
  <c r="M31" i="1" s="1"/>
  <c r="N24" i="1"/>
  <c r="N26" i="1" s="1"/>
  <c r="N27" i="1" s="1"/>
  <c r="N28" i="1" s="1"/>
  <c r="N29" i="1" s="1"/>
  <c r="N30" i="1" s="1"/>
  <c r="N31" i="1" s="1"/>
  <c r="O24" i="1"/>
  <c r="O26" i="1" s="1"/>
  <c r="O27" i="1" s="1"/>
  <c r="O28" i="1" s="1"/>
  <c r="O29" i="1" s="1"/>
  <c r="O30" i="1" s="1"/>
  <c r="O31" i="1" s="1"/>
  <c r="P24" i="1"/>
  <c r="P26" i="1" s="1"/>
  <c r="P27" i="1" s="1"/>
  <c r="P28" i="1" s="1"/>
  <c r="P29" i="1" s="1"/>
  <c r="P30" i="1" s="1"/>
  <c r="P31" i="1" s="1"/>
  <c r="Q24" i="1"/>
  <c r="R24" i="1"/>
  <c r="S24" i="1"/>
  <c r="T24" i="1"/>
  <c r="T26" i="1" s="1"/>
  <c r="T27" i="1" s="1"/>
  <c r="T28" i="1" s="1"/>
  <c r="T29" i="1" s="1"/>
  <c r="T30" i="1" s="1"/>
  <c r="T31" i="1" s="1"/>
  <c r="U24" i="1"/>
  <c r="V24" i="1"/>
  <c r="V26" i="1" s="1"/>
  <c r="V27" i="1" s="1"/>
  <c r="V28" i="1" s="1"/>
  <c r="V29" i="1" s="1"/>
  <c r="V30" i="1" s="1"/>
  <c r="V31" i="1" s="1"/>
  <c r="W24" i="1"/>
  <c r="X24" i="1"/>
  <c r="X26" i="1" s="1"/>
  <c r="X27" i="1" s="1"/>
  <c r="X28" i="1" s="1"/>
  <c r="X29" i="1" s="1"/>
  <c r="X30" i="1" s="1"/>
  <c r="X31" i="1" s="1"/>
  <c r="Y24" i="1"/>
  <c r="Y26" i="1" s="1"/>
  <c r="Y27" i="1" s="1"/>
  <c r="Y28" i="1" s="1"/>
  <c r="Y29" i="1" s="1"/>
  <c r="Y30" i="1" s="1"/>
  <c r="Y31" i="1" s="1"/>
  <c r="Z24" i="1"/>
  <c r="AA24" i="1"/>
  <c r="AA26" i="1" s="1"/>
  <c r="AA27" i="1" s="1"/>
  <c r="AA28" i="1" s="1"/>
  <c r="AA29" i="1" s="1"/>
  <c r="AA30" i="1" s="1"/>
  <c r="AA31" i="1" s="1"/>
  <c r="AB24" i="1"/>
  <c r="AB26" i="1" s="1"/>
  <c r="AB27" i="1" s="1"/>
  <c r="AB28" i="1" s="1"/>
  <c r="AB29" i="1" s="1"/>
  <c r="AB30" i="1" s="1"/>
  <c r="AB31" i="1" s="1"/>
  <c r="AC24" i="1"/>
  <c r="AC26" i="1" s="1"/>
  <c r="AC27" i="1" s="1"/>
  <c r="AC28" i="1" s="1"/>
  <c r="AC29" i="1" s="1"/>
  <c r="AC30" i="1" s="1"/>
  <c r="AC31" i="1" s="1"/>
  <c r="AD24" i="1"/>
  <c r="AD26" i="1" s="1"/>
  <c r="AD27" i="1" s="1"/>
  <c r="AD28" i="1" s="1"/>
  <c r="AD29" i="1" s="1"/>
  <c r="AD30" i="1" s="1"/>
  <c r="AD31" i="1" s="1"/>
  <c r="AE24" i="1"/>
  <c r="AE26" i="1" s="1"/>
  <c r="AE27" i="1" s="1"/>
  <c r="AE28" i="1" s="1"/>
  <c r="AE29" i="1" s="1"/>
  <c r="AE30" i="1" s="1"/>
  <c r="AE31" i="1" s="1"/>
  <c r="AF24" i="1"/>
  <c r="AF26" i="1" s="1"/>
  <c r="AF27" i="1" s="1"/>
  <c r="AF28" i="1" s="1"/>
  <c r="AF29" i="1" s="1"/>
  <c r="AF30" i="1" s="1"/>
  <c r="AF31" i="1" s="1"/>
  <c r="A24" i="1"/>
  <c r="A26" i="1" s="1"/>
  <c r="A27" i="1" s="1"/>
  <c r="A28" i="1" s="1"/>
  <c r="A29" i="1" s="1"/>
  <c r="A30" i="1" s="1"/>
  <c r="A31" i="1" s="1"/>
  <c r="D15" i="1"/>
  <c r="C16" i="1" s="1"/>
  <c r="C17" i="1" s="1"/>
  <c r="C18" i="1" s="1"/>
  <c r="C19" i="1" s="1"/>
  <c r="C20" i="1" s="1"/>
  <c r="C21" i="1" s="1"/>
  <c r="AF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P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R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L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D2" i="1"/>
  <c r="AH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L2" i="1"/>
  <c r="K3" i="1" s="1"/>
  <c r="K4" i="1" s="1"/>
  <c r="K5" i="1" s="1"/>
  <c r="K6" i="1" s="1"/>
  <c r="K7" i="1" s="1"/>
  <c r="K8" i="1" s="1"/>
  <c r="X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AZ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N2" i="1"/>
  <c r="M3" i="1" s="1"/>
  <c r="M4" i="1" s="1"/>
  <c r="M5" i="1" s="1"/>
  <c r="M6" i="1" s="1"/>
  <c r="M7" i="1" s="1"/>
  <c r="M8" i="1" s="1"/>
  <c r="M9" i="1" s="1"/>
  <c r="AV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X2" i="1"/>
  <c r="AW3" i="1" s="1"/>
  <c r="AW4" i="1" s="1"/>
  <c r="BD2" i="1"/>
  <c r="BC3" i="1" s="1"/>
  <c r="BC4" i="1" s="1"/>
  <c r="BC5" i="1" s="1"/>
  <c r="AJ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Z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AB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T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B2" i="1"/>
  <c r="A3" i="1" s="1"/>
  <c r="H2" i="1"/>
  <c r="G3" i="1" s="1"/>
  <c r="G4" i="1" s="1"/>
  <c r="G5" i="1" s="1"/>
  <c r="G6" i="1" s="1"/>
  <c r="F2" i="1"/>
  <c r="E3" i="1" s="1"/>
  <c r="E4" i="1" s="1"/>
  <c r="E5" i="1" s="1"/>
  <c r="P2" i="1"/>
  <c r="O3" i="1" s="1"/>
  <c r="O4" i="1" s="1"/>
  <c r="O5" i="1" s="1"/>
  <c r="O6" i="1" s="1"/>
  <c r="O7" i="1" s="1"/>
  <c r="O8" i="1" s="1"/>
  <c r="O9" i="1" s="1"/>
  <c r="O10" i="1" s="1"/>
  <c r="R2" i="1"/>
  <c r="Q3" i="1" s="1"/>
  <c r="Q4" i="1" s="1"/>
  <c r="Q5" i="1" s="1"/>
  <c r="Q6" i="1" s="1"/>
  <c r="Q7" i="1" s="1"/>
  <c r="Q8" i="1" s="1"/>
  <c r="Q9" i="1" s="1"/>
  <c r="Q10" i="1" s="1"/>
  <c r="Q11" i="1" s="1"/>
  <c r="BB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V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J2" i="1"/>
  <c r="I3" i="1" s="1"/>
  <c r="I4" i="1" s="1"/>
  <c r="I5" i="1" s="1"/>
  <c r="I6" i="1" s="1"/>
  <c r="I7" i="1" s="1"/>
  <c r="D2" i="1"/>
  <c r="C3" i="1" s="1"/>
  <c r="C4" i="1" s="1"/>
  <c r="BE4" i="1" l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W5" i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BC6" i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AW1" i="1" l="1"/>
  <c r="BC1" i="1"/>
  <c r="AN2" i="1" l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T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Roboto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11" fontId="0" fillId="0" borderId="1" xfId="0" applyNumberForma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Sheet2!$B$1:$B$1608</c:f>
              <c:numCache>
                <c:formatCode>General</c:formatCode>
                <c:ptCount val="1608"/>
                <c:pt idx="0">
                  <c:v>0.2590833333</c:v>
                </c:pt>
                <c:pt idx="1">
                  <c:v>0.25445833330000001</c:v>
                </c:pt>
                <c:pt idx="2">
                  <c:v>0.24891666670000001</c:v>
                </c:pt>
                <c:pt idx="3">
                  <c:v>0.24387500000000001</c:v>
                </c:pt>
                <c:pt idx="4">
                  <c:v>0.23979166669999999</c:v>
                </c:pt>
                <c:pt idx="5">
                  <c:v>0.23879166669999999</c:v>
                </c:pt>
                <c:pt idx="6">
                  <c:v>0.23695833329999999</c:v>
                </c:pt>
                <c:pt idx="7">
                  <c:v>0.233375</c:v>
                </c:pt>
                <c:pt idx="8">
                  <c:v>0.22866666669999999</c:v>
                </c:pt>
                <c:pt idx="9">
                  <c:v>0.231125</c:v>
                </c:pt>
                <c:pt idx="10">
                  <c:v>0.25329166669999997</c:v>
                </c:pt>
                <c:pt idx="11">
                  <c:v>0.2575416667</c:v>
                </c:pt>
                <c:pt idx="12">
                  <c:v>0.249</c:v>
                </c:pt>
                <c:pt idx="13">
                  <c:v>0.24283333330000001</c:v>
                </c:pt>
                <c:pt idx="14">
                  <c:v>0.2378333333</c:v>
                </c:pt>
                <c:pt idx="15">
                  <c:v>0.232375</c:v>
                </c:pt>
                <c:pt idx="16">
                  <c:v>0.22633333329999999</c:v>
                </c:pt>
                <c:pt idx="17">
                  <c:v>0.22012499999999999</c:v>
                </c:pt>
                <c:pt idx="18">
                  <c:v>0.22729166670000001</c:v>
                </c:pt>
                <c:pt idx="19">
                  <c:v>0.2396666667</c:v>
                </c:pt>
                <c:pt idx="20">
                  <c:v>0.23895833329999999</c:v>
                </c:pt>
                <c:pt idx="21">
                  <c:v>0.26595833330000002</c:v>
                </c:pt>
                <c:pt idx="22">
                  <c:v>0.2898333333</c:v>
                </c:pt>
                <c:pt idx="23">
                  <c:v>0.26404166670000001</c:v>
                </c:pt>
                <c:pt idx="24">
                  <c:v>0.27850000000000003</c:v>
                </c:pt>
                <c:pt idx="25">
                  <c:v>0.27091666669999998</c:v>
                </c:pt>
                <c:pt idx="26">
                  <c:v>0.26150000000000001</c:v>
                </c:pt>
                <c:pt idx="27">
                  <c:v>0.25566666669999999</c:v>
                </c:pt>
                <c:pt idx="28">
                  <c:v>0.25974999999999998</c:v>
                </c:pt>
                <c:pt idx="29">
                  <c:v>0.25845833330000001</c:v>
                </c:pt>
                <c:pt idx="30">
                  <c:v>0.25274999999999997</c:v>
                </c:pt>
                <c:pt idx="31">
                  <c:v>0.2469583333</c:v>
                </c:pt>
                <c:pt idx="32">
                  <c:v>0.24220833329999999</c:v>
                </c:pt>
                <c:pt idx="33">
                  <c:v>0.23749999999999999</c:v>
                </c:pt>
                <c:pt idx="34">
                  <c:v>0.2326666667</c:v>
                </c:pt>
                <c:pt idx="35">
                  <c:v>0.22754166670000001</c:v>
                </c:pt>
                <c:pt idx="36">
                  <c:v>0.22262499999999999</c:v>
                </c:pt>
                <c:pt idx="37">
                  <c:v>0.2170416667</c:v>
                </c:pt>
                <c:pt idx="38">
                  <c:v>0.2114583333</c:v>
                </c:pt>
                <c:pt idx="39">
                  <c:v>0.20549999999999999</c:v>
                </c:pt>
                <c:pt idx="40">
                  <c:v>0.2114583333</c:v>
                </c:pt>
                <c:pt idx="41">
                  <c:v>0.25220833329999998</c:v>
                </c:pt>
                <c:pt idx="42">
                  <c:v>0.24187500000000001</c:v>
                </c:pt>
                <c:pt idx="43">
                  <c:v>0.23445833329999999</c:v>
                </c:pt>
                <c:pt idx="44">
                  <c:v>0.22645833330000001</c:v>
                </c:pt>
                <c:pt idx="45">
                  <c:v>0.2182083333</c:v>
                </c:pt>
                <c:pt idx="46">
                  <c:v>0.21024999999999999</c:v>
                </c:pt>
                <c:pt idx="47">
                  <c:v>0.20279166670000001</c:v>
                </c:pt>
                <c:pt idx="48">
                  <c:v>0.19595833330000001</c:v>
                </c:pt>
                <c:pt idx="49">
                  <c:v>0.20549999999999999</c:v>
                </c:pt>
                <c:pt idx="50">
                  <c:v>0.2182083333</c:v>
                </c:pt>
                <c:pt idx="51">
                  <c:v>0.21049999999999999</c:v>
                </c:pt>
                <c:pt idx="52">
                  <c:v>0.2016666667</c:v>
                </c:pt>
                <c:pt idx="53">
                  <c:v>0.1937916667</c:v>
                </c:pt>
                <c:pt idx="54">
                  <c:v>0.18725</c:v>
                </c:pt>
                <c:pt idx="55">
                  <c:v>0.18191666670000001</c:v>
                </c:pt>
                <c:pt idx="56">
                  <c:v>0.18575</c:v>
                </c:pt>
                <c:pt idx="57">
                  <c:v>0.19120833330000001</c:v>
                </c:pt>
                <c:pt idx="58">
                  <c:v>0.18525</c:v>
                </c:pt>
                <c:pt idx="59">
                  <c:v>0.17979166669999999</c:v>
                </c:pt>
              </c:numCache>
            </c:numRef>
          </c:xVal>
          <c:yVal>
            <c:numRef>
              <c:f>Sheet2!$C$1:$C$1608</c:f>
              <c:numCache>
                <c:formatCode>General</c:formatCode>
                <c:ptCount val="1608"/>
                <c:pt idx="0">
                  <c:v>0.27712500000000001</c:v>
                </c:pt>
                <c:pt idx="1">
                  <c:v>0.26837499999999997</c:v>
                </c:pt>
                <c:pt idx="2">
                  <c:v>0.2621666667</c:v>
                </c:pt>
                <c:pt idx="3">
                  <c:v>0.2575416667</c:v>
                </c:pt>
                <c:pt idx="4">
                  <c:v>0.25395833330000001</c:v>
                </c:pt>
                <c:pt idx="5">
                  <c:v>0.25579166669999998</c:v>
                </c:pt>
                <c:pt idx="6">
                  <c:v>0.25662499999999999</c:v>
                </c:pt>
                <c:pt idx="7">
                  <c:v>0.25241666670000001</c:v>
                </c:pt>
                <c:pt idx="8">
                  <c:v>0.24783333330000001</c:v>
                </c:pt>
                <c:pt idx="9">
                  <c:v>0.24983333329999999</c:v>
                </c:pt>
                <c:pt idx="10">
                  <c:v>0.2670833333</c:v>
                </c:pt>
                <c:pt idx="11">
                  <c:v>0.270125</c:v>
                </c:pt>
                <c:pt idx="12">
                  <c:v>0.26291666670000002</c:v>
                </c:pt>
                <c:pt idx="13">
                  <c:v>0.25762499999999999</c:v>
                </c:pt>
                <c:pt idx="14">
                  <c:v>0.25341666670000002</c:v>
                </c:pt>
                <c:pt idx="15">
                  <c:v>0.24833333329999999</c:v>
                </c:pt>
                <c:pt idx="16">
                  <c:v>0.24329166669999999</c:v>
                </c:pt>
                <c:pt idx="17">
                  <c:v>0.23845833329999999</c:v>
                </c:pt>
                <c:pt idx="18">
                  <c:v>0.24083333330000001</c:v>
                </c:pt>
                <c:pt idx="19">
                  <c:v>0.2482916667</c:v>
                </c:pt>
                <c:pt idx="20">
                  <c:v>0.25220833329999998</c:v>
                </c:pt>
                <c:pt idx="21">
                  <c:v>0.27675</c:v>
                </c:pt>
                <c:pt idx="22">
                  <c:v>0.28916666670000002</c:v>
                </c:pt>
                <c:pt idx="23">
                  <c:v>0.27183333329999998</c:v>
                </c:pt>
                <c:pt idx="24">
                  <c:v>0.28066666670000001</c:v>
                </c:pt>
                <c:pt idx="25">
                  <c:v>0.27695833330000003</c:v>
                </c:pt>
                <c:pt idx="26">
                  <c:v>0.26824999999999999</c:v>
                </c:pt>
                <c:pt idx="27">
                  <c:v>0.26245833330000001</c:v>
                </c:pt>
                <c:pt idx="28">
                  <c:v>0.27041666669999997</c:v>
                </c:pt>
                <c:pt idx="29">
                  <c:v>0.26483333329999997</c:v>
                </c:pt>
                <c:pt idx="30">
                  <c:v>0.25941666670000002</c:v>
                </c:pt>
                <c:pt idx="31">
                  <c:v>0.2529583333</c:v>
                </c:pt>
                <c:pt idx="32">
                  <c:v>0.24712500000000001</c:v>
                </c:pt>
                <c:pt idx="33">
                  <c:v>0.24287500000000001</c:v>
                </c:pt>
                <c:pt idx="34">
                  <c:v>0.23833333330000001</c:v>
                </c:pt>
                <c:pt idx="35">
                  <c:v>0.23400000000000001</c:v>
                </c:pt>
                <c:pt idx="36">
                  <c:v>0.23020833330000001</c:v>
                </c:pt>
                <c:pt idx="37">
                  <c:v>0.22637499999999999</c:v>
                </c:pt>
                <c:pt idx="38">
                  <c:v>0.22233333329999999</c:v>
                </c:pt>
                <c:pt idx="39">
                  <c:v>0.2184583333</c:v>
                </c:pt>
                <c:pt idx="40">
                  <c:v>0.22587499999999999</c:v>
                </c:pt>
                <c:pt idx="41">
                  <c:v>0.2505416667</c:v>
                </c:pt>
                <c:pt idx="42">
                  <c:v>0.24158333330000001</c:v>
                </c:pt>
                <c:pt idx="43">
                  <c:v>0.23524999999999999</c:v>
                </c:pt>
                <c:pt idx="44">
                  <c:v>0.22895833330000001</c:v>
                </c:pt>
                <c:pt idx="45">
                  <c:v>0.2235</c:v>
                </c:pt>
                <c:pt idx="46">
                  <c:v>0.21837500000000001</c:v>
                </c:pt>
                <c:pt idx="47">
                  <c:v>0.21404166669999999</c:v>
                </c:pt>
                <c:pt idx="48">
                  <c:v>0.2058333333</c:v>
                </c:pt>
                <c:pt idx="49">
                  <c:v>0.21099999999999999</c:v>
                </c:pt>
                <c:pt idx="50">
                  <c:v>0.21725</c:v>
                </c:pt>
                <c:pt idx="51">
                  <c:v>0.20887500000000001</c:v>
                </c:pt>
                <c:pt idx="52">
                  <c:v>0.20320833329999999</c:v>
                </c:pt>
                <c:pt idx="53">
                  <c:v>0.199875</c:v>
                </c:pt>
                <c:pt idx="54">
                  <c:v>0.19716666669999999</c:v>
                </c:pt>
                <c:pt idx="55">
                  <c:v>0.19433333329999999</c:v>
                </c:pt>
                <c:pt idx="56">
                  <c:v>0.19737499999999999</c:v>
                </c:pt>
                <c:pt idx="57">
                  <c:v>0.19737499999999999</c:v>
                </c:pt>
                <c:pt idx="58">
                  <c:v>0.1925</c:v>
                </c:pt>
                <c:pt idx="59">
                  <c:v>0.19004347830000001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2-4E8A-805C-73CD946D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1280"/>
        <c:axId val="64781696"/>
      </c:scatterChart>
      <c:valAx>
        <c:axId val="64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1696"/>
        <c:crosses val="autoZero"/>
        <c:crossBetween val="midCat"/>
      </c:valAx>
      <c:valAx>
        <c:axId val="647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15</xdr:col>
      <xdr:colOff>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FC567-0508-8FE6-19B1-9DC70FAD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DEC-EA04-4167-AFF4-5EDD4EE49291}">
  <dimension ref="A1:BH57"/>
  <sheetViews>
    <sheetView topLeftCell="B1" zoomScale="130" zoomScaleNormal="130" workbookViewId="0">
      <selection activeCell="G16" sqref="G16:L18"/>
    </sheetView>
  </sheetViews>
  <sheetFormatPr defaultRowHeight="14.4" x14ac:dyDescent="0.3"/>
  <sheetData>
    <row r="1" spans="1:60" s="2" customFormat="1" ht="15.6" x14ac:dyDescent="0.3">
      <c r="A1" s="8">
        <v>1</v>
      </c>
      <c r="B1" s="8"/>
      <c r="C1" s="8">
        <v>2</v>
      </c>
      <c r="D1" s="8"/>
      <c r="E1" s="8">
        <v>3</v>
      </c>
      <c r="F1" s="8"/>
      <c r="G1" s="8">
        <v>4</v>
      </c>
      <c r="H1" s="8"/>
      <c r="I1" s="8">
        <v>5</v>
      </c>
      <c r="J1" s="8"/>
      <c r="K1" s="8">
        <v>6</v>
      </c>
      <c r="L1" s="8"/>
      <c r="M1" s="8">
        <v>7</v>
      </c>
      <c r="N1" s="8"/>
      <c r="O1" s="8">
        <v>8</v>
      </c>
      <c r="P1" s="8"/>
      <c r="Q1" s="8">
        <v>9</v>
      </c>
      <c r="R1" s="8"/>
      <c r="S1" s="8">
        <v>10</v>
      </c>
      <c r="T1" s="8"/>
      <c r="U1" s="8">
        <v>11</v>
      </c>
      <c r="V1" s="8"/>
      <c r="W1" s="8">
        <v>12</v>
      </c>
      <c r="X1" s="8"/>
      <c r="Y1" s="8">
        <v>13</v>
      </c>
      <c r="Z1" s="8"/>
      <c r="AA1" s="8">
        <v>14</v>
      </c>
      <c r="AB1" s="8"/>
      <c r="AC1" s="8">
        <v>15</v>
      </c>
      <c r="AD1" s="8"/>
      <c r="AE1" s="8">
        <v>16</v>
      </c>
      <c r="AF1" s="8"/>
      <c r="AG1" s="8">
        <v>17</v>
      </c>
      <c r="AH1" s="8"/>
      <c r="AI1" s="8">
        <v>18</v>
      </c>
      <c r="AJ1" s="8"/>
      <c r="AK1" s="8">
        <v>19</v>
      </c>
      <c r="AL1" s="8"/>
      <c r="AM1" s="8">
        <v>20</v>
      </c>
      <c r="AN1" s="8"/>
      <c r="AO1" s="8">
        <v>23</v>
      </c>
      <c r="AP1" s="8"/>
      <c r="AQ1" s="8">
        <v>21</v>
      </c>
      <c r="AR1" s="8"/>
      <c r="AS1" s="8">
        <v>26</v>
      </c>
      <c r="AT1" s="8"/>
      <c r="AU1" s="8">
        <v>27</v>
      </c>
      <c r="AV1" s="8"/>
      <c r="AW1" s="8">
        <f>COUNTA(AW3:AW31)</f>
        <v>29</v>
      </c>
      <c r="AX1" s="8"/>
      <c r="AY1" s="8">
        <v>31</v>
      </c>
      <c r="AZ1" s="8"/>
      <c r="BA1" s="8">
        <v>34</v>
      </c>
      <c r="BB1" s="8"/>
      <c r="BC1" s="8">
        <f>COUNTA(BC3:BC38)</f>
        <v>36</v>
      </c>
      <c r="BD1" s="8"/>
      <c r="BE1" s="8">
        <v>37</v>
      </c>
      <c r="BF1" s="8"/>
      <c r="BG1" s="8">
        <v>40</v>
      </c>
      <c r="BH1" s="8"/>
    </row>
    <row r="2" spans="1:60" x14ac:dyDescent="0.3">
      <c r="A2" s="9">
        <v>0.26104347830000002</v>
      </c>
      <c r="B2">
        <f>(A2-A4)/2</f>
        <v>-1.3078260849999995E-2</v>
      </c>
      <c r="C2" s="9">
        <v>0.39478260869999998</v>
      </c>
      <c r="D2">
        <f>(C2-C5)/3</f>
        <v>-2.5724637666666808E-3</v>
      </c>
      <c r="E2" s="9">
        <v>0.1962857143</v>
      </c>
      <c r="F2">
        <f>(E2-E6)/4</f>
        <v>1.2758928575000002E-2</v>
      </c>
      <c r="G2" s="9">
        <v>0.2156190476</v>
      </c>
      <c r="H2">
        <f>(G2-G7)/5</f>
        <v>-3.4761904800000021E-3</v>
      </c>
      <c r="I2">
        <v>58.42854346</v>
      </c>
      <c r="J2">
        <f>(I2-I8)/6</f>
        <v>6.3839111650000007</v>
      </c>
      <c r="K2" s="9">
        <v>0.41718749999999999</v>
      </c>
      <c r="L2">
        <f>(K2-K9)/7</f>
        <v>2.6160714285714298E-3</v>
      </c>
      <c r="M2">
        <v>79.945959380000005</v>
      </c>
      <c r="N2">
        <f>(M2-M10)/8</f>
        <v>3.2944931875000005</v>
      </c>
      <c r="O2">
        <v>76.698393850000002</v>
      </c>
      <c r="P2">
        <f>(O2-O11)/9</f>
        <v>-3.463723222222212E-2</v>
      </c>
      <c r="Q2" s="9">
        <v>0.32337500000000002</v>
      </c>
      <c r="R2">
        <f>(Q2-Q12)/10</f>
        <v>-2.3708333299999997E-3</v>
      </c>
      <c r="S2">
        <v>50.739064120000002</v>
      </c>
      <c r="T2">
        <f>(S2-S13)/11</f>
        <v>3.3433701909090909</v>
      </c>
      <c r="U2">
        <v>10.574937370000001</v>
      </c>
      <c r="V2">
        <f>(U2-U14)/12</f>
        <v>0.77059189350000012</v>
      </c>
      <c r="W2">
        <v>0</v>
      </c>
      <c r="X2">
        <f>(W2-W15)/13</f>
        <v>-0.91621368384615387</v>
      </c>
      <c r="Y2">
        <v>0</v>
      </c>
      <c r="Z2">
        <f>(Y2-Y16)/14</f>
        <v>-0.21178804749999999</v>
      </c>
      <c r="AA2">
        <v>72.584895680000002</v>
      </c>
      <c r="AB2">
        <f>(AA2-AA17)/15</f>
        <v>0.45501562533333317</v>
      </c>
      <c r="AC2">
        <v>0</v>
      </c>
      <c r="AD2">
        <f>(AC2-AC18)/16</f>
        <v>-0.18531454156249999</v>
      </c>
      <c r="AE2">
        <v>10.00309788</v>
      </c>
      <c r="AF2">
        <f>(AE2-AE19)/17</f>
        <v>0.5884175223529412</v>
      </c>
      <c r="AG2">
        <f t="shared" ref="AG2" si="0" xml:space="preserve"> 0.9228*AF2+ 22.755</f>
        <v>23.297991689627292</v>
      </c>
      <c r="AH2">
        <f>(AG2-AG20)/18</f>
        <v>1.2943328716459606</v>
      </c>
      <c r="AI2">
        <v>0</v>
      </c>
      <c r="AJ2">
        <f>(AI2-AI21)/19</f>
        <v>-0.88111293526315781</v>
      </c>
      <c r="AK2">
        <v>9.7964001199999995</v>
      </c>
      <c r="AL2">
        <f>(AK2-AK22)/20</f>
        <v>0.48982000599999997</v>
      </c>
      <c r="AM2">
        <v>17.761701779999999</v>
      </c>
      <c r="AN2">
        <f>(AM2-AM23)/21</f>
        <v>-0.73741378190476203</v>
      </c>
      <c r="AO2">
        <v>0</v>
      </c>
      <c r="AP2">
        <f>(AO2-AO26)/24</f>
        <v>-0.399947378375</v>
      </c>
      <c r="AQ2">
        <v>36.139248520000002</v>
      </c>
      <c r="AR2">
        <f>(AQ2-AQ24)/22</f>
        <v>1.6426931145454546</v>
      </c>
      <c r="AS2">
        <v>0</v>
      </c>
      <c r="AT2">
        <f>(AS2-AS29)/27</f>
        <v>-2.9230411922222226</v>
      </c>
      <c r="AU2">
        <v>35.552137610000003</v>
      </c>
      <c r="AV2">
        <f>(AU2-AU30)/28</f>
        <v>0.68399997464285722</v>
      </c>
      <c r="AW2">
        <v>82.184118420000004</v>
      </c>
      <c r="AX2">
        <f>(AW2-AW32)/30</f>
        <v>1.1244054236666667</v>
      </c>
      <c r="AY2">
        <v>0.95299957300000004</v>
      </c>
      <c r="AZ2">
        <f>(AY2-AY34)/32</f>
        <v>-0.15010703165625</v>
      </c>
      <c r="BA2">
        <v>0</v>
      </c>
      <c r="BB2">
        <f>(BA2-BA37)/35</f>
        <v>-1.286985560857143</v>
      </c>
      <c r="BC2">
        <v>0</v>
      </c>
      <c r="BD2">
        <f>(BC2-BC39)/37</f>
        <v>-2.2758553297297295E-2</v>
      </c>
      <c r="BE2">
        <v>20.111434129999999</v>
      </c>
      <c r="BF2">
        <f>(BE2-BE40)/38</f>
        <v>0.49927913557894732</v>
      </c>
      <c r="BG2">
        <v>23.033798699999998</v>
      </c>
      <c r="BH2">
        <f>(BG2-BG43)/41</f>
        <v>0.56179996829268286</v>
      </c>
    </row>
    <row r="3" spans="1:60" x14ac:dyDescent="0.3">
      <c r="A3" s="1">
        <f>A2-B2</f>
        <v>0.27412173915000004</v>
      </c>
      <c r="C3" s="1">
        <f>(C2-D$2)</f>
        <v>0.39735507246666668</v>
      </c>
      <c r="E3" s="1">
        <f>E2-F$2</f>
        <v>0.183526785725</v>
      </c>
      <c r="G3" s="1">
        <f>G2-H$2</f>
        <v>0.21909523808</v>
      </c>
      <c r="I3" s="1">
        <f>I2-J$2</f>
        <v>52.044632295</v>
      </c>
      <c r="K3" s="3">
        <f>K2-L$2</f>
        <v>0.41457142857142854</v>
      </c>
      <c r="M3" s="1">
        <f>M2-N$2</f>
        <v>76.65146619250001</v>
      </c>
      <c r="O3" s="1">
        <f>O2-P$2</f>
        <v>76.733031082222226</v>
      </c>
      <c r="Q3" s="1">
        <f>Q2-R$2</f>
        <v>0.32574583333000001</v>
      </c>
      <c r="S3" s="1">
        <f>S2-T$2</f>
        <v>47.395693929090911</v>
      </c>
      <c r="U3" s="1">
        <f>U2-V$2</f>
        <v>9.8043454765</v>
      </c>
      <c r="W3" s="1">
        <f>W2-X$2</f>
        <v>0.91621368384615387</v>
      </c>
      <c r="Y3" s="1">
        <f>Y2-Z$2</f>
        <v>0.21178804749999999</v>
      </c>
      <c r="AA3" s="1">
        <f>AA2-AB$2</f>
        <v>72.129880054666671</v>
      </c>
      <c r="AC3" s="1">
        <f>AC2-AD$2</f>
        <v>0.18531454156249999</v>
      </c>
      <c r="AE3" s="1">
        <f>AE2-AF$2</f>
        <v>9.4146803576470592</v>
      </c>
      <c r="AG3" s="1">
        <f>AG2-AH$2</f>
        <v>22.003658817981332</v>
      </c>
      <c r="AI3" s="1">
        <f>AI2-AJ$2</f>
        <v>0.88111293526315781</v>
      </c>
      <c r="AK3" s="1">
        <f>AK2-AL$2</f>
        <v>9.3065801139999991</v>
      </c>
      <c r="AM3" s="1">
        <f>AM2-AN$2</f>
        <v>18.499115561904762</v>
      </c>
      <c r="AO3" s="1">
        <f>AO2-AP$2</f>
        <v>0.399947378375</v>
      </c>
      <c r="AQ3" s="1">
        <f>AQ2-AR$2</f>
        <v>34.496555405454551</v>
      </c>
      <c r="AS3" s="1">
        <f>AS2-AT$2</f>
        <v>2.9230411922222226</v>
      </c>
      <c r="AU3" s="1">
        <f>AU2-AV$2</f>
        <v>34.868137635357144</v>
      </c>
      <c r="AW3" s="1">
        <f>AW2-AX$2</f>
        <v>81.059712996333332</v>
      </c>
      <c r="AY3" s="1">
        <f>AY2-AZ$2</f>
        <v>1.1031066046562501</v>
      </c>
      <c r="BA3" s="1">
        <f t="shared" ref="BA3:BA36" si="1">BA2-BB$2</f>
        <v>1.286985560857143</v>
      </c>
      <c r="BC3" s="1">
        <f>BC2-BD$2</f>
        <v>2.2758553297297295E-2</v>
      </c>
      <c r="BE3" s="1">
        <f>BE2-BF$2</f>
        <v>19.612154994421051</v>
      </c>
      <c r="BG3" s="1">
        <f>BG2-BH$2</f>
        <v>22.471998731707316</v>
      </c>
    </row>
    <row r="4" spans="1:60" x14ac:dyDescent="0.3">
      <c r="A4" s="9">
        <v>0.28720000000000001</v>
      </c>
      <c r="C4" s="1">
        <f>(C3-D$2)</f>
        <v>0.39992753623333338</v>
      </c>
      <c r="E4" s="1">
        <f t="shared" ref="E4:E5" si="2">E3-F$2</f>
        <v>0.17076785715000001</v>
      </c>
      <c r="G4" s="1">
        <f t="shared" ref="G4:G6" si="3">G3-H$2</f>
        <v>0.22257142856000001</v>
      </c>
      <c r="I4" s="1">
        <f t="shared" ref="I4:I7" si="4">I3-J$2</f>
        <v>45.660721129999999</v>
      </c>
      <c r="K4" s="3">
        <f t="shared" ref="K4:K8" si="5">K3-L$2</f>
        <v>0.41195535714285708</v>
      </c>
      <c r="M4" s="1">
        <f t="shared" ref="M4:M9" si="6">M3-N$2</f>
        <v>73.356973005000015</v>
      </c>
      <c r="O4" s="1">
        <f t="shared" ref="O4:O10" si="7">O3-P$2</f>
        <v>76.76766831444445</v>
      </c>
      <c r="Q4" s="1">
        <f t="shared" ref="Q4:Q11" si="8">Q3-R$2</f>
        <v>0.32811666666</v>
      </c>
      <c r="S4" s="1">
        <f t="shared" ref="S4:S12" si="9">S3-T$2</f>
        <v>44.052323738181819</v>
      </c>
      <c r="U4" s="1">
        <f t="shared" ref="U4:U13" si="10">U3-V$2</f>
        <v>9.0337535829999993</v>
      </c>
      <c r="W4" s="1">
        <f t="shared" ref="W4:W14" si="11">W3-X$2</f>
        <v>1.8324273676923077</v>
      </c>
      <c r="Y4" s="1">
        <f t="shared" ref="Y4:Y15" si="12">Y3-Z$2</f>
        <v>0.42357609499999999</v>
      </c>
      <c r="AA4" s="1">
        <f t="shared" ref="AA4:AA16" si="13">AA3-AB$2</f>
        <v>71.67486442933334</v>
      </c>
      <c r="AC4" s="1">
        <f t="shared" ref="AC4:AC17" si="14">AC3-AD$2</f>
        <v>0.37062908312499998</v>
      </c>
      <c r="AE4" s="1">
        <f t="shared" ref="AE4:AE18" si="15">AE3-AF$2</f>
        <v>8.8262628352941181</v>
      </c>
      <c r="AG4" s="1">
        <f t="shared" ref="AG4:AG19" si="16">AG3-AH$2</f>
        <v>20.709325946335372</v>
      </c>
      <c r="AI4" s="1">
        <f t="shared" ref="AI4:AI20" si="17">AI3-AJ$2</f>
        <v>1.7622258705263156</v>
      </c>
      <c r="AK4" s="1">
        <f t="shared" ref="AK4:AK21" si="18">AK3-AL$2</f>
        <v>8.8167601079999987</v>
      </c>
      <c r="AM4" s="1">
        <f t="shared" ref="AM4:AM22" si="19">AM3-AN$2</f>
        <v>19.236529343809526</v>
      </c>
      <c r="AO4" s="1">
        <f t="shared" ref="AO4:AO25" si="20">AO3-AP$2</f>
        <v>0.79989475674999999</v>
      </c>
      <c r="AQ4" s="1">
        <f t="shared" ref="AQ4:AQ23" si="21">AQ3-AR$2</f>
        <v>32.853862290909099</v>
      </c>
      <c r="AS4" s="1">
        <f t="shared" ref="AS4:AS28" si="22">AS3-AT$2</f>
        <v>5.8460823844444452</v>
      </c>
      <c r="AU4" s="1">
        <f t="shared" ref="AU4:AU29" si="23">AU3-AV$2</f>
        <v>34.184137660714285</v>
      </c>
      <c r="AW4" s="1">
        <f t="shared" ref="AW4:AW31" si="24">AW3-AX$2</f>
        <v>79.935307572666659</v>
      </c>
      <c r="AY4" s="1">
        <f t="shared" ref="AY4:AY33" si="25">AY3-AZ$2</f>
        <v>1.2532136363125002</v>
      </c>
      <c r="BA4" s="1">
        <f t="shared" si="1"/>
        <v>2.573971121714286</v>
      </c>
      <c r="BC4" s="1">
        <f t="shared" ref="BC4:BC38" si="26">BC3-BD$2</f>
        <v>4.551710659459459E-2</v>
      </c>
      <c r="BE4" s="1">
        <f t="shared" ref="BE4:BE39" si="27">BE3-BF$2</f>
        <v>19.112875858842102</v>
      </c>
      <c r="BG4" s="1">
        <f t="shared" ref="BG4:BG42" si="28">BG3-BH$2</f>
        <v>21.910198763414634</v>
      </c>
    </row>
    <row r="5" spans="1:60" x14ac:dyDescent="0.3">
      <c r="C5" s="9">
        <v>0.40250000000000002</v>
      </c>
      <c r="E5" s="1">
        <f t="shared" si="2"/>
        <v>0.15800892857500001</v>
      </c>
      <c r="G5" s="1">
        <f t="shared" si="3"/>
        <v>0.22604761904000001</v>
      </c>
      <c r="I5" s="1">
        <f t="shared" si="4"/>
        <v>39.276809964999998</v>
      </c>
      <c r="K5" s="3">
        <f t="shared" si="5"/>
        <v>0.40933928571428563</v>
      </c>
      <c r="M5" s="1">
        <f t="shared" si="6"/>
        <v>70.062479817500019</v>
      </c>
      <c r="O5" s="1">
        <f t="shared" si="7"/>
        <v>76.802305546666673</v>
      </c>
      <c r="Q5" s="1">
        <f t="shared" si="8"/>
        <v>0.33048749998999999</v>
      </c>
      <c r="S5" s="1">
        <f t="shared" si="9"/>
        <v>40.708953547272728</v>
      </c>
      <c r="U5" s="1">
        <f t="shared" si="10"/>
        <v>8.2631616894999986</v>
      </c>
      <c r="W5" s="1">
        <f t="shared" si="11"/>
        <v>2.7486410515384616</v>
      </c>
      <c r="Y5" s="1">
        <f t="shared" si="12"/>
        <v>0.63536414249999995</v>
      </c>
      <c r="AA5" s="1">
        <f t="shared" si="13"/>
        <v>71.219848804000009</v>
      </c>
      <c r="AC5" s="1">
        <f t="shared" si="14"/>
        <v>0.55594362468750003</v>
      </c>
      <c r="AE5" s="1">
        <f t="shared" si="15"/>
        <v>8.2378453129411771</v>
      </c>
      <c r="AG5" s="1">
        <f t="shared" si="16"/>
        <v>19.414993074689413</v>
      </c>
      <c r="AI5" s="1">
        <f t="shared" si="17"/>
        <v>2.6433388057894733</v>
      </c>
      <c r="AK5" s="1">
        <f t="shared" si="18"/>
        <v>8.3269401019999982</v>
      </c>
      <c r="AM5" s="1">
        <f t="shared" si="19"/>
        <v>19.973943125714289</v>
      </c>
      <c r="AO5" s="1">
        <f t="shared" si="20"/>
        <v>1.1998421351249999</v>
      </c>
      <c r="AQ5" s="1">
        <f t="shared" si="21"/>
        <v>31.211169176363644</v>
      </c>
      <c r="AS5" s="1">
        <f t="shared" si="22"/>
        <v>8.7691235766666686</v>
      </c>
      <c r="AU5" s="1">
        <f t="shared" si="23"/>
        <v>33.500137686071426</v>
      </c>
      <c r="AW5" s="1">
        <f t="shared" si="24"/>
        <v>78.810902148999986</v>
      </c>
      <c r="AY5" s="1">
        <f t="shared" si="25"/>
        <v>1.4033206679687502</v>
      </c>
      <c r="BA5" s="1">
        <f t="shared" si="1"/>
        <v>3.860956682571429</v>
      </c>
      <c r="BC5" s="1">
        <f t="shared" si="26"/>
        <v>6.8275659891891882E-2</v>
      </c>
      <c r="BE5" s="1">
        <f t="shared" si="27"/>
        <v>18.613596723263154</v>
      </c>
      <c r="BG5" s="1">
        <f t="shared" si="28"/>
        <v>21.348398795121952</v>
      </c>
    </row>
    <row r="6" spans="1:60" x14ac:dyDescent="0.3">
      <c r="E6" s="9">
        <v>0.14524999999999999</v>
      </c>
      <c r="G6" s="1">
        <f t="shared" si="3"/>
        <v>0.22952380952000001</v>
      </c>
      <c r="I6" s="1">
        <f t="shared" si="4"/>
        <v>32.892898799999998</v>
      </c>
      <c r="K6" s="3">
        <f t="shared" si="5"/>
        <v>0.40672321428571417</v>
      </c>
      <c r="M6" s="1">
        <f t="shared" si="6"/>
        <v>66.767986630000024</v>
      </c>
      <c r="O6" s="1">
        <f t="shared" si="7"/>
        <v>76.836942778888897</v>
      </c>
      <c r="Q6" s="1">
        <f t="shared" si="8"/>
        <v>0.33285833331999998</v>
      </c>
      <c r="S6" s="1">
        <f t="shared" si="9"/>
        <v>37.365583356363636</v>
      </c>
      <c r="U6" s="1">
        <f t="shared" si="10"/>
        <v>7.4925697959999988</v>
      </c>
      <c r="W6" s="1">
        <f t="shared" si="11"/>
        <v>3.6648547353846155</v>
      </c>
      <c r="Y6" s="1">
        <f t="shared" si="12"/>
        <v>0.84715218999999997</v>
      </c>
      <c r="AA6" s="1">
        <f t="shared" si="13"/>
        <v>70.764833178666677</v>
      </c>
      <c r="AC6" s="1">
        <f t="shared" si="14"/>
        <v>0.74125816624999996</v>
      </c>
      <c r="AE6" s="1">
        <f t="shared" si="15"/>
        <v>7.649427790588236</v>
      </c>
      <c r="AG6" s="1">
        <f t="shared" si="16"/>
        <v>18.120660203043453</v>
      </c>
      <c r="AI6" s="1">
        <f t="shared" si="17"/>
        <v>3.5244517410526313</v>
      </c>
      <c r="AK6" s="1">
        <f t="shared" si="18"/>
        <v>7.8371200959999978</v>
      </c>
      <c r="AM6" s="1">
        <f t="shared" si="19"/>
        <v>20.711356907619052</v>
      </c>
      <c r="AO6" s="1">
        <f t="shared" si="20"/>
        <v>1.5997895135</v>
      </c>
      <c r="AQ6" s="1">
        <f t="shared" si="21"/>
        <v>29.568476061818188</v>
      </c>
      <c r="AS6" s="1">
        <f t="shared" si="22"/>
        <v>11.69216476888889</v>
      </c>
      <c r="AU6" s="1">
        <f t="shared" si="23"/>
        <v>32.816137711428567</v>
      </c>
      <c r="AW6" s="1">
        <f t="shared" si="24"/>
        <v>77.686496725333313</v>
      </c>
      <c r="AY6" s="1">
        <f t="shared" si="25"/>
        <v>1.5534276996250003</v>
      </c>
      <c r="BA6" s="1">
        <f t="shared" si="1"/>
        <v>5.147942243428572</v>
      </c>
      <c r="BC6" s="1">
        <f t="shared" si="26"/>
        <v>9.1034213189189181E-2</v>
      </c>
      <c r="BE6" s="1">
        <f t="shared" si="27"/>
        <v>18.114317587684205</v>
      </c>
      <c r="BG6" s="1">
        <f t="shared" si="28"/>
        <v>20.78659882682927</v>
      </c>
    </row>
    <row r="7" spans="1:60" x14ac:dyDescent="0.3">
      <c r="G7" s="9">
        <v>0.23300000000000001</v>
      </c>
      <c r="I7" s="1">
        <f t="shared" si="4"/>
        <v>26.508987634999997</v>
      </c>
      <c r="K7" s="3">
        <f t="shared" si="5"/>
        <v>0.40410714285714272</v>
      </c>
      <c r="M7" s="1">
        <f t="shared" si="6"/>
        <v>63.473493442500022</v>
      </c>
      <c r="O7" s="1">
        <f t="shared" si="7"/>
        <v>76.871580011111121</v>
      </c>
      <c r="Q7" s="1">
        <f t="shared" si="8"/>
        <v>0.33522916664999997</v>
      </c>
      <c r="S7" s="1">
        <f t="shared" si="9"/>
        <v>34.022213165454545</v>
      </c>
      <c r="U7" s="1">
        <f t="shared" si="10"/>
        <v>6.721977902499999</v>
      </c>
      <c r="W7" s="1">
        <f t="shared" si="11"/>
        <v>4.5810684192307694</v>
      </c>
      <c r="Y7" s="1">
        <f t="shared" si="12"/>
        <v>1.0589402374999999</v>
      </c>
      <c r="AA7" s="1">
        <f t="shared" si="13"/>
        <v>70.309817553333346</v>
      </c>
      <c r="AC7" s="1">
        <f t="shared" si="14"/>
        <v>0.9265727078124999</v>
      </c>
      <c r="AE7" s="1">
        <f t="shared" si="15"/>
        <v>7.0610102682352949</v>
      </c>
      <c r="AG7" s="1">
        <f t="shared" si="16"/>
        <v>16.826327331397493</v>
      </c>
      <c r="AI7" s="1">
        <f t="shared" si="17"/>
        <v>4.4055646763157892</v>
      </c>
      <c r="AK7" s="1">
        <f t="shared" si="18"/>
        <v>7.3473000899999974</v>
      </c>
      <c r="AM7" s="1">
        <f t="shared" si="19"/>
        <v>21.448770689523815</v>
      </c>
      <c r="AO7" s="1">
        <f t="shared" si="20"/>
        <v>1.999736891875</v>
      </c>
      <c r="AQ7" s="1">
        <f t="shared" si="21"/>
        <v>27.925782947272733</v>
      </c>
      <c r="AS7" s="1">
        <f t="shared" si="22"/>
        <v>14.615205961111112</v>
      </c>
      <c r="AU7" s="1">
        <f t="shared" si="23"/>
        <v>32.132137736785708</v>
      </c>
      <c r="AW7" s="1">
        <f t="shared" si="24"/>
        <v>76.562091301666641</v>
      </c>
      <c r="AY7" s="1">
        <f t="shared" si="25"/>
        <v>1.7035347312812503</v>
      </c>
      <c r="BA7" s="1">
        <f t="shared" si="1"/>
        <v>6.4349278042857154</v>
      </c>
      <c r="BC7" s="1">
        <f t="shared" si="26"/>
        <v>0.11379276648648648</v>
      </c>
      <c r="BE7" s="1">
        <f t="shared" si="27"/>
        <v>17.615038452105257</v>
      </c>
      <c r="BG7" s="1">
        <f t="shared" si="28"/>
        <v>20.224798858536587</v>
      </c>
    </row>
    <row r="8" spans="1:60" x14ac:dyDescent="0.3">
      <c r="I8">
        <v>20.12507647</v>
      </c>
      <c r="K8" s="3">
        <f t="shared" si="5"/>
        <v>0.40149107142857127</v>
      </c>
      <c r="M8" s="1">
        <f t="shared" si="6"/>
        <v>60.17900025500002</v>
      </c>
      <c r="O8" s="1">
        <f t="shared" si="7"/>
        <v>76.906217243333344</v>
      </c>
      <c r="Q8" s="1">
        <f t="shared" si="8"/>
        <v>0.33759999997999995</v>
      </c>
      <c r="S8" s="1">
        <f t="shared" si="9"/>
        <v>30.678842974545454</v>
      </c>
      <c r="U8" s="1">
        <f t="shared" si="10"/>
        <v>5.9513860089999993</v>
      </c>
      <c r="W8" s="1">
        <f t="shared" si="11"/>
        <v>5.4972821030769232</v>
      </c>
      <c r="Y8" s="1">
        <f t="shared" si="12"/>
        <v>1.2707282849999999</v>
      </c>
      <c r="AA8" s="1">
        <f t="shared" si="13"/>
        <v>69.854801928000015</v>
      </c>
      <c r="AC8" s="1">
        <f t="shared" si="14"/>
        <v>1.1118872493749998</v>
      </c>
      <c r="AE8" s="1">
        <f t="shared" si="15"/>
        <v>6.4725927458823538</v>
      </c>
      <c r="AG8" s="1">
        <f t="shared" si="16"/>
        <v>15.531994459751534</v>
      </c>
      <c r="AI8" s="1">
        <f t="shared" si="17"/>
        <v>5.2866776115789467</v>
      </c>
      <c r="AK8" s="1">
        <f t="shared" si="18"/>
        <v>6.857480083999997</v>
      </c>
      <c r="AM8" s="1">
        <f t="shared" si="19"/>
        <v>22.186184471428579</v>
      </c>
      <c r="AO8" s="1">
        <f t="shared" si="20"/>
        <v>2.3996842702499999</v>
      </c>
      <c r="AQ8" s="1">
        <f t="shared" si="21"/>
        <v>26.283089832727278</v>
      </c>
      <c r="AS8" s="1">
        <f t="shared" si="22"/>
        <v>17.538247153333334</v>
      </c>
      <c r="AU8" s="1">
        <f t="shared" si="23"/>
        <v>31.448137762142849</v>
      </c>
      <c r="AW8" s="1">
        <f t="shared" si="24"/>
        <v>75.437685877999968</v>
      </c>
      <c r="AY8" s="1">
        <f t="shared" si="25"/>
        <v>1.8536417629375004</v>
      </c>
      <c r="BA8" s="1">
        <f t="shared" si="1"/>
        <v>7.7219133651428589</v>
      </c>
      <c r="BC8" s="1">
        <f t="shared" si="26"/>
        <v>0.13655131978378376</v>
      </c>
      <c r="BE8" s="1">
        <f t="shared" si="27"/>
        <v>17.115759316526308</v>
      </c>
      <c r="BG8" s="1">
        <f t="shared" si="28"/>
        <v>19.662998890243905</v>
      </c>
    </row>
    <row r="9" spans="1:60" x14ac:dyDescent="0.3">
      <c r="K9" s="9">
        <v>0.39887499999999998</v>
      </c>
      <c r="M9" s="1">
        <f t="shared" si="6"/>
        <v>56.884507067500017</v>
      </c>
      <c r="O9" s="1">
        <f t="shared" si="7"/>
        <v>76.940854475555568</v>
      </c>
      <c r="Q9" s="1">
        <f t="shared" si="8"/>
        <v>0.33997083330999994</v>
      </c>
      <c r="S9" s="1">
        <f t="shared" si="9"/>
        <v>27.335472783636362</v>
      </c>
      <c r="U9" s="1">
        <f t="shared" si="10"/>
        <v>5.1807941154999995</v>
      </c>
      <c r="W9" s="1">
        <f t="shared" si="11"/>
        <v>6.4134957869230771</v>
      </c>
      <c r="Y9" s="1">
        <f t="shared" si="12"/>
        <v>1.4825163324999999</v>
      </c>
      <c r="AA9" s="1">
        <f t="shared" si="13"/>
        <v>69.399786302666683</v>
      </c>
      <c r="AC9" s="1">
        <f t="shared" si="14"/>
        <v>1.2972017909374998</v>
      </c>
      <c r="AE9" s="1">
        <f t="shared" si="15"/>
        <v>5.8841752235294127</v>
      </c>
      <c r="AG9" s="1">
        <f t="shared" si="16"/>
        <v>14.237661588105574</v>
      </c>
      <c r="AI9" s="1">
        <f t="shared" si="17"/>
        <v>6.1677905468421041</v>
      </c>
      <c r="AK9" s="1">
        <f t="shared" si="18"/>
        <v>6.3676600779999966</v>
      </c>
      <c r="AM9" s="1">
        <f t="shared" si="19"/>
        <v>22.923598253333342</v>
      </c>
      <c r="AO9" s="1">
        <f t="shared" si="20"/>
        <v>2.7996316486249997</v>
      </c>
      <c r="AQ9" s="1">
        <f t="shared" si="21"/>
        <v>24.640396718181822</v>
      </c>
      <c r="AS9" s="1">
        <f t="shared" si="22"/>
        <v>20.461288345555555</v>
      </c>
      <c r="AU9" s="1">
        <f t="shared" si="23"/>
        <v>30.76413778749999</v>
      </c>
      <c r="AW9" s="1">
        <f t="shared" si="24"/>
        <v>74.313280454333295</v>
      </c>
      <c r="AY9" s="1">
        <f t="shared" si="25"/>
        <v>2.0037487945937502</v>
      </c>
      <c r="BA9" s="1">
        <f t="shared" si="1"/>
        <v>9.0088989260000023</v>
      </c>
      <c r="BC9" s="1">
        <f t="shared" si="26"/>
        <v>0.15930987308108105</v>
      </c>
      <c r="BE9" s="1">
        <f t="shared" si="27"/>
        <v>16.616480180947359</v>
      </c>
      <c r="BG9" s="1">
        <f t="shared" si="28"/>
        <v>19.101198921951223</v>
      </c>
    </row>
    <row r="10" spans="1:60" x14ac:dyDescent="0.3">
      <c r="M10">
        <v>53.590013880000001</v>
      </c>
      <c r="O10" s="1">
        <f t="shared" si="7"/>
        <v>76.975491707777792</v>
      </c>
      <c r="Q10" s="1">
        <f t="shared" si="8"/>
        <v>0.34234166663999993</v>
      </c>
      <c r="S10" s="1">
        <f t="shared" si="9"/>
        <v>23.992102592727271</v>
      </c>
      <c r="U10" s="1">
        <f t="shared" si="10"/>
        <v>4.4102022219999997</v>
      </c>
      <c r="W10" s="1">
        <f t="shared" si="11"/>
        <v>7.329709470769231</v>
      </c>
      <c r="Y10" s="1">
        <f t="shared" si="12"/>
        <v>1.6943043799999999</v>
      </c>
      <c r="AA10" s="1">
        <f t="shared" si="13"/>
        <v>68.944770677333352</v>
      </c>
      <c r="AC10" s="1">
        <f t="shared" si="14"/>
        <v>1.4825163324999997</v>
      </c>
      <c r="AE10" s="1">
        <f t="shared" si="15"/>
        <v>5.2957577011764716</v>
      </c>
      <c r="AG10" s="1">
        <f t="shared" si="16"/>
        <v>12.943328716459614</v>
      </c>
      <c r="AI10" s="1">
        <f t="shared" si="17"/>
        <v>7.0489034821052616</v>
      </c>
      <c r="AK10" s="1">
        <f t="shared" si="18"/>
        <v>5.8778400719999961</v>
      </c>
      <c r="AM10" s="1">
        <f t="shared" si="19"/>
        <v>23.661012035238105</v>
      </c>
      <c r="AO10" s="1">
        <f t="shared" si="20"/>
        <v>3.1995790269999995</v>
      </c>
      <c r="AQ10" s="1">
        <f t="shared" si="21"/>
        <v>22.997703603636367</v>
      </c>
      <c r="AS10" s="1">
        <f t="shared" si="22"/>
        <v>23.384329537777777</v>
      </c>
      <c r="AU10" s="1">
        <f t="shared" si="23"/>
        <v>30.080137812857132</v>
      </c>
      <c r="AW10" s="1">
        <f t="shared" si="24"/>
        <v>73.188875030666622</v>
      </c>
      <c r="AY10" s="1">
        <f t="shared" si="25"/>
        <v>2.15385582625</v>
      </c>
      <c r="BA10" s="1">
        <f t="shared" si="1"/>
        <v>10.295884486857146</v>
      </c>
      <c r="BC10" s="1">
        <f t="shared" si="26"/>
        <v>0.18206842637837833</v>
      </c>
      <c r="BE10" s="1">
        <f t="shared" si="27"/>
        <v>16.117201045368411</v>
      </c>
      <c r="BG10" s="1">
        <f t="shared" si="28"/>
        <v>18.539398953658541</v>
      </c>
    </row>
    <row r="11" spans="1:60" x14ac:dyDescent="0.3">
      <c r="O11">
        <v>77.010128940000001</v>
      </c>
      <c r="Q11" s="1">
        <f t="shared" si="8"/>
        <v>0.34471249996999992</v>
      </c>
      <c r="S11" s="1">
        <f t="shared" si="9"/>
        <v>20.648732401818179</v>
      </c>
      <c r="U11" s="1">
        <f t="shared" si="10"/>
        <v>3.6396103284999994</v>
      </c>
      <c r="W11" s="1">
        <f t="shared" si="11"/>
        <v>8.2459231546153848</v>
      </c>
      <c r="Y11" s="1">
        <f t="shared" si="12"/>
        <v>1.9060924275</v>
      </c>
      <c r="AA11" s="1">
        <f t="shared" si="13"/>
        <v>68.489755052000021</v>
      </c>
      <c r="AC11" s="1">
        <f t="shared" si="14"/>
        <v>1.6678308740624996</v>
      </c>
      <c r="AE11" s="1">
        <f t="shared" si="15"/>
        <v>4.7073401788235305</v>
      </c>
      <c r="AG11" s="1">
        <f t="shared" si="16"/>
        <v>11.648995844813655</v>
      </c>
      <c r="AI11" s="1">
        <f t="shared" si="17"/>
        <v>7.9300164173684191</v>
      </c>
      <c r="AK11" s="1">
        <f t="shared" si="18"/>
        <v>5.3880200659999957</v>
      </c>
      <c r="AM11" s="1">
        <f t="shared" si="19"/>
        <v>24.398425817142869</v>
      </c>
      <c r="AO11" s="1">
        <f t="shared" si="20"/>
        <v>3.5995264053749993</v>
      </c>
      <c r="AQ11" s="1">
        <f t="shared" si="21"/>
        <v>21.355010489090912</v>
      </c>
      <c r="AS11" s="1">
        <f t="shared" si="22"/>
        <v>26.307370729999999</v>
      </c>
      <c r="AU11" s="1">
        <f t="shared" si="23"/>
        <v>29.396137838214273</v>
      </c>
      <c r="AW11" s="1">
        <f t="shared" si="24"/>
        <v>72.06446960699995</v>
      </c>
      <c r="AY11" s="1">
        <f t="shared" si="25"/>
        <v>2.3039628579062499</v>
      </c>
      <c r="BA11" s="1">
        <f t="shared" si="1"/>
        <v>11.582870047714289</v>
      </c>
      <c r="BC11" s="1">
        <f t="shared" si="26"/>
        <v>0.20482697967567562</v>
      </c>
      <c r="BE11" s="1">
        <f t="shared" si="27"/>
        <v>15.617921909789464</v>
      </c>
      <c r="BG11" s="1">
        <f t="shared" si="28"/>
        <v>17.977598985365859</v>
      </c>
    </row>
    <row r="12" spans="1:60" x14ac:dyDescent="0.3">
      <c r="Q12" s="9">
        <v>0.34708333330000002</v>
      </c>
      <c r="S12" s="1">
        <f t="shared" si="9"/>
        <v>17.305362210909088</v>
      </c>
      <c r="U12" s="1">
        <f t="shared" si="10"/>
        <v>2.8690184349999992</v>
      </c>
      <c r="W12" s="1">
        <f t="shared" si="11"/>
        <v>9.1621368384615387</v>
      </c>
      <c r="Y12" s="1">
        <f t="shared" si="12"/>
        <v>2.1178804749999998</v>
      </c>
      <c r="AA12" s="1">
        <f t="shared" si="13"/>
        <v>68.03473942666669</v>
      </c>
      <c r="AC12" s="1">
        <f t="shared" si="14"/>
        <v>1.8531454156249996</v>
      </c>
      <c r="AE12" s="1">
        <f t="shared" si="15"/>
        <v>4.1189226564705894</v>
      </c>
      <c r="AG12" s="1">
        <f t="shared" si="16"/>
        <v>10.354662973167695</v>
      </c>
      <c r="AI12" s="1">
        <f t="shared" si="17"/>
        <v>8.8111293526315766</v>
      </c>
      <c r="AK12" s="1">
        <f t="shared" si="18"/>
        <v>4.8982000599999953</v>
      </c>
      <c r="AM12" s="1">
        <f t="shared" si="19"/>
        <v>25.135839599047632</v>
      </c>
      <c r="AO12" s="1">
        <f t="shared" si="20"/>
        <v>3.9994737837499992</v>
      </c>
      <c r="AQ12" s="1">
        <f t="shared" si="21"/>
        <v>19.712317374545457</v>
      </c>
      <c r="AS12" s="1">
        <f t="shared" si="22"/>
        <v>29.230411922222221</v>
      </c>
      <c r="AU12" s="1">
        <f t="shared" si="23"/>
        <v>28.712137863571414</v>
      </c>
      <c r="AW12" s="1">
        <f t="shared" si="24"/>
        <v>70.940064183333277</v>
      </c>
      <c r="AY12" s="1">
        <f t="shared" si="25"/>
        <v>2.4540698895624997</v>
      </c>
      <c r="BA12" s="1">
        <f t="shared" si="1"/>
        <v>12.869855608571433</v>
      </c>
      <c r="BC12" s="1">
        <f t="shared" si="26"/>
        <v>0.2275855329729729</v>
      </c>
      <c r="BE12" s="1">
        <f t="shared" si="27"/>
        <v>15.118642774210517</v>
      </c>
      <c r="BG12" s="1">
        <f t="shared" si="28"/>
        <v>17.415799017073176</v>
      </c>
    </row>
    <row r="13" spans="1:60" x14ac:dyDescent="0.3">
      <c r="S13">
        <v>13.96199202</v>
      </c>
      <c r="U13" s="1">
        <f t="shared" si="10"/>
        <v>2.098426541499999</v>
      </c>
      <c r="W13" s="1">
        <f t="shared" si="11"/>
        <v>10.078350522307693</v>
      </c>
      <c r="Y13" s="1">
        <f t="shared" si="12"/>
        <v>2.3296685224999996</v>
      </c>
      <c r="AA13" s="1">
        <f t="shared" si="13"/>
        <v>67.579723801333358</v>
      </c>
      <c r="AC13" s="1">
        <f t="shared" si="14"/>
        <v>2.0384599571874995</v>
      </c>
      <c r="AE13" s="1">
        <f t="shared" si="15"/>
        <v>3.5305051341176483</v>
      </c>
      <c r="AG13" s="1">
        <f t="shared" si="16"/>
        <v>9.0603301015217355</v>
      </c>
      <c r="AI13" s="1">
        <f t="shared" si="17"/>
        <v>9.6922422878947341</v>
      </c>
      <c r="AK13" s="1">
        <f t="shared" si="18"/>
        <v>4.4083800539999949</v>
      </c>
      <c r="AM13" s="1">
        <f t="shared" si="19"/>
        <v>25.873253380952395</v>
      </c>
      <c r="AO13" s="1">
        <f t="shared" si="20"/>
        <v>4.399421162124999</v>
      </c>
      <c r="AQ13" s="1">
        <f t="shared" si="21"/>
        <v>18.069624260000001</v>
      </c>
      <c r="AS13" s="1">
        <f t="shared" si="22"/>
        <v>32.153453114444446</v>
      </c>
      <c r="AU13" s="1">
        <f t="shared" si="23"/>
        <v>28.028137888928555</v>
      </c>
      <c r="AW13" s="1">
        <f t="shared" si="24"/>
        <v>69.815658759666604</v>
      </c>
      <c r="AY13" s="1">
        <f t="shared" si="25"/>
        <v>2.6041769212187496</v>
      </c>
      <c r="BA13" s="1">
        <f t="shared" si="1"/>
        <v>14.156841169428576</v>
      </c>
      <c r="BC13" s="1">
        <f t="shared" si="26"/>
        <v>0.25034408627027022</v>
      </c>
      <c r="BE13" s="1">
        <f t="shared" si="27"/>
        <v>14.619363638631571</v>
      </c>
      <c r="BG13" s="1">
        <f t="shared" si="28"/>
        <v>16.853999048780494</v>
      </c>
    </row>
    <row r="14" spans="1:60" ht="15.6" x14ac:dyDescent="0.3">
      <c r="C14" s="8">
        <v>6</v>
      </c>
      <c r="D14" s="8"/>
      <c r="U14">
        <v>1.3278346480000001</v>
      </c>
      <c r="W14" s="1">
        <f t="shared" si="11"/>
        <v>10.994564206153846</v>
      </c>
      <c r="Y14" s="1">
        <f t="shared" si="12"/>
        <v>2.5414565699999994</v>
      </c>
      <c r="AA14" s="1">
        <f t="shared" si="13"/>
        <v>67.124708176000027</v>
      </c>
      <c r="AC14" s="1">
        <f t="shared" si="14"/>
        <v>2.2237744987499997</v>
      </c>
      <c r="AE14" s="1">
        <f t="shared" si="15"/>
        <v>2.9420876117647072</v>
      </c>
      <c r="AG14" s="1">
        <f t="shared" si="16"/>
        <v>7.7659972298757749</v>
      </c>
      <c r="AI14" s="1">
        <f t="shared" si="17"/>
        <v>10.573355223157892</v>
      </c>
      <c r="AK14" s="1">
        <f t="shared" si="18"/>
        <v>3.9185600479999949</v>
      </c>
      <c r="AM14" s="1">
        <f t="shared" si="19"/>
        <v>26.610667162857158</v>
      </c>
      <c r="AO14" s="1">
        <f t="shared" si="20"/>
        <v>4.7993685404999988</v>
      </c>
      <c r="AQ14" s="1">
        <f t="shared" si="21"/>
        <v>16.426931145454546</v>
      </c>
      <c r="AS14" s="1">
        <f t="shared" si="22"/>
        <v>35.076494306666667</v>
      </c>
      <c r="AU14" s="1">
        <f t="shared" si="23"/>
        <v>27.344137914285696</v>
      </c>
      <c r="AW14" s="1">
        <f t="shared" si="24"/>
        <v>68.691253335999932</v>
      </c>
      <c r="AY14" s="1">
        <f t="shared" si="25"/>
        <v>2.7542839528749994</v>
      </c>
      <c r="BA14" s="1">
        <f t="shared" si="1"/>
        <v>15.44382673028572</v>
      </c>
      <c r="BC14" s="1">
        <f t="shared" si="26"/>
        <v>0.27310263956756753</v>
      </c>
      <c r="BE14" s="1">
        <f t="shared" si="27"/>
        <v>14.120084503052624</v>
      </c>
      <c r="BG14" s="1">
        <f t="shared" si="28"/>
        <v>16.292199080487812</v>
      </c>
    </row>
    <row r="15" spans="1:60" x14ac:dyDescent="0.3">
      <c r="C15">
        <v>14.10813808</v>
      </c>
      <c r="D15">
        <f>(C15-C22)/7</f>
        <v>-0.59653857428571455</v>
      </c>
      <c r="G15" s="9">
        <v>0.153</v>
      </c>
      <c r="H15" s="9">
        <v>0.13800000000000001</v>
      </c>
      <c r="I15" s="9">
        <v>0.1865</v>
      </c>
      <c r="J15" s="9">
        <v>0.183</v>
      </c>
      <c r="K15" s="9">
        <v>0.16900000000000001</v>
      </c>
      <c r="L15" s="9">
        <v>0.1905</v>
      </c>
      <c r="N15">
        <f>(G15-G21)/4</f>
        <v>-1.04E-2</v>
      </c>
      <c r="O15">
        <f t="shared" ref="O15:S15" si="29">(H15-H21)/4</f>
        <v>-2.6749999999999968E-3</v>
      </c>
      <c r="P15">
        <f t="shared" si="29"/>
        <v>-8.1499999999999975E-3</v>
      </c>
      <c r="Q15">
        <f t="shared" si="29"/>
        <v>-2.9749999999999985E-3</v>
      </c>
      <c r="R15">
        <f t="shared" si="29"/>
        <v>-2.4999999999999953E-3</v>
      </c>
      <c r="S15">
        <f t="shared" si="29"/>
        <v>-1.1525000000000001E-2</v>
      </c>
      <c r="W15">
        <v>11.91077789</v>
      </c>
      <c r="Y15" s="1">
        <f t="shared" si="12"/>
        <v>2.7532446174999992</v>
      </c>
      <c r="AA15" s="1">
        <f t="shared" si="13"/>
        <v>66.669692550666696</v>
      </c>
      <c r="AC15" s="1">
        <f t="shared" si="14"/>
        <v>2.4090890403124998</v>
      </c>
      <c r="AE15" s="1">
        <f t="shared" si="15"/>
        <v>2.3536700894117661</v>
      </c>
      <c r="AG15" s="1">
        <f t="shared" si="16"/>
        <v>6.4716643582298143</v>
      </c>
      <c r="AI15" s="1">
        <f t="shared" si="17"/>
        <v>11.454468158421049</v>
      </c>
      <c r="AK15" s="1">
        <f t="shared" si="18"/>
        <v>3.4287400419999949</v>
      </c>
      <c r="AM15" s="1">
        <f t="shared" si="19"/>
        <v>27.348080944761922</v>
      </c>
      <c r="AO15" s="1">
        <f t="shared" si="20"/>
        <v>5.1993159188749987</v>
      </c>
      <c r="AQ15" s="1">
        <f t="shared" si="21"/>
        <v>14.784238030909091</v>
      </c>
      <c r="AS15" s="1">
        <f t="shared" si="22"/>
        <v>37.999535498888889</v>
      </c>
      <c r="AU15" s="1">
        <f t="shared" si="23"/>
        <v>26.660137939642837</v>
      </c>
      <c r="AW15" s="1">
        <f t="shared" si="24"/>
        <v>67.566847912333259</v>
      </c>
      <c r="AY15" s="1">
        <f t="shared" si="25"/>
        <v>2.9043909845312492</v>
      </c>
      <c r="BA15" s="1">
        <f t="shared" si="1"/>
        <v>16.730812291142861</v>
      </c>
      <c r="BC15" s="1">
        <f t="shared" si="26"/>
        <v>0.29586119286486484</v>
      </c>
      <c r="BE15" s="1">
        <f t="shared" si="27"/>
        <v>13.620805367473677</v>
      </c>
      <c r="BG15" s="1">
        <f t="shared" si="28"/>
        <v>15.73039911219513</v>
      </c>
    </row>
    <row r="16" spans="1:60" x14ac:dyDescent="0.3">
      <c r="C16" s="3">
        <f>C15-D$15</f>
        <v>14.704676654285715</v>
      </c>
      <c r="G16" s="1">
        <f>G15-N$15</f>
        <v>0.16339999999999999</v>
      </c>
      <c r="H16" s="1">
        <f t="shared" ref="H16:L20" si="30">H15-O$15</f>
        <v>0.14067499999999999</v>
      </c>
      <c r="I16" s="1">
        <f t="shared" si="30"/>
        <v>0.19464999999999999</v>
      </c>
      <c r="J16" s="1">
        <f t="shared" si="30"/>
        <v>0.185975</v>
      </c>
      <c r="K16" s="1">
        <f t="shared" si="30"/>
        <v>0.17150000000000001</v>
      </c>
      <c r="L16" s="1">
        <f t="shared" si="30"/>
        <v>0.20202500000000001</v>
      </c>
      <c r="Y16">
        <v>2.9650326649999998</v>
      </c>
      <c r="AA16" s="1">
        <f t="shared" si="13"/>
        <v>66.214676925333364</v>
      </c>
      <c r="AC16" s="1">
        <f t="shared" si="14"/>
        <v>2.594403581875</v>
      </c>
      <c r="AE16" s="1">
        <f t="shared" si="15"/>
        <v>1.7652525670588251</v>
      </c>
      <c r="AG16" s="1">
        <f t="shared" si="16"/>
        <v>5.1773314865838538</v>
      </c>
      <c r="AI16" s="1">
        <f t="shared" si="17"/>
        <v>12.335581093684207</v>
      </c>
      <c r="AK16" s="1">
        <f t="shared" si="18"/>
        <v>2.938920035999995</v>
      </c>
      <c r="AM16" s="1">
        <f t="shared" si="19"/>
        <v>28.085494726666685</v>
      </c>
      <c r="AO16" s="1">
        <f t="shared" si="20"/>
        <v>5.5992632972499985</v>
      </c>
      <c r="AQ16" s="1">
        <f t="shared" si="21"/>
        <v>13.141544916363635</v>
      </c>
      <c r="AS16" s="1">
        <f t="shared" si="22"/>
        <v>40.922576691111111</v>
      </c>
      <c r="AU16" s="1">
        <f t="shared" si="23"/>
        <v>25.976137964999978</v>
      </c>
      <c r="AW16" s="1">
        <f t="shared" si="24"/>
        <v>66.442442488666586</v>
      </c>
      <c r="AY16" s="1">
        <f t="shared" si="25"/>
        <v>3.0544980161874991</v>
      </c>
      <c r="BA16" s="1">
        <f t="shared" si="1"/>
        <v>18.017797852000005</v>
      </c>
      <c r="BC16" s="1">
        <f t="shared" si="26"/>
        <v>0.31861974616216215</v>
      </c>
      <c r="BE16" s="1">
        <f t="shared" si="27"/>
        <v>13.12152623189473</v>
      </c>
      <c r="BG16" s="1">
        <f t="shared" si="28"/>
        <v>15.168599143902448</v>
      </c>
    </row>
    <row r="17" spans="1:59" x14ac:dyDescent="0.3">
      <c r="C17" s="3">
        <f t="shared" ref="C17:C21" si="31">C16-D$15</f>
        <v>15.301215228571429</v>
      </c>
      <c r="G17" s="1">
        <f t="shared" ref="G17:G20" si="32">G16-N$15</f>
        <v>0.17379999999999998</v>
      </c>
      <c r="H17" s="1">
        <f t="shared" si="30"/>
        <v>0.14334999999999998</v>
      </c>
      <c r="I17" s="1">
        <f t="shared" si="30"/>
        <v>0.20279999999999998</v>
      </c>
      <c r="J17" s="1">
        <f t="shared" si="30"/>
        <v>0.18895000000000001</v>
      </c>
      <c r="K17" s="1">
        <f t="shared" si="30"/>
        <v>0.17400000000000002</v>
      </c>
      <c r="L17" s="1">
        <f t="shared" si="30"/>
        <v>0.21355000000000002</v>
      </c>
      <c r="AA17">
        <v>65.759661300000005</v>
      </c>
      <c r="AC17" s="1">
        <f t="shared" si="14"/>
        <v>2.7797181234375001</v>
      </c>
      <c r="AE17" s="1">
        <f t="shared" si="15"/>
        <v>1.176835044705884</v>
      </c>
      <c r="AG17" s="1">
        <f t="shared" si="16"/>
        <v>3.8829986149378932</v>
      </c>
      <c r="AI17" s="1">
        <f t="shared" si="17"/>
        <v>13.216694028947364</v>
      </c>
      <c r="AK17" s="1">
        <f t="shared" si="18"/>
        <v>2.449100029999995</v>
      </c>
      <c r="AM17" s="1">
        <f t="shared" si="19"/>
        <v>28.822908508571448</v>
      </c>
      <c r="AO17" s="1">
        <f t="shared" si="20"/>
        <v>5.9992106756249983</v>
      </c>
      <c r="AQ17" s="1">
        <f t="shared" si="21"/>
        <v>11.49885180181818</v>
      </c>
      <c r="AS17" s="1">
        <f t="shared" si="22"/>
        <v>43.845617883333333</v>
      </c>
      <c r="AU17" s="1">
        <f t="shared" si="23"/>
        <v>25.292137990357119</v>
      </c>
      <c r="AW17" s="1">
        <f t="shared" si="24"/>
        <v>65.318037064999913</v>
      </c>
      <c r="AY17" s="1">
        <f t="shared" si="25"/>
        <v>3.2046050478437489</v>
      </c>
      <c r="BA17" s="1">
        <f t="shared" si="1"/>
        <v>19.304783412857148</v>
      </c>
      <c r="BC17" s="1">
        <f t="shared" si="26"/>
        <v>0.34137829945945947</v>
      </c>
      <c r="BE17" s="1">
        <f t="shared" si="27"/>
        <v>12.622247096315784</v>
      </c>
      <c r="BG17" s="1">
        <f t="shared" si="28"/>
        <v>14.606799175609765</v>
      </c>
    </row>
    <row r="18" spans="1:59" x14ac:dyDescent="0.3">
      <c r="C18" s="3">
        <f t="shared" si="31"/>
        <v>15.897753802857144</v>
      </c>
      <c r="G18" s="1">
        <f t="shared" si="32"/>
        <v>0.18419999999999997</v>
      </c>
      <c r="H18" s="1">
        <f t="shared" si="30"/>
        <v>0.14602499999999996</v>
      </c>
      <c r="I18" s="1">
        <f t="shared" si="30"/>
        <v>0.21094999999999997</v>
      </c>
      <c r="J18" s="1">
        <f t="shared" si="30"/>
        <v>0.19192500000000001</v>
      </c>
      <c r="K18" s="1">
        <f t="shared" si="30"/>
        <v>0.17650000000000002</v>
      </c>
      <c r="L18" s="1">
        <f t="shared" si="30"/>
        <v>0.22507500000000003</v>
      </c>
      <c r="AC18">
        <v>2.9650326649999998</v>
      </c>
      <c r="AE18" s="1">
        <f t="shared" si="15"/>
        <v>0.58841752235294276</v>
      </c>
      <c r="AG18" s="1">
        <f t="shared" si="16"/>
        <v>2.5886657432919327</v>
      </c>
      <c r="AI18" s="1">
        <f t="shared" si="17"/>
        <v>14.097806964210521</v>
      </c>
      <c r="AK18" s="1">
        <f t="shared" si="18"/>
        <v>1.959280023999995</v>
      </c>
      <c r="AM18" s="1">
        <f t="shared" si="19"/>
        <v>29.560322290476211</v>
      </c>
      <c r="AO18" s="1">
        <f t="shared" si="20"/>
        <v>6.3991580539999982</v>
      </c>
      <c r="AQ18" s="1">
        <f t="shared" si="21"/>
        <v>9.8561586872727247</v>
      </c>
      <c r="AS18" s="1">
        <f t="shared" si="22"/>
        <v>46.768659075555554</v>
      </c>
      <c r="AU18" s="1">
        <f t="shared" si="23"/>
        <v>24.60813801571426</v>
      </c>
      <c r="AW18" s="1">
        <f t="shared" si="24"/>
        <v>64.193631641333241</v>
      </c>
      <c r="AY18" s="1">
        <f t="shared" si="25"/>
        <v>3.3547120794999987</v>
      </c>
      <c r="BA18" s="1">
        <f t="shared" si="1"/>
        <v>20.591768973714291</v>
      </c>
      <c r="BC18" s="1">
        <f t="shared" si="26"/>
        <v>0.36413685275675678</v>
      </c>
      <c r="BE18" s="1">
        <f t="shared" si="27"/>
        <v>12.122967960736837</v>
      </c>
      <c r="BG18" s="1">
        <f t="shared" si="28"/>
        <v>14.044999207317083</v>
      </c>
    </row>
    <row r="19" spans="1:59" x14ac:dyDescent="0.3">
      <c r="C19" s="3">
        <f t="shared" si="31"/>
        <v>16.494292377142859</v>
      </c>
      <c r="G19" s="1">
        <f t="shared" si="32"/>
        <v>0.19459999999999997</v>
      </c>
      <c r="H19" s="1">
        <f t="shared" si="30"/>
        <v>0.14869999999999994</v>
      </c>
      <c r="I19" s="1">
        <f t="shared" si="30"/>
        <v>0.21909999999999996</v>
      </c>
      <c r="J19" s="1">
        <f t="shared" si="30"/>
        <v>0.19490000000000002</v>
      </c>
      <c r="K19" s="1">
        <f t="shared" si="30"/>
        <v>0.17900000000000002</v>
      </c>
      <c r="L19" s="1">
        <f t="shared" si="30"/>
        <v>0.23660000000000003</v>
      </c>
      <c r="AE19">
        <v>0</v>
      </c>
      <c r="AG19" s="1">
        <f t="shared" si="16"/>
        <v>1.2943328716459721</v>
      </c>
      <c r="AI19" s="1">
        <f t="shared" si="17"/>
        <v>14.978919899473679</v>
      </c>
      <c r="AK19" s="1">
        <f t="shared" si="18"/>
        <v>1.469460017999995</v>
      </c>
      <c r="AM19" s="1">
        <f t="shared" si="19"/>
        <v>30.297736072380975</v>
      </c>
      <c r="AO19" s="1">
        <f t="shared" si="20"/>
        <v>6.799105432374998</v>
      </c>
      <c r="AQ19" s="1">
        <f t="shared" si="21"/>
        <v>8.2134655727272694</v>
      </c>
      <c r="AS19" s="1">
        <f t="shared" si="22"/>
        <v>49.691700267777776</v>
      </c>
      <c r="AU19" s="1">
        <f t="shared" si="23"/>
        <v>23.924138041071402</v>
      </c>
      <c r="AW19" s="1">
        <f t="shared" si="24"/>
        <v>63.069226217666575</v>
      </c>
      <c r="AY19" s="1">
        <f t="shared" si="25"/>
        <v>3.5048191111562486</v>
      </c>
      <c r="BA19" s="1">
        <f t="shared" si="1"/>
        <v>21.878754534571435</v>
      </c>
      <c r="BC19" s="1">
        <f t="shared" si="26"/>
        <v>0.38689540605405409</v>
      </c>
      <c r="BE19" s="1">
        <f t="shared" si="27"/>
        <v>11.62368882515789</v>
      </c>
      <c r="BG19" s="1">
        <f t="shared" si="28"/>
        <v>13.483199239024401</v>
      </c>
    </row>
    <row r="20" spans="1:59" x14ac:dyDescent="0.3">
      <c r="C20" s="3">
        <f t="shared" si="31"/>
        <v>17.090830951428572</v>
      </c>
      <c r="G20" s="1">
        <f t="shared" si="32"/>
        <v>0.20499999999999996</v>
      </c>
      <c r="H20" s="1">
        <f t="shared" si="30"/>
        <v>0.15137499999999993</v>
      </c>
      <c r="I20" s="1">
        <f t="shared" si="30"/>
        <v>0.22724999999999995</v>
      </c>
      <c r="J20" s="1">
        <f t="shared" si="30"/>
        <v>0.19787500000000002</v>
      </c>
      <c r="K20" s="1">
        <f t="shared" si="30"/>
        <v>0.18150000000000002</v>
      </c>
      <c r="L20" s="1">
        <f t="shared" si="30"/>
        <v>0.24812500000000004</v>
      </c>
      <c r="AG20">
        <v>0</v>
      </c>
      <c r="AI20" s="1">
        <f t="shared" si="17"/>
        <v>15.860032834736836</v>
      </c>
      <c r="AK20" s="1">
        <f t="shared" si="18"/>
        <v>0.97964001199999506</v>
      </c>
      <c r="AM20" s="1">
        <f t="shared" si="19"/>
        <v>31.035149854285738</v>
      </c>
      <c r="AO20" s="1">
        <f t="shared" si="20"/>
        <v>7.1990528107499978</v>
      </c>
      <c r="AQ20" s="1">
        <f t="shared" si="21"/>
        <v>6.570772458181815</v>
      </c>
      <c r="AS20" s="1">
        <f t="shared" si="22"/>
        <v>52.614741459999998</v>
      </c>
      <c r="AU20" s="1">
        <f t="shared" si="23"/>
        <v>23.240138066428543</v>
      </c>
      <c r="AW20" s="1">
        <f t="shared" si="24"/>
        <v>61.944820793999909</v>
      </c>
      <c r="AY20" s="1">
        <f t="shared" si="25"/>
        <v>3.6549261428124984</v>
      </c>
      <c r="BA20" s="1">
        <f t="shared" si="1"/>
        <v>23.165740095428578</v>
      </c>
      <c r="BC20" s="1">
        <f t="shared" si="26"/>
        <v>0.4096539593513514</v>
      </c>
      <c r="BE20" s="1">
        <f t="shared" si="27"/>
        <v>11.124409689578943</v>
      </c>
      <c r="BG20" s="1">
        <f t="shared" si="28"/>
        <v>12.921399270731719</v>
      </c>
    </row>
    <row r="21" spans="1:59" x14ac:dyDescent="0.3">
      <c r="C21" s="3">
        <f t="shared" si="31"/>
        <v>17.687369525714285</v>
      </c>
      <c r="G21" s="9">
        <v>0.1946</v>
      </c>
      <c r="H21" s="9">
        <v>0.1487</v>
      </c>
      <c r="I21" s="9">
        <v>0.21909999999999999</v>
      </c>
      <c r="J21" s="9">
        <v>0.19489999999999999</v>
      </c>
      <c r="K21" s="9">
        <v>0.17899999999999999</v>
      </c>
      <c r="L21" s="9">
        <v>0.2366</v>
      </c>
      <c r="AI21">
        <v>16.741145769999999</v>
      </c>
      <c r="AK21" s="1">
        <f t="shared" si="18"/>
        <v>0.48982000599999509</v>
      </c>
      <c r="AM21" s="1">
        <f t="shared" si="19"/>
        <v>31.772563636190501</v>
      </c>
      <c r="AO21" s="1">
        <f t="shared" si="20"/>
        <v>7.5990001891249976</v>
      </c>
      <c r="AQ21" s="1">
        <f t="shared" si="21"/>
        <v>4.9280793436363606</v>
      </c>
      <c r="AS21" s="1">
        <f t="shared" si="22"/>
        <v>55.537782652222219</v>
      </c>
      <c r="AU21" s="1">
        <f t="shared" si="23"/>
        <v>22.556138091785684</v>
      </c>
      <c r="AW21" s="1">
        <f t="shared" si="24"/>
        <v>60.820415370333244</v>
      </c>
      <c r="AY21" s="1">
        <f t="shared" si="25"/>
        <v>3.8050331744687482</v>
      </c>
      <c r="BA21" s="1">
        <f t="shared" si="1"/>
        <v>24.452725656285722</v>
      </c>
      <c r="BC21" s="1">
        <f t="shared" si="26"/>
        <v>0.43241251264864872</v>
      </c>
      <c r="BE21" s="1">
        <f t="shared" si="27"/>
        <v>10.625130553999997</v>
      </c>
      <c r="BG21" s="1">
        <f t="shared" si="28"/>
        <v>12.359599302439037</v>
      </c>
    </row>
    <row r="22" spans="1:59" x14ac:dyDescent="0.3">
      <c r="C22">
        <v>18.283908100000001</v>
      </c>
      <c r="AK22">
        <v>0</v>
      </c>
      <c r="AM22" s="1">
        <f t="shared" si="19"/>
        <v>32.509977418095261</v>
      </c>
      <c r="AO22" s="1">
        <f t="shared" si="20"/>
        <v>7.9989475674999975</v>
      </c>
      <c r="AQ22" s="1">
        <f t="shared" si="21"/>
        <v>3.2853862290909062</v>
      </c>
      <c r="AS22" s="1">
        <f t="shared" si="22"/>
        <v>58.460823844444441</v>
      </c>
      <c r="AU22" s="1">
        <f t="shared" si="23"/>
        <v>21.872138117142825</v>
      </c>
      <c r="AW22" s="1">
        <f t="shared" si="24"/>
        <v>59.696009946666578</v>
      </c>
      <c r="AY22" s="1">
        <f t="shared" si="25"/>
        <v>3.9551402061249981</v>
      </c>
      <c r="BA22" s="1">
        <f t="shared" si="1"/>
        <v>25.739711217142865</v>
      </c>
      <c r="BC22" s="1">
        <f t="shared" si="26"/>
        <v>0.45517106594594603</v>
      </c>
      <c r="BE22" s="1">
        <f t="shared" si="27"/>
        <v>10.12585141842105</v>
      </c>
      <c r="BG22" s="1">
        <f t="shared" si="28"/>
        <v>11.797799334146355</v>
      </c>
    </row>
    <row r="23" spans="1:59" x14ac:dyDescent="0.3">
      <c r="AM23">
        <v>33.247391200000003</v>
      </c>
      <c r="AO23" s="1">
        <f t="shared" si="20"/>
        <v>8.3988949458749982</v>
      </c>
      <c r="AQ23" s="1">
        <f t="shared" si="21"/>
        <v>1.6426931145454515</v>
      </c>
      <c r="AS23" s="1">
        <f t="shared" si="22"/>
        <v>61.383865036666663</v>
      </c>
      <c r="AU23" s="1">
        <f t="shared" si="23"/>
        <v>21.188138142499966</v>
      </c>
      <c r="AW23" s="1">
        <f t="shared" si="24"/>
        <v>58.571604522999912</v>
      </c>
      <c r="AY23" s="1">
        <f t="shared" si="25"/>
        <v>4.1052472377812483</v>
      </c>
      <c r="BA23" s="1">
        <f t="shared" si="1"/>
        <v>27.026696778000009</v>
      </c>
      <c r="BC23" s="1">
        <f t="shared" si="26"/>
        <v>0.47792961924324334</v>
      </c>
      <c r="BE23" s="1">
        <f t="shared" si="27"/>
        <v>9.626572282842103</v>
      </c>
      <c r="BG23" s="1">
        <f t="shared" si="28"/>
        <v>11.235999365853672</v>
      </c>
    </row>
    <row r="24" spans="1:59" x14ac:dyDescent="0.3">
      <c r="A24">
        <f>(A32-A25)/7</f>
        <v>1.6878528777142858</v>
      </c>
      <c r="B24">
        <f t="shared" ref="B24:AF24" si="33">(B32-B25)/7</f>
        <v>1.4550085385714289</v>
      </c>
      <c r="C24">
        <f t="shared" si="33"/>
        <v>1.0638125042857141</v>
      </c>
      <c r="D24">
        <f t="shared" si="33"/>
        <v>0.59653857428571455</v>
      </c>
      <c r="E24">
        <f t="shared" si="33"/>
        <v>3.4763816157142853</v>
      </c>
      <c r="F24">
        <f t="shared" si="33"/>
        <v>1.975817644285714</v>
      </c>
      <c r="G24">
        <f t="shared" si="33"/>
        <v>1.3383556900000002</v>
      </c>
      <c r="H24">
        <f t="shared" si="33"/>
        <v>1.7449858957142854</v>
      </c>
      <c r="I24">
        <f t="shared" si="33"/>
        <v>1.546673362857143</v>
      </c>
      <c r="J24">
        <f t="shared" si="33"/>
        <v>1.332205702857143</v>
      </c>
      <c r="K24">
        <f t="shared" si="33"/>
        <v>1.7081674100000004</v>
      </c>
      <c r="L24">
        <f t="shared" si="33"/>
        <v>1.9179599800000002</v>
      </c>
      <c r="M24">
        <f t="shared" si="33"/>
        <v>2.3868130299999999</v>
      </c>
      <c r="N24">
        <f t="shared" si="33"/>
        <v>0.99444519714285684</v>
      </c>
      <c r="O24">
        <f t="shared" si="33"/>
        <v>1.984087462857143</v>
      </c>
      <c r="P24">
        <f t="shared" si="33"/>
        <v>1.5036475042857143</v>
      </c>
      <c r="Q24">
        <f t="shared" si="33"/>
        <v>1.7051820571428575</v>
      </c>
      <c r="R24">
        <f t="shared" si="33"/>
        <v>2.6513728057142854</v>
      </c>
      <c r="S24">
        <f t="shared" si="33"/>
        <v>0.84704974571428537</v>
      </c>
      <c r="T24">
        <f t="shared" si="33"/>
        <v>0.59392994142857169</v>
      </c>
      <c r="U24">
        <f t="shared" si="33"/>
        <v>0.67947199857142848</v>
      </c>
      <c r="V24">
        <f t="shared" si="33"/>
        <v>0.91339381857142854</v>
      </c>
      <c r="W24">
        <f t="shared" si="33"/>
        <v>0.64760509142857159</v>
      </c>
      <c r="X24">
        <f t="shared" si="33"/>
        <v>0.95369436142857167</v>
      </c>
      <c r="Y24">
        <f t="shared" si="33"/>
        <v>1.5380026928571422</v>
      </c>
      <c r="Z24">
        <f t="shared" si="33"/>
        <v>1.2224534828571432</v>
      </c>
      <c r="AA24">
        <f t="shared" si="33"/>
        <v>2.2433675028571431</v>
      </c>
      <c r="AB24">
        <f t="shared" si="33"/>
        <v>1.7520111371428573</v>
      </c>
      <c r="AC24">
        <f t="shared" si="33"/>
        <v>1.4077375085714283</v>
      </c>
      <c r="AD24">
        <f t="shared" si="33"/>
        <v>1.7920711071428568</v>
      </c>
      <c r="AE24">
        <f t="shared" si="33"/>
        <v>2.0338536685714286</v>
      </c>
      <c r="AF24">
        <f t="shared" si="33"/>
        <v>0.78623450428571418</v>
      </c>
      <c r="AO24" s="1">
        <f t="shared" si="20"/>
        <v>8.798842324249998</v>
      </c>
      <c r="AQ24">
        <v>0</v>
      </c>
      <c r="AS24" s="1">
        <f t="shared" si="22"/>
        <v>64.306906228888892</v>
      </c>
      <c r="AU24" s="1">
        <f t="shared" si="23"/>
        <v>20.504138167857107</v>
      </c>
      <c r="AW24" s="1">
        <f t="shared" si="24"/>
        <v>57.447199099333247</v>
      </c>
      <c r="AY24" s="1">
        <f t="shared" si="25"/>
        <v>4.2553542694374986</v>
      </c>
      <c r="BA24" s="1">
        <f t="shared" si="1"/>
        <v>28.313682338857152</v>
      </c>
      <c r="BC24" s="1">
        <f t="shared" si="26"/>
        <v>0.50068817254054065</v>
      </c>
      <c r="BE24" s="1">
        <f t="shared" si="27"/>
        <v>9.1272931472631562</v>
      </c>
      <c r="BG24" s="1">
        <f t="shared" si="28"/>
        <v>10.67419939756099</v>
      </c>
    </row>
    <row r="25" spans="1:59" x14ac:dyDescent="0.3">
      <c r="A25">
        <v>9.5120422960000006</v>
      </c>
      <c r="B25">
        <v>27.665953739999999</v>
      </c>
      <c r="C25">
        <v>17.426048290000001</v>
      </c>
      <c r="D25">
        <v>14.10813808</v>
      </c>
      <c r="E25">
        <v>55.321807200000002</v>
      </c>
      <c r="F25">
        <v>34.700450029999999</v>
      </c>
      <c r="G25">
        <v>29.314858940000001</v>
      </c>
      <c r="H25">
        <v>25.126328399999998</v>
      </c>
      <c r="I25">
        <v>34.466947019999999</v>
      </c>
      <c r="J25">
        <v>15.495980429999999</v>
      </c>
      <c r="K25">
        <v>30.984775079999999</v>
      </c>
      <c r="L25">
        <v>41.201624289999998</v>
      </c>
      <c r="M25">
        <v>24.276748179999998</v>
      </c>
      <c r="N25">
        <v>11.91933837</v>
      </c>
      <c r="O25">
        <v>68.373408729999994</v>
      </c>
      <c r="P25">
        <v>19.167067110000001</v>
      </c>
      <c r="Q25">
        <v>35.309402929999997</v>
      </c>
      <c r="R25">
        <v>49.117393790000001</v>
      </c>
      <c r="S25">
        <v>21.872583330000001</v>
      </c>
      <c r="T25">
        <v>13.4065432</v>
      </c>
      <c r="U25">
        <v>19.41069662</v>
      </c>
      <c r="V25">
        <v>26.88707892</v>
      </c>
      <c r="W25">
        <v>27.244331849999998</v>
      </c>
      <c r="X25">
        <v>26.200606919999998</v>
      </c>
      <c r="Y25">
        <v>33.508194070000002</v>
      </c>
      <c r="Z25">
        <v>20.673240329999999</v>
      </c>
      <c r="AA25">
        <v>39.908925660000001</v>
      </c>
      <c r="AB25">
        <v>36.641231810000001</v>
      </c>
      <c r="AC25">
        <v>39.579816180000002</v>
      </c>
      <c r="AD25">
        <v>37.527527880000001</v>
      </c>
      <c r="AE25">
        <v>50.067044670000001</v>
      </c>
      <c r="AF25">
        <v>22.229170910000001</v>
      </c>
      <c r="AO25" s="1">
        <f t="shared" si="20"/>
        <v>9.1987897026249978</v>
      </c>
      <c r="AS25" s="1">
        <f t="shared" si="22"/>
        <v>67.22994742111112</v>
      </c>
      <c r="AU25" s="1">
        <f t="shared" si="23"/>
        <v>19.820138193214248</v>
      </c>
      <c r="AW25" s="1">
        <f t="shared" si="24"/>
        <v>56.322793675666581</v>
      </c>
      <c r="AY25" s="1">
        <f t="shared" si="25"/>
        <v>4.4054613010937489</v>
      </c>
      <c r="BA25" s="1">
        <f t="shared" si="1"/>
        <v>29.600667899714296</v>
      </c>
      <c r="BC25" s="1">
        <f t="shared" si="26"/>
        <v>0.52344672583783791</v>
      </c>
      <c r="BE25" s="1">
        <f t="shared" si="27"/>
        <v>8.6280140116842094</v>
      </c>
      <c r="BG25" s="1">
        <f t="shared" si="28"/>
        <v>10.112399429268308</v>
      </c>
    </row>
    <row r="26" spans="1:59" x14ac:dyDescent="0.3">
      <c r="A26" s="1">
        <f>A25+A$24</f>
        <v>11.199895173714287</v>
      </c>
      <c r="B26" s="1">
        <f>B25+B$24</f>
        <v>29.120962278571429</v>
      </c>
      <c r="C26" s="1">
        <f t="shared" ref="C26:AF31" si="34">C25+C$24</f>
        <v>18.489860794285715</v>
      </c>
      <c r="D26" s="1">
        <f t="shared" si="34"/>
        <v>14.704676654285715</v>
      </c>
      <c r="E26" s="1">
        <f t="shared" si="34"/>
        <v>58.79818881571429</v>
      </c>
      <c r="F26" s="1">
        <f t="shared" si="34"/>
        <v>36.676267674285711</v>
      </c>
      <c r="G26" s="1">
        <f t="shared" si="34"/>
        <v>30.653214630000001</v>
      </c>
      <c r="H26" s="1">
        <f t="shared" si="34"/>
        <v>26.871314295714285</v>
      </c>
      <c r="I26" s="1">
        <f t="shared" si="34"/>
        <v>36.013620382857141</v>
      </c>
      <c r="J26" s="1">
        <f t="shared" si="34"/>
        <v>16.828186132857141</v>
      </c>
      <c r="K26" s="1">
        <f t="shared" si="34"/>
        <v>32.69294249</v>
      </c>
      <c r="L26" s="1">
        <f t="shared" si="34"/>
        <v>43.119584269999997</v>
      </c>
      <c r="M26" s="1">
        <f t="shared" si="34"/>
        <v>26.663561209999997</v>
      </c>
      <c r="N26" s="1">
        <f t="shared" si="34"/>
        <v>12.913783567142858</v>
      </c>
      <c r="O26" s="1">
        <f t="shared" si="34"/>
        <v>70.357496192857141</v>
      </c>
      <c r="P26" s="1">
        <f t="shared" si="34"/>
        <v>20.670714614285714</v>
      </c>
      <c r="Q26" s="1">
        <f t="shared" si="34"/>
        <v>37.014584987142854</v>
      </c>
      <c r="R26" s="1">
        <f t="shared" si="34"/>
        <v>51.76876659571429</v>
      </c>
      <c r="S26" s="1">
        <f t="shared" si="34"/>
        <v>22.719633075714288</v>
      </c>
      <c r="T26" s="1">
        <f t="shared" si="34"/>
        <v>14.000473141428571</v>
      </c>
      <c r="U26" s="1">
        <f t="shared" si="34"/>
        <v>20.090168618571429</v>
      </c>
      <c r="V26" s="1">
        <f t="shared" si="34"/>
        <v>27.800472738571429</v>
      </c>
      <c r="W26" s="1">
        <f t="shared" si="34"/>
        <v>27.891936941428568</v>
      </c>
      <c r="X26" s="1">
        <f t="shared" si="34"/>
        <v>27.15430128142857</v>
      </c>
      <c r="Y26" s="1">
        <f t="shared" si="34"/>
        <v>35.046196762857143</v>
      </c>
      <c r="Z26" s="1">
        <f t="shared" si="34"/>
        <v>21.895693812857143</v>
      </c>
      <c r="AA26" s="1">
        <f t="shared" si="34"/>
        <v>42.152293162857141</v>
      </c>
      <c r="AB26" s="1">
        <f t="shared" si="34"/>
        <v>38.393242947142859</v>
      </c>
      <c r="AC26" s="1">
        <f t="shared" si="34"/>
        <v>40.987553688571431</v>
      </c>
      <c r="AD26" s="1">
        <f t="shared" si="34"/>
        <v>39.319598987142861</v>
      </c>
      <c r="AE26" s="1">
        <f t="shared" si="34"/>
        <v>52.100898338571433</v>
      </c>
      <c r="AF26" s="1">
        <f t="shared" si="34"/>
        <v>23.015405414285716</v>
      </c>
      <c r="AO26">
        <v>9.5987370809999994</v>
      </c>
      <c r="AS26" s="1">
        <f t="shared" si="22"/>
        <v>70.152988613333349</v>
      </c>
      <c r="AU26" s="1">
        <f t="shared" si="23"/>
        <v>19.136138218571389</v>
      </c>
      <c r="AW26" s="1">
        <f t="shared" si="24"/>
        <v>55.198388251999916</v>
      </c>
      <c r="AY26" s="1">
        <f t="shared" si="25"/>
        <v>4.5555683327499992</v>
      </c>
      <c r="BA26" s="1">
        <f t="shared" si="1"/>
        <v>30.887653460571439</v>
      </c>
      <c r="BC26" s="1">
        <f t="shared" si="26"/>
        <v>0.54620527913513517</v>
      </c>
      <c r="BE26" s="1">
        <f t="shared" si="27"/>
        <v>8.1287348761052627</v>
      </c>
      <c r="BG26" s="1">
        <f t="shared" si="28"/>
        <v>9.5505994609756257</v>
      </c>
    </row>
    <row r="27" spans="1:59" x14ac:dyDescent="0.3">
      <c r="A27" s="1">
        <f t="shared" ref="A27:B31" si="35">A26+A$24</f>
        <v>12.887748051428574</v>
      </c>
      <c r="B27" s="1">
        <f t="shared" si="35"/>
        <v>30.57597081714286</v>
      </c>
      <c r="C27" s="1">
        <f t="shared" si="34"/>
        <v>19.553673298571429</v>
      </c>
      <c r="D27" s="1">
        <f t="shared" si="34"/>
        <v>15.301215228571429</v>
      </c>
      <c r="E27" s="1">
        <f t="shared" si="34"/>
        <v>62.274570431428579</v>
      </c>
      <c r="F27" s="1">
        <f t="shared" si="34"/>
        <v>38.652085318571423</v>
      </c>
      <c r="G27" s="1">
        <f t="shared" si="34"/>
        <v>31.991570320000001</v>
      </c>
      <c r="H27" s="1">
        <f t="shared" si="34"/>
        <v>28.616300191428572</v>
      </c>
      <c r="I27" s="1">
        <f t="shared" si="34"/>
        <v>37.560293745714283</v>
      </c>
      <c r="J27" s="1">
        <f t="shared" si="34"/>
        <v>18.160391835714282</v>
      </c>
      <c r="K27" s="1">
        <f t="shared" si="34"/>
        <v>34.401109900000002</v>
      </c>
      <c r="L27" s="1">
        <f t="shared" si="34"/>
        <v>45.037544249999996</v>
      </c>
      <c r="M27" s="1">
        <f t="shared" si="34"/>
        <v>29.050374239999996</v>
      </c>
      <c r="N27" s="1">
        <f t="shared" si="34"/>
        <v>13.908228764285715</v>
      </c>
      <c r="O27" s="1">
        <f t="shared" si="34"/>
        <v>72.341583655714288</v>
      </c>
      <c r="P27" s="1">
        <f t="shared" si="34"/>
        <v>22.174362118571427</v>
      </c>
      <c r="Q27" s="1">
        <f t="shared" si="34"/>
        <v>38.71976704428571</v>
      </c>
      <c r="R27" s="1">
        <f t="shared" si="34"/>
        <v>54.420139401428578</v>
      </c>
      <c r="S27" s="1">
        <f t="shared" si="34"/>
        <v>23.566682821428575</v>
      </c>
      <c r="T27" s="1">
        <f t="shared" si="34"/>
        <v>14.594403082857143</v>
      </c>
      <c r="U27" s="1">
        <f t="shared" si="34"/>
        <v>20.769640617142858</v>
      </c>
      <c r="V27" s="1">
        <f t="shared" si="34"/>
        <v>28.713866557142858</v>
      </c>
      <c r="W27" s="1">
        <f t="shared" si="34"/>
        <v>28.539542032857138</v>
      </c>
      <c r="X27" s="1">
        <f t="shared" si="34"/>
        <v>28.107995642857141</v>
      </c>
      <c r="Y27" s="1">
        <f t="shared" si="34"/>
        <v>36.584199455714284</v>
      </c>
      <c r="Z27" s="1">
        <f t="shared" si="34"/>
        <v>23.118147295714287</v>
      </c>
      <c r="AA27" s="1">
        <f t="shared" si="34"/>
        <v>44.395660665714281</v>
      </c>
      <c r="AB27" s="1">
        <f t="shared" si="34"/>
        <v>40.145254084285718</v>
      </c>
      <c r="AC27" s="1">
        <f t="shared" si="34"/>
        <v>42.395291197142861</v>
      </c>
      <c r="AD27" s="1">
        <f t="shared" si="34"/>
        <v>41.111670094285721</v>
      </c>
      <c r="AE27" s="1">
        <f t="shared" si="34"/>
        <v>54.134752007142865</v>
      </c>
      <c r="AF27" s="1">
        <f t="shared" si="34"/>
        <v>23.801639918571432</v>
      </c>
      <c r="AS27" s="1">
        <f t="shared" si="22"/>
        <v>73.076029805555578</v>
      </c>
      <c r="AU27" s="1">
        <f t="shared" si="23"/>
        <v>18.45213824392853</v>
      </c>
      <c r="AW27" s="1">
        <f t="shared" si="24"/>
        <v>54.07398282833325</v>
      </c>
      <c r="AY27" s="1">
        <f t="shared" si="25"/>
        <v>4.7056753644062495</v>
      </c>
      <c r="BA27" s="1">
        <f t="shared" si="1"/>
        <v>32.174639021428582</v>
      </c>
      <c r="BC27" s="1">
        <f t="shared" si="26"/>
        <v>0.56896383243243243</v>
      </c>
      <c r="BE27" s="1">
        <f t="shared" si="27"/>
        <v>7.629455740526315</v>
      </c>
      <c r="BG27" s="1">
        <f t="shared" si="28"/>
        <v>8.9887994926829435</v>
      </c>
    </row>
    <row r="28" spans="1:59" x14ac:dyDescent="0.3">
      <c r="A28" s="1">
        <f t="shared" si="35"/>
        <v>14.57560092914286</v>
      </c>
      <c r="B28" s="1">
        <f t="shared" si="35"/>
        <v>32.030979355714287</v>
      </c>
      <c r="C28" s="1">
        <f t="shared" si="34"/>
        <v>20.617485802857143</v>
      </c>
      <c r="D28" s="1">
        <f t="shared" si="34"/>
        <v>15.897753802857144</v>
      </c>
      <c r="E28" s="1">
        <f t="shared" si="34"/>
        <v>65.75095204714286</v>
      </c>
      <c r="F28" s="1">
        <f t="shared" si="34"/>
        <v>40.627902962857135</v>
      </c>
      <c r="G28" s="1">
        <f t="shared" si="34"/>
        <v>33.329926010000001</v>
      </c>
      <c r="H28" s="1">
        <f t="shared" si="34"/>
        <v>30.361286087142858</v>
      </c>
      <c r="I28" s="1">
        <f t="shared" si="34"/>
        <v>39.106967108571425</v>
      </c>
      <c r="J28" s="1">
        <f t="shared" si="34"/>
        <v>19.492597538571424</v>
      </c>
      <c r="K28" s="1">
        <f t="shared" si="34"/>
        <v>36.109277310000003</v>
      </c>
      <c r="L28" s="1">
        <f t="shared" si="34"/>
        <v>46.955504229999995</v>
      </c>
      <c r="M28" s="1">
        <f t="shared" si="34"/>
        <v>31.437187269999995</v>
      </c>
      <c r="N28" s="1">
        <f t="shared" si="34"/>
        <v>14.902673961428572</v>
      </c>
      <c r="O28" s="1">
        <f t="shared" si="34"/>
        <v>74.325671118571435</v>
      </c>
      <c r="P28" s="1">
        <f t="shared" si="34"/>
        <v>23.67800962285714</v>
      </c>
      <c r="Q28" s="1">
        <f t="shared" si="34"/>
        <v>40.424949101428567</v>
      </c>
      <c r="R28" s="1">
        <f t="shared" si="34"/>
        <v>57.071512207142867</v>
      </c>
      <c r="S28" s="1">
        <f t="shared" si="34"/>
        <v>24.413732567142862</v>
      </c>
      <c r="T28" s="1">
        <f t="shared" si="34"/>
        <v>15.188333024285715</v>
      </c>
      <c r="U28" s="1">
        <f t="shared" si="34"/>
        <v>21.449112615714288</v>
      </c>
      <c r="V28" s="1">
        <f t="shared" si="34"/>
        <v>29.627260375714286</v>
      </c>
      <c r="W28" s="1">
        <f t="shared" si="34"/>
        <v>29.187147124285708</v>
      </c>
      <c r="X28" s="1">
        <f t="shared" si="34"/>
        <v>29.061690004285712</v>
      </c>
      <c r="Y28" s="1">
        <f t="shared" si="34"/>
        <v>38.122202148571425</v>
      </c>
      <c r="Z28" s="1">
        <f t="shared" si="34"/>
        <v>24.340600778571432</v>
      </c>
      <c r="AA28" s="1">
        <f t="shared" si="34"/>
        <v>46.639028168571421</v>
      </c>
      <c r="AB28" s="1">
        <f t="shared" si="34"/>
        <v>41.897265221428576</v>
      </c>
      <c r="AC28" s="1">
        <f t="shared" si="34"/>
        <v>43.80302870571429</v>
      </c>
      <c r="AD28" s="1">
        <f t="shared" si="34"/>
        <v>42.903741201428581</v>
      </c>
      <c r="AE28" s="1">
        <f t="shared" si="34"/>
        <v>56.168605675714296</v>
      </c>
      <c r="AF28" s="1">
        <f t="shared" si="34"/>
        <v>24.587874422857148</v>
      </c>
      <c r="AS28" s="1">
        <f t="shared" si="22"/>
        <v>75.999070997777807</v>
      </c>
      <c r="AU28" s="1">
        <f t="shared" si="23"/>
        <v>17.768138269285672</v>
      </c>
      <c r="AW28" s="1">
        <f t="shared" si="24"/>
        <v>52.949577404666584</v>
      </c>
      <c r="AY28" s="1">
        <f t="shared" si="25"/>
        <v>4.8557823960624997</v>
      </c>
      <c r="BA28" s="1">
        <f t="shared" si="1"/>
        <v>33.461624582285722</v>
      </c>
      <c r="BC28" s="1">
        <f t="shared" si="26"/>
        <v>0.59172238572972968</v>
      </c>
      <c r="BE28" s="1">
        <f t="shared" si="27"/>
        <v>7.1301766049473674</v>
      </c>
      <c r="BG28" s="1">
        <f t="shared" si="28"/>
        <v>8.4269995243902613</v>
      </c>
    </row>
    <row r="29" spans="1:59" x14ac:dyDescent="0.3">
      <c r="A29" s="1">
        <f t="shared" si="35"/>
        <v>16.263453806857147</v>
      </c>
      <c r="B29" s="1">
        <f t="shared" si="35"/>
        <v>33.485987894285714</v>
      </c>
      <c r="C29" s="1">
        <f t="shared" si="34"/>
        <v>21.681298307142857</v>
      </c>
      <c r="D29" s="1">
        <f t="shared" si="34"/>
        <v>16.494292377142859</v>
      </c>
      <c r="E29" s="1">
        <f t="shared" si="34"/>
        <v>69.227333662857149</v>
      </c>
      <c r="F29" s="1">
        <f t="shared" si="34"/>
        <v>42.603720607142847</v>
      </c>
      <c r="G29" s="1">
        <f t="shared" si="34"/>
        <v>34.668281700000001</v>
      </c>
      <c r="H29" s="1">
        <f t="shared" si="34"/>
        <v>32.106271982857145</v>
      </c>
      <c r="I29" s="1">
        <f t="shared" si="34"/>
        <v>40.653640471428567</v>
      </c>
      <c r="J29" s="1">
        <f t="shared" si="34"/>
        <v>20.824803241428565</v>
      </c>
      <c r="K29" s="1">
        <f t="shared" si="34"/>
        <v>37.817444720000005</v>
      </c>
      <c r="L29" s="1">
        <f t="shared" si="34"/>
        <v>48.873464209999995</v>
      </c>
      <c r="M29" s="1">
        <f t="shared" si="34"/>
        <v>33.824000299999994</v>
      </c>
      <c r="N29" s="1">
        <f t="shared" si="34"/>
        <v>15.89711915857143</v>
      </c>
      <c r="O29" s="1">
        <f t="shared" si="34"/>
        <v>76.309758581428582</v>
      </c>
      <c r="P29" s="1">
        <f t="shared" si="34"/>
        <v>25.181657127142852</v>
      </c>
      <c r="Q29" s="1">
        <f t="shared" si="34"/>
        <v>42.130131158571423</v>
      </c>
      <c r="R29" s="1">
        <f t="shared" si="34"/>
        <v>59.722885012857155</v>
      </c>
      <c r="S29" s="1">
        <f t="shared" si="34"/>
        <v>25.260782312857149</v>
      </c>
      <c r="T29" s="1">
        <f t="shared" si="34"/>
        <v>15.782262965714287</v>
      </c>
      <c r="U29" s="1">
        <f t="shared" si="34"/>
        <v>22.128584614285717</v>
      </c>
      <c r="V29" s="1">
        <f t="shared" si="34"/>
        <v>30.540654194285715</v>
      </c>
      <c r="W29" s="1">
        <f t="shared" si="34"/>
        <v>29.834752215714278</v>
      </c>
      <c r="X29" s="1">
        <f t="shared" si="34"/>
        <v>30.015384365714283</v>
      </c>
      <c r="Y29" s="1">
        <f t="shared" si="34"/>
        <v>39.660204841428566</v>
      </c>
      <c r="Z29" s="1">
        <f t="shared" si="34"/>
        <v>25.563054261428576</v>
      </c>
      <c r="AA29" s="1">
        <f t="shared" si="34"/>
        <v>48.882395671428561</v>
      </c>
      <c r="AB29" s="1">
        <f t="shared" si="34"/>
        <v>43.649276358571434</v>
      </c>
      <c r="AC29" s="1">
        <f t="shared" si="34"/>
        <v>45.210766214285719</v>
      </c>
      <c r="AD29" s="1">
        <f t="shared" si="34"/>
        <v>44.69581230857144</v>
      </c>
      <c r="AE29" s="1">
        <f t="shared" si="34"/>
        <v>58.202459344285728</v>
      </c>
      <c r="AF29" s="1">
        <f t="shared" si="34"/>
        <v>25.374108927142863</v>
      </c>
      <c r="AS29">
        <v>78.922112190000007</v>
      </c>
      <c r="AU29" s="1">
        <f t="shared" si="23"/>
        <v>17.084138294642813</v>
      </c>
      <c r="AW29" s="1">
        <f t="shared" si="24"/>
        <v>51.825171980999919</v>
      </c>
      <c r="AY29" s="1">
        <f t="shared" si="25"/>
        <v>5.00588942771875</v>
      </c>
      <c r="BA29" s="1">
        <f t="shared" si="1"/>
        <v>34.748610143142862</v>
      </c>
      <c r="BC29" s="1">
        <f t="shared" si="26"/>
        <v>0.61448093902702694</v>
      </c>
      <c r="BE29" s="1">
        <f t="shared" si="27"/>
        <v>6.6308974693684197</v>
      </c>
      <c r="BG29" s="1">
        <f t="shared" si="28"/>
        <v>7.8651995560975783</v>
      </c>
    </row>
    <row r="30" spans="1:59" x14ac:dyDescent="0.3">
      <c r="A30" s="1">
        <f t="shared" si="35"/>
        <v>17.951306684571431</v>
      </c>
      <c r="B30" s="1">
        <f t="shared" si="35"/>
        <v>34.940996432857141</v>
      </c>
      <c r="C30" s="1">
        <f t="shared" si="34"/>
        <v>22.745110811428571</v>
      </c>
      <c r="D30" s="1">
        <f t="shared" si="34"/>
        <v>17.090830951428572</v>
      </c>
      <c r="E30" s="1">
        <f t="shared" si="34"/>
        <v>72.703715278571437</v>
      </c>
      <c r="F30" s="1">
        <f t="shared" si="34"/>
        <v>44.579538251428559</v>
      </c>
      <c r="G30" s="1">
        <f t="shared" si="34"/>
        <v>36.006637390000002</v>
      </c>
      <c r="H30" s="1">
        <f t="shared" si="34"/>
        <v>33.851257878571431</v>
      </c>
      <c r="I30" s="1">
        <f t="shared" si="34"/>
        <v>42.200313834285708</v>
      </c>
      <c r="J30" s="1">
        <f t="shared" si="34"/>
        <v>22.157008944285707</v>
      </c>
      <c r="K30" s="1">
        <f t="shared" si="34"/>
        <v>39.525612130000006</v>
      </c>
      <c r="L30" s="1">
        <f t="shared" si="34"/>
        <v>50.791424189999994</v>
      </c>
      <c r="M30" s="1">
        <f t="shared" si="34"/>
        <v>36.210813329999993</v>
      </c>
      <c r="N30" s="1">
        <f t="shared" si="34"/>
        <v>16.891564355714287</v>
      </c>
      <c r="O30" s="1">
        <f t="shared" si="34"/>
        <v>78.293846044285729</v>
      </c>
      <c r="P30" s="1">
        <f t="shared" si="34"/>
        <v>26.685304631428565</v>
      </c>
      <c r="Q30" s="1">
        <f t="shared" si="34"/>
        <v>43.83531321571428</v>
      </c>
      <c r="R30" s="1">
        <f t="shared" si="34"/>
        <v>62.374257818571444</v>
      </c>
      <c r="S30" s="1">
        <f t="shared" si="34"/>
        <v>26.107832058571436</v>
      </c>
      <c r="T30" s="1">
        <f t="shared" si="34"/>
        <v>16.376192907142858</v>
      </c>
      <c r="U30" s="1">
        <f t="shared" si="34"/>
        <v>22.808056612857147</v>
      </c>
      <c r="V30" s="1">
        <f t="shared" si="34"/>
        <v>31.454048012857143</v>
      </c>
      <c r="W30" s="1">
        <f t="shared" si="34"/>
        <v>30.482357307142848</v>
      </c>
      <c r="X30" s="1">
        <f t="shared" si="34"/>
        <v>30.969078727142854</v>
      </c>
      <c r="Y30" s="1">
        <f t="shared" si="34"/>
        <v>41.198207534285707</v>
      </c>
      <c r="Z30" s="1">
        <f t="shared" si="34"/>
        <v>26.78550774428572</v>
      </c>
      <c r="AA30" s="1">
        <f t="shared" si="34"/>
        <v>51.125763174285701</v>
      </c>
      <c r="AB30" s="1">
        <f t="shared" si="34"/>
        <v>45.401287495714293</v>
      </c>
      <c r="AC30" s="1">
        <f t="shared" si="34"/>
        <v>46.618503722857149</v>
      </c>
      <c r="AD30" s="1">
        <f t="shared" si="34"/>
        <v>46.4878834157143</v>
      </c>
      <c r="AE30" s="1">
        <f t="shared" si="34"/>
        <v>60.23631301285716</v>
      </c>
      <c r="AF30" s="1">
        <f t="shared" si="34"/>
        <v>26.160343431428579</v>
      </c>
      <c r="AK30">
        <v>12.89205333</v>
      </c>
      <c r="AU30">
        <v>16.40013832</v>
      </c>
      <c r="AW30" s="1">
        <f t="shared" si="24"/>
        <v>50.700766557333253</v>
      </c>
      <c r="AY30" s="1">
        <f t="shared" si="25"/>
        <v>5.1559964593750003</v>
      </c>
      <c r="BA30" s="1">
        <f t="shared" si="1"/>
        <v>36.035595704000002</v>
      </c>
      <c r="BC30" s="1">
        <f t="shared" si="26"/>
        <v>0.6372394923243242</v>
      </c>
      <c r="BE30" s="1">
        <f t="shared" si="27"/>
        <v>6.1316183337894721</v>
      </c>
      <c r="BG30" s="1">
        <f t="shared" si="28"/>
        <v>7.3033995878048952</v>
      </c>
    </row>
    <row r="31" spans="1:59" x14ac:dyDescent="0.3">
      <c r="A31" s="1">
        <f t="shared" si="35"/>
        <v>19.639159562285716</v>
      </c>
      <c r="B31" s="1">
        <f t="shared" si="35"/>
        <v>36.396004971428567</v>
      </c>
      <c r="C31" s="1">
        <f t="shared" si="34"/>
        <v>23.808923315714285</v>
      </c>
      <c r="D31" s="1">
        <f t="shared" si="34"/>
        <v>17.687369525714285</v>
      </c>
      <c r="E31" s="1">
        <f t="shared" si="34"/>
        <v>76.180096894285725</v>
      </c>
      <c r="F31" s="1">
        <f t="shared" si="34"/>
        <v>46.555355895714271</v>
      </c>
      <c r="G31" s="1">
        <f t="shared" si="34"/>
        <v>37.344993080000002</v>
      </c>
      <c r="H31" s="1">
        <f t="shared" si="34"/>
        <v>35.596243774285718</v>
      </c>
      <c r="I31" s="1">
        <f t="shared" si="34"/>
        <v>43.74698719714285</v>
      </c>
      <c r="J31" s="1">
        <f t="shared" si="34"/>
        <v>23.489214647142848</v>
      </c>
      <c r="K31" s="1">
        <f t="shared" si="34"/>
        <v>41.233779540000008</v>
      </c>
      <c r="L31" s="1">
        <f t="shared" si="34"/>
        <v>52.709384169999993</v>
      </c>
      <c r="M31" s="1">
        <f t="shared" si="34"/>
        <v>38.597626359999992</v>
      </c>
      <c r="N31" s="1">
        <f t="shared" si="34"/>
        <v>17.886009552857143</v>
      </c>
      <c r="O31" s="1">
        <f t="shared" si="34"/>
        <v>80.277933507142876</v>
      </c>
      <c r="P31" s="1">
        <f t="shared" si="34"/>
        <v>28.188952135714278</v>
      </c>
      <c r="Q31" s="1">
        <f t="shared" si="34"/>
        <v>45.540495272857136</v>
      </c>
      <c r="R31" s="1">
        <f t="shared" si="34"/>
        <v>65.025630624285725</v>
      </c>
      <c r="S31" s="1">
        <f t="shared" si="34"/>
        <v>26.954881804285723</v>
      </c>
      <c r="T31" s="1">
        <f t="shared" si="34"/>
        <v>16.970122848571428</v>
      </c>
      <c r="U31" s="1">
        <f t="shared" si="34"/>
        <v>23.487528611428576</v>
      </c>
      <c r="V31" s="1">
        <f t="shared" si="34"/>
        <v>32.367441831428572</v>
      </c>
      <c r="W31" s="1">
        <f t="shared" si="34"/>
        <v>31.129962398571418</v>
      </c>
      <c r="X31" s="1">
        <f t="shared" si="34"/>
        <v>31.922773088571425</v>
      </c>
      <c r="Y31" s="1">
        <f t="shared" si="34"/>
        <v>42.736210227142848</v>
      </c>
      <c r="Z31" s="1">
        <f t="shared" si="34"/>
        <v>28.007961227142864</v>
      </c>
      <c r="AA31" s="1">
        <f t="shared" si="34"/>
        <v>53.369130677142842</v>
      </c>
      <c r="AB31" s="1">
        <f t="shared" si="34"/>
        <v>47.153298632857151</v>
      </c>
      <c r="AC31" s="1">
        <f t="shared" si="34"/>
        <v>48.026241231428578</v>
      </c>
      <c r="AD31" s="1">
        <f t="shared" si="34"/>
        <v>48.27995452285716</v>
      </c>
      <c r="AE31" s="1">
        <f t="shared" si="34"/>
        <v>62.270166681428591</v>
      </c>
      <c r="AF31" s="1">
        <f t="shared" si="34"/>
        <v>26.946577935714295</v>
      </c>
      <c r="AK31">
        <v>10.33270538</v>
      </c>
      <c r="AW31" s="1">
        <f t="shared" si="24"/>
        <v>49.576361133666587</v>
      </c>
      <c r="AY31" s="1">
        <f t="shared" si="25"/>
        <v>5.3061034910312506</v>
      </c>
      <c r="BA31" s="1">
        <f t="shared" si="1"/>
        <v>37.322581264857142</v>
      </c>
      <c r="BC31" s="1">
        <f t="shared" si="26"/>
        <v>0.65999804562162145</v>
      </c>
      <c r="BE31" s="1">
        <f t="shared" si="27"/>
        <v>5.6323391982105244</v>
      </c>
      <c r="BG31" s="1">
        <f t="shared" si="28"/>
        <v>6.7415996195122121</v>
      </c>
    </row>
    <row r="32" spans="1:59" x14ac:dyDescent="0.3">
      <c r="A32">
        <v>21.327012440000001</v>
      </c>
      <c r="B32">
        <v>37.851013510000001</v>
      </c>
      <c r="C32">
        <v>24.872735819999999</v>
      </c>
      <c r="D32">
        <v>18.283908100000001</v>
      </c>
      <c r="E32">
        <v>79.656478509999999</v>
      </c>
      <c r="F32">
        <v>48.531173539999998</v>
      </c>
      <c r="G32">
        <v>38.683348770000002</v>
      </c>
      <c r="H32">
        <v>37.341229669999997</v>
      </c>
      <c r="I32">
        <v>45.293660559999999</v>
      </c>
      <c r="J32">
        <v>24.82142035</v>
      </c>
      <c r="K32">
        <v>42.941946950000002</v>
      </c>
      <c r="L32">
        <v>54.627344149999999</v>
      </c>
      <c r="M32">
        <v>40.984439389999999</v>
      </c>
      <c r="N32">
        <v>18.880454749999998</v>
      </c>
      <c r="O32">
        <v>82.262020969999995</v>
      </c>
      <c r="P32">
        <v>29.692599640000001</v>
      </c>
      <c r="Q32">
        <v>47.245677329999999</v>
      </c>
      <c r="R32">
        <v>67.677003429999999</v>
      </c>
      <c r="S32">
        <v>27.801931549999999</v>
      </c>
      <c r="T32">
        <v>17.564052790000002</v>
      </c>
      <c r="U32">
        <v>24.167000609999999</v>
      </c>
      <c r="V32">
        <v>33.28083565</v>
      </c>
      <c r="W32">
        <v>31.777567489999999</v>
      </c>
      <c r="X32">
        <v>32.87646745</v>
      </c>
      <c r="Y32">
        <v>44.274212919999997</v>
      </c>
      <c r="Z32">
        <v>29.230414710000002</v>
      </c>
      <c r="AA32">
        <v>55.612498180000003</v>
      </c>
      <c r="AB32">
        <v>48.905309770000002</v>
      </c>
      <c r="AC32">
        <v>49.433978740000001</v>
      </c>
      <c r="AD32">
        <v>50.072025629999999</v>
      </c>
      <c r="AE32">
        <v>64.304020350000002</v>
      </c>
      <c r="AF32">
        <v>27.73281244</v>
      </c>
      <c r="AK32">
        <v>9.9828517699999999</v>
      </c>
      <c r="AW32">
        <v>48.45195571</v>
      </c>
      <c r="AY32" s="1">
        <f t="shared" si="25"/>
        <v>5.4562105226875008</v>
      </c>
      <c r="BA32" s="1">
        <f t="shared" si="1"/>
        <v>38.609566825714282</v>
      </c>
      <c r="BC32" s="1">
        <f t="shared" si="26"/>
        <v>0.68275659891891871</v>
      </c>
      <c r="BE32" s="1">
        <f t="shared" si="27"/>
        <v>5.1330600626315768</v>
      </c>
      <c r="BG32" s="1">
        <f t="shared" si="28"/>
        <v>6.179799651219529</v>
      </c>
    </row>
    <row r="33" spans="37:59" x14ac:dyDescent="0.3">
      <c r="AK33">
        <v>6.5737995829999996</v>
      </c>
      <c r="AY33" s="1">
        <f t="shared" si="25"/>
        <v>5.6063175543437511</v>
      </c>
      <c r="BA33" s="1">
        <f t="shared" si="1"/>
        <v>39.896552386571422</v>
      </c>
      <c r="BC33" s="1">
        <f t="shared" si="26"/>
        <v>0.70551515221621597</v>
      </c>
      <c r="BE33" s="1">
        <f t="shared" si="27"/>
        <v>4.6337809270526291</v>
      </c>
      <c r="BG33" s="1">
        <f t="shared" si="28"/>
        <v>5.6179996829268459</v>
      </c>
    </row>
    <row r="34" spans="37:59" x14ac:dyDescent="0.3">
      <c r="AK34">
        <v>6.3296544299999997</v>
      </c>
      <c r="AY34">
        <v>5.7564245859999996</v>
      </c>
      <c r="BA34" s="1">
        <f t="shared" si="1"/>
        <v>41.183537947428562</v>
      </c>
      <c r="BC34" s="1">
        <f t="shared" si="26"/>
        <v>0.72827370551351323</v>
      </c>
      <c r="BE34" s="1">
        <f t="shared" si="27"/>
        <v>4.1345017914736815</v>
      </c>
      <c r="BG34" s="1">
        <f t="shared" si="28"/>
        <v>5.0561997146341628</v>
      </c>
    </row>
    <row r="35" spans="37:59" x14ac:dyDescent="0.3">
      <c r="AK35">
        <v>6.06312315</v>
      </c>
      <c r="BA35" s="1">
        <f t="shared" si="1"/>
        <v>42.470523508285702</v>
      </c>
      <c r="BC35" s="1">
        <f t="shared" si="26"/>
        <v>0.75103225881081048</v>
      </c>
      <c r="BE35" s="1">
        <f t="shared" si="27"/>
        <v>3.6352226558947343</v>
      </c>
      <c r="BG35" s="1">
        <f t="shared" si="28"/>
        <v>4.4943997463414798</v>
      </c>
    </row>
    <row r="36" spans="37:59" x14ac:dyDescent="0.3">
      <c r="AK36">
        <v>6.5707371080000003</v>
      </c>
      <c r="BA36" s="1">
        <f t="shared" si="1"/>
        <v>43.757509069142841</v>
      </c>
      <c r="BC36" s="1">
        <f t="shared" si="26"/>
        <v>0.77379081210810774</v>
      </c>
      <c r="BE36" s="1">
        <f t="shared" si="27"/>
        <v>3.135943520315787</v>
      </c>
      <c r="BG36" s="1">
        <f t="shared" si="28"/>
        <v>3.9325997780487967</v>
      </c>
    </row>
    <row r="37" spans="37:59" x14ac:dyDescent="0.3">
      <c r="AK37">
        <v>5.4677162949999998</v>
      </c>
      <c r="BA37">
        <v>45.044494630000003</v>
      </c>
      <c r="BC37" s="1">
        <f t="shared" si="26"/>
        <v>0.796549365405405</v>
      </c>
      <c r="BE37" s="1">
        <f t="shared" si="27"/>
        <v>2.6366643847368398</v>
      </c>
      <c r="BG37" s="1">
        <f t="shared" si="28"/>
        <v>3.3707998097561136</v>
      </c>
    </row>
    <row r="38" spans="37:59" x14ac:dyDescent="0.3">
      <c r="AK38">
        <v>4.2467224510000001</v>
      </c>
      <c r="BC38" s="1">
        <f t="shared" si="26"/>
        <v>0.81930791870270225</v>
      </c>
      <c r="BE38" s="1">
        <f t="shared" si="27"/>
        <v>2.1373852491578926</v>
      </c>
      <c r="BG38" s="1">
        <f t="shared" si="28"/>
        <v>2.8089998414634305</v>
      </c>
    </row>
    <row r="39" spans="37:59" x14ac:dyDescent="0.3">
      <c r="AK39">
        <v>4.0349443489999999</v>
      </c>
      <c r="BC39">
        <v>0.84206647199999995</v>
      </c>
      <c r="BE39" s="1">
        <f t="shared" si="27"/>
        <v>1.6381061135789454</v>
      </c>
      <c r="BG39" s="1">
        <f t="shared" si="28"/>
        <v>2.2471998731707474</v>
      </c>
    </row>
    <row r="40" spans="37:59" x14ac:dyDescent="0.3">
      <c r="AK40">
        <v>4.1180087209999998</v>
      </c>
      <c r="BE40">
        <v>1.138826978</v>
      </c>
      <c r="BG40" s="1">
        <f t="shared" si="28"/>
        <v>1.6853999048780646</v>
      </c>
    </row>
    <row r="41" spans="37:59" x14ac:dyDescent="0.3">
      <c r="AK41">
        <v>4.1559124059999997</v>
      </c>
      <c r="BG41" s="1">
        <f t="shared" si="28"/>
        <v>1.1235999365853817</v>
      </c>
    </row>
    <row r="42" spans="37:59" x14ac:dyDescent="0.3">
      <c r="AK42">
        <v>3.8789462000000001</v>
      </c>
      <c r="BG42" s="1">
        <f t="shared" si="28"/>
        <v>0.56179996829269885</v>
      </c>
    </row>
    <row r="43" spans="37:59" x14ac:dyDescent="0.3">
      <c r="AK43">
        <v>3.391618582</v>
      </c>
      <c r="BG43">
        <v>0</v>
      </c>
    </row>
    <row r="44" spans="37:59" x14ac:dyDescent="0.3">
      <c r="AK44">
        <v>3.1517649840000002</v>
      </c>
    </row>
    <row r="45" spans="37:59" x14ac:dyDescent="0.3">
      <c r="AK45">
        <v>3.1873755130000001</v>
      </c>
    </row>
    <row r="46" spans="37:59" x14ac:dyDescent="0.3">
      <c r="AK46">
        <v>3.6524440469999999</v>
      </c>
    </row>
    <row r="47" spans="37:59" x14ac:dyDescent="0.3">
      <c r="AK47">
        <v>7.913364724</v>
      </c>
    </row>
    <row r="48" spans="37:59" x14ac:dyDescent="0.3">
      <c r="AK48">
        <v>2.6753202250000001</v>
      </c>
    </row>
    <row r="49" spans="37:37" x14ac:dyDescent="0.3">
      <c r="AK49">
        <v>1.8628686409999999</v>
      </c>
    </row>
    <row r="50" spans="37:37" x14ac:dyDescent="0.3">
      <c r="AK50">
        <v>3.0925817950000001</v>
      </c>
    </row>
    <row r="51" spans="37:37" x14ac:dyDescent="0.3">
      <c r="AK51">
        <v>3.7270992010000001</v>
      </c>
    </row>
    <row r="52" spans="37:37" x14ac:dyDescent="0.3">
      <c r="AK52">
        <v>2.0512558909999998</v>
      </c>
    </row>
    <row r="53" spans="37:37" x14ac:dyDescent="0.3">
      <c r="AK53">
        <v>2.2735813770000002</v>
      </c>
    </row>
    <row r="54" spans="37:37" x14ac:dyDescent="0.3">
      <c r="AK54">
        <v>2.22974739</v>
      </c>
    </row>
    <row r="55" spans="37:37" x14ac:dyDescent="0.3">
      <c r="AK55">
        <v>1.652812049</v>
      </c>
    </row>
    <row r="56" spans="37:37" x14ac:dyDescent="0.3">
      <c r="AK56">
        <v>1.6480204709999999</v>
      </c>
    </row>
    <row r="57" spans="37:37" x14ac:dyDescent="0.3">
      <c r="AK57">
        <v>0</v>
      </c>
    </row>
  </sheetData>
  <mergeCells count="31">
    <mergeCell ref="Y1:Z1"/>
    <mergeCell ref="AI1:AJ1"/>
    <mergeCell ref="BC1:BD1"/>
    <mergeCell ref="BA1:BB1"/>
    <mergeCell ref="AA1:AB1"/>
    <mergeCell ref="AO1:AP1"/>
    <mergeCell ref="AM1:AN1"/>
    <mergeCell ref="AQ1:AR1"/>
    <mergeCell ref="AS1:AT1"/>
    <mergeCell ref="AK1:AL1"/>
    <mergeCell ref="BG1:BH1"/>
    <mergeCell ref="AW1:AX1"/>
    <mergeCell ref="AU1:AV1"/>
    <mergeCell ref="AE1:AF1"/>
    <mergeCell ref="C14:D14"/>
    <mergeCell ref="K1:L1"/>
    <mergeCell ref="AY1:AZ1"/>
    <mergeCell ref="M1:N1"/>
    <mergeCell ref="O1:P1"/>
    <mergeCell ref="Q1:R1"/>
    <mergeCell ref="S1:T1"/>
    <mergeCell ref="U1:V1"/>
    <mergeCell ref="W1:X1"/>
    <mergeCell ref="AG1:AH1"/>
    <mergeCell ref="AC1:AD1"/>
    <mergeCell ref="BE1:BF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78CC-F1C0-48D5-A568-543234BF5CDE}">
  <dimension ref="A1:I2235"/>
  <sheetViews>
    <sheetView tabSelected="1" workbookViewId="0">
      <selection activeCell="E1" sqref="E1:E59"/>
    </sheetView>
  </sheetViews>
  <sheetFormatPr defaultRowHeight="14.4" x14ac:dyDescent="0.3"/>
  <cols>
    <col min="2" max="2" width="8.88671875" style="4"/>
    <col min="4" max="5" width="8.88671875" style="4"/>
    <col min="6" max="16384" width="8.88671875" style="5"/>
  </cols>
  <sheetData>
    <row r="1" spans="2:5" x14ac:dyDescent="0.3">
      <c r="B1" s="9">
        <v>0.2590833333</v>
      </c>
      <c r="C1" s="9">
        <v>0.27712500000000001</v>
      </c>
      <c r="D1" s="9">
        <v>0.17524999999999999</v>
      </c>
      <c r="E1">
        <f xml:space="preserve"> 0.9904*D1 + 0.0118</f>
        <v>0.18536759999999999</v>
      </c>
    </row>
    <row r="2" spans="2:5" x14ac:dyDescent="0.3">
      <c r="B2" s="9">
        <v>0.25445833330000001</v>
      </c>
      <c r="C2" s="9">
        <v>0.26837499999999997</v>
      </c>
      <c r="D2" s="9">
        <v>0.1716666667</v>
      </c>
      <c r="E2">
        <f t="shared" ref="E2:E59" si="0" xml:space="preserve"> 0.9904*D2 + 0.0118</f>
        <v>0.18181866669968</v>
      </c>
    </row>
    <row r="3" spans="2:5" x14ac:dyDescent="0.3">
      <c r="B3" s="9">
        <v>0.24891666670000001</v>
      </c>
      <c r="C3" s="9">
        <v>0.2621666667</v>
      </c>
      <c r="D3" s="9">
        <v>0.16954166670000001</v>
      </c>
      <c r="E3">
        <f t="shared" si="0"/>
        <v>0.17971406669968001</v>
      </c>
    </row>
    <row r="4" spans="2:5" x14ac:dyDescent="0.3">
      <c r="B4" s="9">
        <v>0.24387500000000001</v>
      </c>
      <c r="C4" s="9">
        <v>0.2575416667</v>
      </c>
      <c r="D4" s="9">
        <v>0.16920833330000001</v>
      </c>
      <c r="E4">
        <f t="shared" si="0"/>
        <v>0.17938393330032001</v>
      </c>
    </row>
    <row r="5" spans="2:5" x14ac:dyDescent="0.3">
      <c r="B5" s="9">
        <v>0.23979166669999999</v>
      </c>
      <c r="C5" s="9">
        <v>0.25395833330000001</v>
      </c>
      <c r="D5" s="9">
        <v>0.169375</v>
      </c>
      <c r="E5">
        <f t="shared" si="0"/>
        <v>0.17954899999999999</v>
      </c>
    </row>
    <row r="6" spans="2:5" x14ac:dyDescent="0.3">
      <c r="B6" s="9">
        <v>0.23879166669999999</v>
      </c>
      <c r="C6" s="9">
        <v>0.25579166669999998</v>
      </c>
      <c r="D6" s="9">
        <v>0.16791666669999999</v>
      </c>
      <c r="E6">
        <f t="shared" si="0"/>
        <v>0.17810466669968</v>
      </c>
    </row>
    <row r="7" spans="2:5" x14ac:dyDescent="0.3">
      <c r="B7" s="9">
        <v>0.23695833329999999</v>
      </c>
      <c r="C7" s="9">
        <v>0.25662499999999999</v>
      </c>
      <c r="D7" s="9">
        <v>0.16679166670000001</v>
      </c>
      <c r="E7">
        <f t="shared" si="0"/>
        <v>0.17699046669967999</v>
      </c>
    </row>
    <row r="8" spans="2:5" x14ac:dyDescent="0.3">
      <c r="B8" s="9">
        <v>0.233375</v>
      </c>
      <c r="C8" s="9">
        <v>0.25241666670000001</v>
      </c>
      <c r="D8" s="9">
        <v>0.16600000000000001</v>
      </c>
      <c r="E8">
        <f t="shared" si="0"/>
        <v>0.17620640000000001</v>
      </c>
    </row>
    <row r="9" spans="2:5" x14ac:dyDescent="0.3">
      <c r="B9" s="9">
        <v>0.22866666669999999</v>
      </c>
      <c r="C9" s="9">
        <v>0.24783333330000001</v>
      </c>
      <c r="D9" s="9">
        <v>0.1658333333</v>
      </c>
      <c r="E9">
        <f t="shared" si="0"/>
        <v>0.17604133330031999</v>
      </c>
    </row>
    <row r="10" spans="2:5" x14ac:dyDescent="0.3">
      <c r="B10" s="9">
        <v>0.231125</v>
      </c>
      <c r="C10" s="9">
        <v>0.24983333329999999</v>
      </c>
      <c r="D10" s="9">
        <v>0.1648333333</v>
      </c>
      <c r="E10">
        <f t="shared" si="0"/>
        <v>0.17505093330031998</v>
      </c>
    </row>
    <row r="11" spans="2:5" x14ac:dyDescent="0.3">
      <c r="B11" s="9">
        <v>0.25329166669999997</v>
      </c>
      <c r="C11" s="9">
        <v>0.2670833333</v>
      </c>
      <c r="D11" s="9">
        <v>0.16400000000000001</v>
      </c>
      <c r="E11">
        <f t="shared" si="0"/>
        <v>0.17422560000000001</v>
      </c>
    </row>
    <row r="12" spans="2:5" x14ac:dyDescent="0.3">
      <c r="B12" s="9">
        <v>0.2575416667</v>
      </c>
      <c r="C12" s="9">
        <v>0.270125</v>
      </c>
      <c r="D12" s="9">
        <v>0.16337499999999999</v>
      </c>
      <c r="E12">
        <f t="shared" si="0"/>
        <v>0.1736066</v>
      </c>
    </row>
    <row r="13" spans="2:5" x14ac:dyDescent="0.3">
      <c r="B13" s="9">
        <v>0.249</v>
      </c>
      <c r="C13" s="9">
        <v>0.26291666670000002</v>
      </c>
      <c r="D13" s="9">
        <v>0.16225000000000001</v>
      </c>
      <c r="E13">
        <f t="shared" si="0"/>
        <v>0.17249239999999999</v>
      </c>
    </row>
    <row r="14" spans="2:5" x14ac:dyDescent="0.3">
      <c r="B14" s="9">
        <v>0.24283333330000001</v>
      </c>
      <c r="C14" s="9">
        <v>0.25762499999999999</v>
      </c>
      <c r="D14" s="9">
        <v>0.1658333333</v>
      </c>
      <c r="E14">
        <f t="shared" si="0"/>
        <v>0.17604133330031999</v>
      </c>
    </row>
    <row r="15" spans="2:5" x14ac:dyDescent="0.3">
      <c r="B15" s="9">
        <v>0.2378333333</v>
      </c>
      <c r="C15" s="9">
        <v>0.25341666670000002</v>
      </c>
      <c r="D15" s="9">
        <v>0.18087500000000001</v>
      </c>
      <c r="E15">
        <f t="shared" si="0"/>
        <v>0.19093860000000001</v>
      </c>
    </row>
    <row r="16" spans="2:5" x14ac:dyDescent="0.3">
      <c r="B16" s="9">
        <v>0.232375</v>
      </c>
      <c r="C16" s="9">
        <v>0.24833333329999999</v>
      </c>
      <c r="D16" s="9">
        <v>0.17899999999999999</v>
      </c>
      <c r="E16">
        <f t="shared" si="0"/>
        <v>0.18908159999999999</v>
      </c>
    </row>
    <row r="17" spans="2:5" x14ac:dyDescent="0.3">
      <c r="B17" s="9">
        <v>0.22633333329999999</v>
      </c>
      <c r="C17" s="9">
        <v>0.24329166669999999</v>
      </c>
      <c r="D17" s="9">
        <v>0.17529166669999999</v>
      </c>
      <c r="E17">
        <f t="shared" si="0"/>
        <v>0.18540886669967999</v>
      </c>
    </row>
    <row r="18" spans="2:5" x14ac:dyDescent="0.3">
      <c r="B18" s="9">
        <v>0.22012499999999999</v>
      </c>
      <c r="C18" s="9">
        <v>0.23845833329999999</v>
      </c>
      <c r="D18" s="9">
        <v>0.17224999999999999</v>
      </c>
      <c r="E18">
        <f t="shared" si="0"/>
        <v>0.18239639999999999</v>
      </c>
    </row>
    <row r="19" spans="2:5" x14ac:dyDescent="0.3">
      <c r="B19" s="9">
        <v>0.22729166670000001</v>
      </c>
      <c r="C19" s="9">
        <v>0.24083333330000001</v>
      </c>
      <c r="D19" s="9">
        <v>0.18766666670000001</v>
      </c>
      <c r="E19">
        <f t="shared" si="0"/>
        <v>0.19766506669968001</v>
      </c>
    </row>
    <row r="20" spans="2:5" x14ac:dyDescent="0.3">
      <c r="B20" s="9">
        <v>0.2396666667</v>
      </c>
      <c r="C20" s="9">
        <v>0.2482916667</v>
      </c>
      <c r="D20" s="9">
        <v>0.1852916667</v>
      </c>
      <c r="E20">
        <f t="shared" si="0"/>
        <v>0.19531286669967998</v>
      </c>
    </row>
    <row r="21" spans="2:5" x14ac:dyDescent="0.3">
      <c r="B21" s="9">
        <v>0.23895833329999999</v>
      </c>
      <c r="C21" s="9">
        <v>0.25220833329999998</v>
      </c>
      <c r="D21" s="9">
        <v>0.18462500000000001</v>
      </c>
      <c r="E21">
        <f t="shared" si="0"/>
        <v>0.19465260000000001</v>
      </c>
    </row>
    <row r="22" spans="2:5" x14ac:dyDescent="0.3">
      <c r="B22" s="9">
        <v>0.26595833330000002</v>
      </c>
      <c r="C22" s="9">
        <v>0.27675</v>
      </c>
      <c r="D22" s="9">
        <v>0.19337499999999999</v>
      </c>
      <c r="E22">
        <f t="shared" si="0"/>
        <v>0.20331859999999999</v>
      </c>
    </row>
    <row r="23" spans="2:5" x14ac:dyDescent="0.3">
      <c r="B23" s="9">
        <v>0.2898333333</v>
      </c>
      <c r="C23" s="9">
        <v>0.28916666670000002</v>
      </c>
      <c r="D23" s="9">
        <v>0.2018333333</v>
      </c>
      <c r="E23">
        <f t="shared" si="0"/>
        <v>0.21169573330031999</v>
      </c>
    </row>
    <row r="24" spans="2:5" x14ac:dyDescent="0.3">
      <c r="B24" s="9">
        <v>0.26404166670000001</v>
      </c>
      <c r="C24" s="9">
        <v>0.27183333329999998</v>
      </c>
      <c r="D24" s="9">
        <v>0.19929166670000001</v>
      </c>
      <c r="E24">
        <f t="shared" si="0"/>
        <v>0.20917846669968002</v>
      </c>
    </row>
    <row r="25" spans="2:5" x14ac:dyDescent="0.3">
      <c r="B25" s="9">
        <v>0.27850000000000003</v>
      </c>
      <c r="C25" s="9">
        <v>0.28066666670000001</v>
      </c>
      <c r="D25" s="9">
        <v>0.19804166670000001</v>
      </c>
      <c r="E25">
        <f t="shared" si="0"/>
        <v>0.20794046669968</v>
      </c>
    </row>
    <row r="26" spans="2:5" x14ac:dyDescent="0.3">
      <c r="B26" s="9">
        <v>0.27091666669999998</v>
      </c>
      <c r="C26" s="9">
        <v>0.27695833330000003</v>
      </c>
      <c r="D26" s="9">
        <v>0.19483333329999999</v>
      </c>
      <c r="E26">
        <f t="shared" si="0"/>
        <v>0.20476293330032</v>
      </c>
    </row>
    <row r="27" spans="2:5" x14ac:dyDescent="0.3">
      <c r="B27" s="9">
        <v>0.26150000000000001</v>
      </c>
      <c r="C27" s="9">
        <v>0.26824999999999999</v>
      </c>
      <c r="D27" s="9">
        <v>0.18958333329999999</v>
      </c>
      <c r="E27">
        <f t="shared" si="0"/>
        <v>0.19956333330031997</v>
      </c>
    </row>
    <row r="28" spans="2:5" x14ac:dyDescent="0.3">
      <c r="B28" s="9">
        <v>0.25566666669999999</v>
      </c>
      <c r="C28" s="9">
        <v>0.26245833330000001</v>
      </c>
      <c r="D28" s="9">
        <v>0.18412500000000001</v>
      </c>
      <c r="E28">
        <f t="shared" si="0"/>
        <v>0.19415740000000001</v>
      </c>
    </row>
    <row r="29" spans="2:5" x14ac:dyDescent="0.3">
      <c r="B29" s="9">
        <v>0.25974999999999998</v>
      </c>
      <c r="C29" s="9">
        <v>0.27041666669999997</v>
      </c>
      <c r="D29" s="9">
        <v>0.17895833329999999</v>
      </c>
      <c r="E29">
        <f t="shared" si="0"/>
        <v>0.18904033330032</v>
      </c>
    </row>
    <row r="30" spans="2:5" x14ac:dyDescent="0.3">
      <c r="B30" s="9">
        <v>0.25845833330000001</v>
      </c>
      <c r="C30" s="9">
        <v>0.26483333329999997</v>
      </c>
      <c r="D30" s="9">
        <v>0.17420833329999999</v>
      </c>
      <c r="E30">
        <f t="shared" si="0"/>
        <v>0.18433593330032</v>
      </c>
    </row>
    <row r="31" spans="2:5" x14ac:dyDescent="0.3">
      <c r="B31" s="9">
        <v>0.25274999999999997</v>
      </c>
      <c r="C31" s="9">
        <v>0.25941666670000002</v>
      </c>
      <c r="D31" s="9">
        <v>0.169875</v>
      </c>
      <c r="E31">
        <f t="shared" si="0"/>
        <v>0.18004419999999999</v>
      </c>
    </row>
    <row r="32" spans="2:5" x14ac:dyDescent="0.3">
      <c r="B32" s="9">
        <v>0.2469583333</v>
      </c>
      <c r="C32" s="9">
        <v>0.2529583333</v>
      </c>
      <c r="D32" s="9">
        <v>0.16679166670000001</v>
      </c>
      <c r="E32">
        <f t="shared" si="0"/>
        <v>0.17699046669967999</v>
      </c>
    </row>
    <row r="33" spans="2:5" x14ac:dyDescent="0.3">
      <c r="B33" s="9">
        <v>0.24220833329999999</v>
      </c>
      <c r="C33" s="9">
        <v>0.24712500000000001</v>
      </c>
      <c r="D33" s="9">
        <v>0.16450000000000001</v>
      </c>
      <c r="E33">
        <f t="shared" si="0"/>
        <v>0.17472080000000001</v>
      </c>
    </row>
    <row r="34" spans="2:5" x14ac:dyDescent="0.3">
      <c r="B34" s="9">
        <v>0.23749999999999999</v>
      </c>
      <c r="C34" s="9">
        <v>0.24287500000000001</v>
      </c>
      <c r="D34" s="9">
        <v>0.16312499999999999</v>
      </c>
      <c r="E34">
        <f t="shared" si="0"/>
        <v>0.17335899999999999</v>
      </c>
    </row>
    <row r="35" spans="2:5" x14ac:dyDescent="0.3">
      <c r="B35" s="9">
        <v>0.2326666667</v>
      </c>
      <c r="C35" s="9">
        <v>0.23833333330000001</v>
      </c>
      <c r="D35" s="9">
        <v>0.16208333329999999</v>
      </c>
      <c r="E35">
        <f t="shared" si="0"/>
        <v>0.17232733330031999</v>
      </c>
    </row>
    <row r="36" spans="2:5" x14ac:dyDescent="0.3">
      <c r="B36" s="9">
        <v>0.22754166670000001</v>
      </c>
      <c r="C36" s="9">
        <v>0.23400000000000001</v>
      </c>
      <c r="D36" s="9">
        <v>0.16125</v>
      </c>
      <c r="E36">
        <f t="shared" si="0"/>
        <v>0.17150199999999999</v>
      </c>
    </row>
    <row r="37" spans="2:5" x14ac:dyDescent="0.3">
      <c r="B37" s="9">
        <v>0.22262499999999999</v>
      </c>
      <c r="C37" s="9">
        <v>0.23020833330000001</v>
      </c>
      <c r="D37" s="9">
        <v>0.161</v>
      </c>
      <c r="E37">
        <f t="shared" si="0"/>
        <v>0.1712544</v>
      </c>
    </row>
    <row r="38" spans="2:5" x14ac:dyDescent="0.3">
      <c r="B38" s="9">
        <v>0.2170416667</v>
      </c>
      <c r="C38" s="9">
        <v>0.22637499999999999</v>
      </c>
      <c r="D38" s="9">
        <v>0.161</v>
      </c>
      <c r="E38">
        <f t="shared" si="0"/>
        <v>0.1712544</v>
      </c>
    </row>
    <row r="39" spans="2:5" x14ac:dyDescent="0.3">
      <c r="B39" s="9">
        <v>0.2114583333</v>
      </c>
      <c r="C39" s="9">
        <v>0.22233333329999999</v>
      </c>
      <c r="D39" s="9">
        <v>0.18408333330000001</v>
      </c>
      <c r="E39">
        <f t="shared" si="0"/>
        <v>0.19411613330032002</v>
      </c>
    </row>
    <row r="40" spans="2:5" x14ac:dyDescent="0.3">
      <c r="B40" s="9">
        <v>0.20549999999999999</v>
      </c>
      <c r="C40" s="9">
        <v>0.2184583333</v>
      </c>
      <c r="D40" s="9">
        <v>0.22662499999999999</v>
      </c>
      <c r="E40">
        <f t="shared" si="0"/>
        <v>0.2362494</v>
      </c>
    </row>
    <row r="41" spans="2:5" x14ac:dyDescent="0.3">
      <c r="B41" s="9">
        <v>0.2114583333</v>
      </c>
      <c r="C41" s="9">
        <v>0.22587499999999999</v>
      </c>
      <c r="D41" s="9">
        <v>0.21608333330000001</v>
      </c>
      <c r="E41">
        <f t="shared" si="0"/>
        <v>0.22580893330032001</v>
      </c>
    </row>
    <row r="42" spans="2:5" x14ac:dyDescent="0.3">
      <c r="B42" s="9">
        <v>0.25220833329999998</v>
      </c>
      <c r="C42" s="9">
        <v>0.2505416667</v>
      </c>
      <c r="D42" s="9">
        <v>0.20920833329999999</v>
      </c>
      <c r="E42">
        <f t="shared" si="0"/>
        <v>0.21899993330032</v>
      </c>
    </row>
    <row r="43" spans="2:5" x14ac:dyDescent="0.3">
      <c r="B43" s="9">
        <v>0.24187500000000001</v>
      </c>
      <c r="C43" s="9">
        <v>0.24158333330000001</v>
      </c>
      <c r="D43" s="9">
        <v>0.20275000000000001</v>
      </c>
      <c r="E43">
        <f t="shared" si="0"/>
        <v>0.2126036</v>
      </c>
    </row>
    <row r="44" spans="2:5" x14ac:dyDescent="0.3">
      <c r="B44" s="9">
        <v>0.23445833329999999</v>
      </c>
      <c r="C44" s="9">
        <v>0.23524999999999999</v>
      </c>
      <c r="D44" s="9">
        <v>0.20858333330000001</v>
      </c>
      <c r="E44">
        <f t="shared" si="0"/>
        <v>0.21838093330031999</v>
      </c>
    </row>
    <row r="45" spans="2:5" x14ac:dyDescent="0.3">
      <c r="B45" s="9">
        <v>0.22645833330000001</v>
      </c>
      <c r="C45" s="9">
        <v>0.22895833330000001</v>
      </c>
      <c r="D45" s="9">
        <v>0.21299999999999999</v>
      </c>
      <c r="E45">
        <f t="shared" si="0"/>
        <v>0.22275519999999999</v>
      </c>
    </row>
    <row r="46" spans="2:5" x14ac:dyDescent="0.3">
      <c r="B46" s="9">
        <v>0.2182083333</v>
      </c>
      <c r="C46" s="9">
        <v>0.2235</v>
      </c>
      <c r="D46" s="9">
        <v>0.20804166669999999</v>
      </c>
      <c r="E46">
        <f t="shared" si="0"/>
        <v>0.21784446669967999</v>
      </c>
    </row>
    <row r="47" spans="2:5" x14ac:dyDescent="0.3">
      <c r="B47" s="9">
        <v>0.21024999999999999</v>
      </c>
      <c r="C47" s="9">
        <v>0.21837500000000001</v>
      </c>
      <c r="D47" s="9">
        <v>0.20279166670000001</v>
      </c>
      <c r="E47">
        <f t="shared" si="0"/>
        <v>0.21264486669968</v>
      </c>
    </row>
    <row r="48" spans="2:5" x14ac:dyDescent="0.3">
      <c r="B48" s="9">
        <v>0.20279166670000001</v>
      </c>
      <c r="C48" s="9">
        <v>0.21404166669999999</v>
      </c>
      <c r="D48" s="9">
        <v>0.19679166670000001</v>
      </c>
      <c r="E48">
        <f t="shared" si="0"/>
        <v>0.20670246669968001</v>
      </c>
    </row>
    <row r="49" spans="2:5" x14ac:dyDescent="0.3">
      <c r="B49" s="9">
        <v>0.19595833330000001</v>
      </c>
      <c r="C49" s="9">
        <v>0.2058333333</v>
      </c>
      <c r="D49" s="9">
        <v>0.191</v>
      </c>
      <c r="E49">
        <f t="shared" si="0"/>
        <v>0.20096639999999999</v>
      </c>
    </row>
    <row r="50" spans="2:5" x14ac:dyDescent="0.3">
      <c r="B50" s="9">
        <v>0.20549999999999999</v>
      </c>
      <c r="C50" s="9">
        <v>0.21099999999999999</v>
      </c>
      <c r="D50" s="9">
        <v>0.22462499999999999</v>
      </c>
      <c r="E50">
        <f t="shared" si="0"/>
        <v>0.23426859999999999</v>
      </c>
    </row>
    <row r="51" spans="2:5" x14ac:dyDescent="0.3">
      <c r="B51" s="9">
        <v>0.2182083333</v>
      </c>
      <c r="C51" s="9">
        <v>0.21725</v>
      </c>
      <c r="D51" s="9">
        <v>0.23250000000000001</v>
      </c>
      <c r="E51">
        <f t="shared" si="0"/>
        <v>0.24206800000000001</v>
      </c>
    </row>
    <row r="52" spans="2:5" x14ac:dyDescent="0.3">
      <c r="B52" s="9">
        <v>0.21049999999999999</v>
      </c>
      <c r="C52" s="9">
        <v>0.20887500000000001</v>
      </c>
      <c r="D52" s="9">
        <v>0.22483333329999999</v>
      </c>
      <c r="E52">
        <f t="shared" si="0"/>
        <v>0.23447493330031999</v>
      </c>
    </row>
    <row r="53" spans="2:5" x14ac:dyDescent="0.3">
      <c r="B53" s="9">
        <v>0.2016666667</v>
      </c>
      <c r="C53" s="9">
        <v>0.20320833329999999</v>
      </c>
      <c r="D53" s="9">
        <v>0.21958333329999999</v>
      </c>
      <c r="E53">
        <f t="shared" si="0"/>
        <v>0.22927533330031999</v>
      </c>
    </row>
    <row r="54" spans="2:5" x14ac:dyDescent="0.3">
      <c r="B54" s="9">
        <v>0.1937916667</v>
      </c>
      <c r="C54" s="9">
        <v>0.199875</v>
      </c>
      <c r="D54" s="9">
        <v>0.21466666670000001</v>
      </c>
      <c r="E54">
        <f t="shared" si="0"/>
        <v>0.22440586669967999</v>
      </c>
    </row>
    <row r="55" spans="2:5" x14ac:dyDescent="0.3">
      <c r="B55" s="9">
        <v>0.18725</v>
      </c>
      <c r="C55" s="9">
        <v>0.19716666669999999</v>
      </c>
      <c r="D55" s="9">
        <v>0.20954166669999999</v>
      </c>
      <c r="E55">
        <f t="shared" si="0"/>
        <v>0.21933006669967997</v>
      </c>
    </row>
    <row r="56" spans="2:5" x14ac:dyDescent="0.3">
      <c r="B56" s="9">
        <v>0.18191666670000001</v>
      </c>
      <c r="C56" s="9">
        <v>0.19433333329999999</v>
      </c>
      <c r="D56" s="9">
        <v>0.2043333333</v>
      </c>
      <c r="E56">
        <f t="shared" si="0"/>
        <v>0.21417173330031999</v>
      </c>
    </row>
    <row r="57" spans="2:5" x14ac:dyDescent="0.3">
      <c r="B57" s="9">
        <v>0.18575</v>
      </c>
      <c r="C57" s="9">
        <v>0.19737499999999999</v>
      </c>
      <c r="D57" s="9">
        <v>0.19920833330000001</v>
      </c>
      <c r="E57">
        <f t="shared" si="0"/>
        <v>0.20909593330032</v>
      </c>
    </row>
    <row r="58" spans="2:5" x14ac:dyDescent="0.3">
      <c r="B58" s="9">
        <v>0.19120833330000001</v>
      </c>
      <c r="C58" s="9">
        <v>0.19737499999999999</v>
      </c>
      <c r="D58" s="9">
        <v>0.19466666669999999</v>
      </c>
      <c r="E58">
        <f t="shared" si="0"/>
        <v>0.20459786669968</v>
      </c>
    </row>
    <row r="59" spans="2:5" x14ac:dyDescent="0.3">
      <c r="B59" s="9">
        <v>0.18525</v>
      </c>
      <c r="C59" s="9">
        <v>0.1925</v>
      </c>
      <c r="D59" s="9">
        <v>0.19066666669999999</v>
      </c>
      <c r="E59">
        <f t="shared" si="0"/>
        <v>0.20063626669967999</v>
      </c>
    </row>
    <row r="60" spans="2:5" x14ac:dyDescent="0.3">
      <c r="B60" s="9">
        <v>0.17979166669999999</v>
      </c>
      <c r="C60" s="9">
        <v>0.19004347830000001</v>
      </c>
      <c r="D60"/>
      <c r="E60"/>
    </row>
    <row r="61" spans="2:5" x14ac:dyDescent="0.3">
      <c r="D61"/>
      <c r="E61"/>
    </row>
    <row r="62" spans="2:5" x14ac:dyDescent="0.3">
      <c r="D62"/>
      <c r="E62"/>
    </row>
    <row r="63" spans="2:5" x14ac:dyDescent="0.3">
      <c r="D63"/>
      <c r="E63"/>
    </row>
    <row r="64" spans="2:5" x14ac:dyDescent="0.3">
      <c r="D64"/>
      <c r="E64"/>
    </row>
    <row r="65" spans="4:5" x14ac:dyDescent="0.3">
      <c r="D65"/>
      <c r="E65"/>
    </row>
    <row r="66" spans="4:5" x14ac:dyDescent="0.3">
      <c r="D66"/>
      <c r="E66"/>
    </row>
    <row r="67" spans="4:5" x14ac:dyDescent="0.3">
      <c r="D67"/>
      <c r="E67"/>
    </row>
    <row r="68" spans="4:5" x14ac:dyDescent="0.3">
      <c r="D68"/>
      <c r="E68"/>
    </row>
    <row r="69" spans="4:5" x14ac:dyDescent="0.3">
      <c r="D69"/>
      <c r="E69"/>
    </row>
    <row r="70" spans="4:5" x14ac:dyDescent="0.3">
      <c r="D70"/>
      <c r="E70"/>
    </row>
    <row r="71" spans="4:5" x14ac:dyDescent="0.3">
      <c r="D71"/>
      <c r="E71"/>
    </row>
    <row r="72" spans="4:5" x14ac:dyDescent="0.3">
      <c r="D72"/>
      <c r="E72"/>
    </row>
    <row r="73" spans="4:5" x14ac:dyDescent="0.3">
      <c r="D73"/>
      <c r="E73"/>
    </row>
    <row r="74" spans="4:5" x14ac:dyDescent="0.3">
      <c r="D74"/>
      <c r="E74"/>
    </row>
    <row r="75" spans="4:5" x14ac:dyDescent="0.3">
      <c r="D75"/>
      <c r="E75"/>
    </row>
    <row r="76" spans="4:5" x14ac:dyDescent="0.3">
      <c r="D76"/>
      <c r="E76"/>
    </row>
    <row r="77" spans="4:5" x14ac:dyDescent="0.3">
      <c r="D77"/>
      <c r="E77"/>
    </row>
    <row r="78" spans="4:5" x14ac:dyDescent="0.3">
      <c r="D78"/>
      <c r="E78"/>
    </row>
    <row r="79" spans="4:5" x14ac:dyDescent="0.3">
      <c r="D79"/>
      <c r="E79"/>
    </row>
    <row r="80" spans="4:5" x14ac:dyDescent="0.3">
      <c r="D80"/>
      <c r="E80"/>
    </row>
    <row r="81" spans="4:5" x14ac:dyDescent="0.3">
      <c r="D81"/>
      <c r="E81" s="1"/>
    </row>
    <row r="82" spans="4:5" x14ac:dyDescent="0.3">
      <c r="D82"/>
      <c r="E82" s="1"/>
    </row>
    <row r="83" spans="4:5" x14ac:dyDescent="0.3">
      <c r="D83"/>
      <c r="E83" s="1"/>
    </row>
    <row r="84" spans="4:5" x14ac:dyDescent="0.3">
      <c r="D84"/>
      <c r="E84" s="1"/>
    </row>
    <row r="85" spans="4:5" x14ac:dyDescent="0.3">
      <c r="D85"/>
      <c r="E85" s="1"/>
    </row>
    <row r="86" spans="4:5" x14ac:dyDescent="0.3">
      <c r="D86"/>
      <c r="E86" s="1"/>
    </row>
    <row r="87" spans="4:5" x14ac:dyDescent="0.3">
      <c r="D87"/>
      <c r="E87" s="1"/>
    </row>
    <row r="88" spans="4:5" x14ac:dyDescent="0.3">
      <c r="D88"/>
      <c r="E88" s="1"/>
    </row>
    <row r="89" spans="4:5" x14ac:dyDescent="0.3">
      <c r="D89"/>
      <c r="E89" s="1"/>
    </row>
    <row r="90" spans="4:5" x14ac:dyDescent="0.3">
      <c r="D90"/>
      <c r="E90" s="1"/>
    </row>
    <row r="91" spans="4:5" x14ac:dyDescent="0.3">
      <c r="D91"/>
      <c r="E91"/>
    </row>
    <row r="92" spans="4:5" x14ac:dyDescent="0.3">
      <c r="D92"/>
      <c r="E92"/>
    </row>
    <row r="93" spans="4:5" x14ac:dyDescent="0.3">
      <c r="D93"/>
      <c r="E93"/>
    </row>
    <row r="94" spans="4:5" x14ac:dyDescent="0.3">
      <c r="D94"/>
      <c r="E94"/>
    </row>
    <row r="95" spans="4:5" x14ac:dyDescent="0.3">
      <c r="D95"/>
      <c r="E95"/>
    </row>
    <row r="96" spans="4:5" x14ac:dyDescent="0.3">
      <c r="D96"/>
      <c r="E96"/>
    </row>
    <row r="97" spans="4:5" x14ac:dyDescent="0.3">
      <c r="D97"/>
      <c r="E97"/>
    </row>
    <row r="98" spans="4:5" x14ac:dyDescent="0.3">
      <c r="D98"/>
      <c r="E98"/>
    </row>
    <row r="99" spans="4:5" x14ac:dyDescent="0.3">
      <c r="D99"/>
      <c r="E99"/>
    </row>
    <row r="100" spans="4:5" x14ac:dyDescent="0.3">
      <c r="D100"/>
      <c r="E100"/>
    </row>
    <row r="101" spans="4:5" x14ac:dyDescent="0.3">
      <c r="D101"/>
      <c r="E101"/>
    </row>
    <row r="102" spans="4:5" x14ac:dyDescent="0.3">
      <c r="D102"/>
      <c r="E102"/>
    </row>
    <row r="103" spans="4:5" x14ac:dyDescent="0.3">
      <c r="D103"/>
      <c r="E103"/>
    </row>
    <row r="104" spans="4:5" x14ac:dyDescent="0.3">
      <c r="D104"/>
      <c r="E104"/>
    </row>
    <row r="105" spans="4:5" x14ac:dyDescent="0.3">
      <c r="D105"/>
      <c r="E105"/>
    </row>
    <row r="106" spans="4:5" x14ac:dyDescent="0.3">
      <c r="D106"/>
      <c r="E106"/>
    </row>
    <row r="107" spans="4:5" x14ac:dyDescent="0.3">
      <c r="D107"/>
      <c r="E107"/>
    </row>
    <row r="108" spans="4:5" x14ac:dyDescent="0.3">
      <c r="D108"/>
      <c r="E108"/>
    </row>
    <row r="109" spans="4:5" x14ac:dyDescent="0.3">
      <c r="D109"/>
      <c r="E109"/>
    </row>
    <row r="110" spans="4:5" x14ac:dyDescent="0.3">
      <c r="D110"/>
      <c r="E110"/>
    </row>
    <row r="111" spans="4:5" x14ac:dyDescent="0.3">
      <c r="D111"/>
      <c r="E111"/>
    </row>
    <row r="112" spans="4:5" x14ac:dyDescent="0.3">
      <c r="D112"/>
      <c r="E112"/>
    </row>
    <row r="113" spans="2:5" x14ac:dyDescent="0.3">
      <c r="D113"/>
      <c r="E113"/>
    </row>
    <row r="114" spans="2:5" x14ac:dyDescent="0.3">
      <c r="D114"/>
      <c r="E114"/>
    </row>
    <row r="115" spans="2:5" x14ac:dyDescent="0.3">
      <c r="D115"/>
      <c r="E115"/>
    </row>
    <row r="116" spans="2:5" x14ac:dyDescent="0.3">
      <c r="D116"/>
      <c r="E116"/>
    </row>
    <row r="117" spans="2:5" x14ac:dyDescent="0.3">
      <c r="D117"/>
      <c r="E117"/>
    </row>
    <row r="118" spans="2:5" x14ac:dyDescent="0.3">
      <c r="D118"/>
      <c r="E118"/>
    </row>
    <row r="119" spans="2:5" x14ac:dyDescent="0.3">
      <c r="D119"/>
      <c r="E119"/>
    </row>
    <row r="120" spans="2:5" x14ac:dyDescent="0.3">
      <c r="B120" s="9"/>
      <c r="C120" s="9"/>
      <c r="D120"/>
      <c r="E120"/>
    </row>
    <row r="121" spans="2:5" x14ac:dyDescent="0.3">
      <c r="B121" s="9"/>
      <c r="C121" s="9"/>
      <c r="D121"/>
      <c r="E121"/>
    </row>
    <row r="122" spans="2:5" x14ac:dyDescent="0.3">
      <c r="B122" s="9"/>
      <c r="C122" s="9"/>
      <c r="D122"/>
      <c r="E122"/>
    </row>
    <row r="123" spans="2:5" x14ac:dyDescent="0.3">
      <c r="B123" s="9"/>
      <c r="C123" s="9"/>
      <c r="D123"/>
      <c r="E123"/>
    </row>
    <row r="124" spans="2:5" x14ac:dyDescent="0.3">
      <c r="B124" s="9"/>
      <c r="C124" s="9"/>
      <c r="D124"/>
      <c r="E124"/>
    </row>
    <row r="125" spans="2:5" x14ac:dyDescent="0.3">
      <c r="B125" s="9"/>
      <c r="C125" s="9"/>
      <c r="D125"/>
      <c r="E125"/>
    </row>
    <row r="126" spans="2:5" x14ac:dyDescent="0.3">
      <c r="B126" s="9"/>
      <c r="C126" s="9"/>
      <c r="D126"/>
      <c r="E126"/>
    </row>
    <row r="127" spans="2:5" x14ac:dyDescent="0.3">
      <c r="B127" s="9"/>
      <c r="C127" s="9"/>
      <c r="D127"/>
      <c r="E127"/>
    </row>
    <row r="128" spans="2:5" x14ac:dyDescent="0.3">
      <c r="B128" s="9"/>
      <c r="C128" s="9"/>
      <c r="D128"/>
      <c r="E128"/>
    </row>
    <row r="129" spans="2:5" x14ac:dyDescent="0.3">
      <c r="B129" s="9"/>
      <c r="C129" s="9"/>
      <c r="D129"/>
      <c r="E129"/>
    </row>
    <row r="130" spans="2:5" x14ac:dyDescent="0.3">
      <c r="B130" s="9"/>
      <c r="C130" s="9"/>
      <c r="D130"/>
      <c r="E130"/>
    </row>
    <row r="131" spans="2:5" x14ac:dyDescent="0.3">
      <c r="B131" s="9"/>
      <c r="C131" s="9"/>
      <c r="D131"/>
      <c r="E131"/>
    </row>
    <row r="132" spans="2:5" x14ac:dyDescent="0.3">
      <c r="B132" s="9"/>
      <c r="C132" s="9"/>
      <c r="D132"/>
      <c r="E132"/>
    </row>
    <row r="133" spans="2:5" x14ac:dyDescent="0.3">
      <c r="B133" s="9"/>
      <c r="C133" s="9"/>
      <c r="D133"/>
      <c r="E133"/>
    </row>
    <row r="134" spans="2:5" x14ac:dyDescent="0.3">
      <c r="B134" s="9"/>
      <c r="C134" s="9"/>
      <c r="D134"/>
      <c r="E134"/>
    </row>
    <row r="135" spans="2:5" x14ac:dyDescent="0.3">
      <c r="B135" s="9"/>
      <c r="C135" s="9"/>
      <c r="D135"/>
      <c r="E135"/>
    </row>
    <row r="136" spans="2:5" x14ac:dyDescent="0.3">
      <c r="B136" s="9"/>
      <c r="C136" s="9"/>
      <c r="D136"/>
      <c r="E136"/>
    </row>
    <row r="137" spans="2:5" x14ac:dyDescent="0.3">
      <c r="B137" s="10"/>
      <c r="C137" s="10"/>
      <c r="D137"/>
      <c r="E137"/>
    </row>
    <row r="138" spans="2:5" x14ac:dyDescent="0.3">
      <c r="B138" s="10"/>
      <c r="C138" s="10"/>
      <c r="D138"/>
      <c r="E138"/>
    </row>
    <row r="139" spans="2:5" x14ac:dyDescent="0.3">
      <c r="B139" s="10"/>
      <c r="C139" s="10"/>
      <c r="D139"/>
      <c r="E139"/>
    </row>
    <row r="140" spans="2:5" x14ac:dyDescent="0.3">
      <c r="B140" s="10"/>
      <c r="C140" s="10"/>
      <c r="D140"/>
      <c r="E140"/>
    </row>
    <row r="141" spans="2:5" x14ac:dyDescent="0.3">
      <c r="B141" s="10"/>
      <c r="C141" s="10"/>
      <c r="D141"/>
      <c r="E141"/>
    </row>
    <row r="142" spans="2:5" x14ac:dyDescent="0.3">
      <c r="B142" s="10"/>
      <c r="C142" s="10"/>
      <c r="D142"/>
      <c r="E142"/>
    </row>
    <row r="143" spans="2:5" x14ac:dyDescent="0.3">
      <c r="B143" s="10"/>
      <c r="C143" s="10"/>
      <c r="D143"/>
      <c r="E143"/>
    </row>
    <row r="144" spans="2:5" x14ac:dyDescent="0.3">
      <c r="B144" s="10"/>
      <c r="C144" s="10"/>
      <c r="D144"/>
      <c r="E144"/>
    </row>
    <row r="145" spans="2:5" x14ac:dyDescent="0.3">
      <c r="B145" s="10"/>
      <c r="C145" s="10"/>
      <c r="D145"/>
      <c r="E145"/>
    </row>
    <row r="146" spans="2:5" x14ac:dyDescent="0.3">
      <c r="D146"/>
      <c r="E146"/>
    </row>
    <row r="147" spans="2:5" x14ac:dyDescent="0.3">
      <c r="D147"/>
      <c r="E147"/>
    </row>
    <row r="148" spans="2:5" x14ac:dyDescent="0.3">
      <c r="D148"/>
      <c r="E148"/>
    </row>
    <row r="149" spans="2:5" x14ac:dyDescent="0.3">
      <c r="D149"/>
      <c r="E149"/>
    </row>
    <row r="150" spans="2:5" x14ac:dyDescent="0.3">
      <c r="D150"/>
      <c r="E150"/>
    </row>
    <row r="151" spans="2:5" x14ac:dyDescent="0.3">
      <c r="D151"/>
      <c r="E151"/>
    </row>
    <row r="152" spans="2:5" x14ac:dyDescent="0.3">
      <c r="D152"/>
      <c r="E152"/>
    </row>
    <row r="153" spans="2:5" x14ac:dyDescent="0.3">
      <c r="D153"/>
      <c r="E153"/>
    </row>
    <row r="154" spans="2:5" x14ac:dyDescent="0.3">
      <c r="D154"/>
      <c r="E154"/>
    </row>
    <row r="155" spans="2:5" x14ac:dyDescent="0.3">
      <c r="D155"/>
      <c r="E155"/>
    </row>
    <row r="156" spans="2:5" x14ac:dyDescent="0.3">
      <c r="D156"/>
      <c r="E156"/>
    </row>
    <row r="157" spans="2:5" x14ac:dyDescent="0.3">
      <c r="D157"/>
      <c r="E157"/>
    </row>
    <row r="158" spans="2:5" x14ac:dyDescent="0.3">
      <c r="D158"/>
      <c r="E158"/>
    </row>
    <row r="159" spans="2:5" x14ac:dyDescent="0.3">
      <c r="D159"/>
      <c r="E159"/>
    </row>
    <row r="160" spans="2:5" x14ac:dyDescent="0.3">
      <c r="D160"/>
      <c r="E160"/>
    </row>
    <row r="161" spans="4:5" x14ac:dyDescent="0.3">
      <c r="D161"/>
      <c r="E161"/>
    </row>
    <row r="162" spans="4:5" x14ac:dyDescent="0.3">
      <c r="D162"/>
      <c r="E162"/>
    </row>
    <row r="163" spans="4:5" x14ac:dyDescent="0.3">
      <c r="D163"/>
      <c r="E163"/>
    </row>
    <row r="164" spans="4:5" x14ac:dyDescent="0.3">
      <c r="D164"/>
      <c r="E164"/>
    </row>
    <row r="165" spans="4:5" x14ac:dyDescent="0.3">
      <c r="D165"/>
      <c r="E165"/>
    </row>
    <row r="166" spans="4:5" x14ac:dyDescent="0.3">
      <c r="D166"/>
      <c r="E166"/>
    </row>
    <row r="197" spans="6:6" x14ac:dyDescent="0.3">
      <c r="F197" s="7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53" spans="3:3" x14ac:dyDescent="0.3">
      <c r="C353" s="5"/>
    </row>
    <row r="354" spans="3:3" x14ac:dyDescent="0.3">
      <c r="C354" s="5"/>
    </row>
    <row r="355" spans="3:3" x14ac:dyDescent="0.3">
      <c r="C355" s="5"/>
    </row>
    <row r="356" spans="3:3" x14ac:dyDescent="0.3">
      <c r="C356" s="5"/>
    </row>
    <row r="357" spans="3:3" x14ac:dyDescent="0.3">
      <c r="C357" s="5"/>
    </row>
    <row r="358" spans="3:3" x14ac:dyDescent="0.3">
      <c r="C358" s="5"/>
    </row>
    <row r="359" spans="3:3" x14ac:dyDescent="0.3">
      <c r="C359" s="5"/>
    </row>
    <row r="360" spans="3:3" x14ac:dyDescent="0.3">
      <c r="C360" s="5"/>
    </row>
    <row r="361" spans="3:3" x14ac:dyDescent="0.3">
      <c r="C361" s="5"/>
    </row>
    <row r="362" spans="3:3" x14ac:dyDescent="0.3">
      <c r="C362" s="5"/>
    </row>
    <row r="363" spans="3:3" x14ac:dyDescent="0.3">
      <c r="C363" s="5"/>
    </row>
    <row r="364" spans="3:3" x14ac:dyDescent="0.3">
      <c r="C364" s="5"/>
    </row>
    <row r="365" spans="3:3" x14ac:dyDescent="0.3">
      <c r="C365" s="5"/>
    </row>
    <row r="366" spans="3:3" x14ac:dyDescent="0.3">
      <c r="C366" s="5"/>
    </row>
    <row r="367" spans="3:3" x14ac:dyDescent="0.3">
      <c r="C367" s="5"/>
    </row>
    <row r="368" spans="3:3" x14ac:dyDescent="0.3">
      <c r="C368" s="5"/>
    </row>
    <row r="369" spans="2:3" x14ac:dyDescent="0.3">
      <c r="B369"/>
      <c r="C369" s="5"/>
    </row>
    <row r="370" spans="2:3" x14ac:dyDescent="0.3">
      <c r="B370"/>
      <c r="C370" s="5"/>
    </row>
    <row r="371" spans="2:3" x14ac:dyDescent="0.3">
      <c r="B371"/>
      <c r="C371" s="5"/>
    </row>
    <row r="372" spans="2:3" x14ac:dyDescent="0.3">
      <c r="B372"/>
      <c r="C372" s="5"/>
    </row>
    <row r="373" spans="2:3" x14ac:dyDescent="0.3">
      <c r="B373"/>
      <c r="C373" s="5"/>
    </row>
    <row r="374" spans="2:3" x14ac:dyDescent="0.3">
      <c r="B374"/>
      <c r="C374" s="5"/>
    </row>
    <row r="375" spans="2:3" x14ac:dyDescent="0.3">
      <c r="B375"/>
      <c r="C375" s="5"/>
    </row>
    <row r="376" spans="2:3" x14ac:dyDescent="0.3">
      <c r="B376"/>
      <c r="C376" s="5"/>
    </row>
    <row r="377" spans="2:3" x14ac:dyDescent="0.3">
      <c r="B377"/>
      <c r="C377" s="5"/>
    </row>
    <row r="378" spans="2:3" x14ac:dyDescent="0.3">
      <c r="B378"/>
      <c r="C378" s="5"/>
    </row>
    <row r="379" spans="2:3" x14ac:dyDescent="0.3">
      <c r="B379"/>
      <c r="C379" s="5"/>
    </row>
    <row r="380" spans="2:3" x14ac:dyDescent="0.3">
      <c r="B380"/>
      <c r="C380" s="5"/>
    </row>
    <row r="381" spans="2:3" x14ac:dyDescent="0.3">
      <c r="B381"/>
      <c r="C381" s="5"/>
    </row>
    <row r="382" spans="2:3" x14ac:dyDescent="0.3">
      <c r="B382"/>
      <c r="C382" s="5"/>
    </row>
    <row r="383" spans="2:3" x14ac:dyDescent="0.3">
      <c r="B383"/>
      <c r="C383" s="5"/>
    </row>
    <row r="384" spans="2:3" x14ac:dyDescent="0.3">
      <c r="B384"/>
      <c r="C384" s="5"/>
    </row>
    <row r="385" spans="2:3" x14ac:dyDescent="0.3">
      <c r="B385"/>
      <c r="C385" s="5"/>
    </row>
    <row r="386" spans="2:3" x14ac:dyDescent="0.3">
      <c r="B386"/>
      <c r="C386" s="5"/>
    </row>
    <row r="387" spans="2:3" x14ac:dyDescent="0.3">
      <c r="B387"/>
      <c r="C387" s="5"/>
    </row>
    <row r="388" spans="2:3" x14ac:dyDescent="0.3">
      <c r="B388"/>
      <c r="C388" s="5"/>
    </row>
    <row r="389" spans="2:3" x14ac:dyDescent="0.3">
      <c r="B389"/>
      <c r="C389" s="5"/>
    </row>
    <row r="390" spans="2:3" x14ac:dyDescent="0.3">
      <c r="B390"/>
      <c r="C390" s="5"/>
    </row>
    <row r="391" spans="2:3" x14ac:dyDescent="0.3">
      <c r="B391"/>
      <c r="C391" s="5"/>
    </row>
    <row r="392" spans="2:3" x14ac:dyDescent="0.3">
      <c r="B392"/>
      <c r="C392" s="5"/>
    </row>
    <row r="393" spans="2:3" x14ac:dyDescent="0.3">
      <c r="B393"/>
      <c r="C393" s="5"/>
    </row>
    <row r="394" spans="2:3" x14ac:dyDescent="0.3">
      <c r="B394"/>
      <c r="C394" s="5"/>
    </row>
    <row r="395" spans="2:3" x14ac:dyDescent="0.3">
      <c r="B395"/>
      <c r="C395" s="5"/>
    </row>
    <row r="396" spans="2:3" x14ac:dyDescent="0.3">
      <c r="B396"/>
      <c r="C396" s="5"/>
    </row>
    <row r="397" spans="2:3" x14ac:dyDescent="0.3">
      <c r="B397"/>
      <c r="C397" s="5"/>
    </row>
    <row r="398" spans="2:3" x14ac:dyDescent="0.3">
      <c r="B398"/>
      <c r="C398" s="5"/>
    </row>
    <row r="399" spans="2:3" x14ac:dyDescent="0.3">
      <c r="B399"/>
      <c r="C399" s="5"/>
    </row>
    <row r="400" spans="2:3" x14ac:dyDescent="0.3">
      <c r="B400"/>
      <c r="C400" s="5"/>
    </row>
    <row r="401" spans="2:3" x14ac:dyDescent="0.3">
      <c r="B401"/>
      <c r="C401" s="5"/>
    </row>
    <row r="402" spans="2:3" x14ac:dyDescent="0.3">
      <c r="B402"/>
      <c r="C402" s="5"/>
    </row>
    <row r="403" spans="2:3" x14ac:dyDescent="0.3">
      <c r="B403"/>
      <c r="C403" s="5"/>
    </row>
    <row r="404" spans="2:3" x14ac:dyDescent="0.3">
      <c r="B404"/>
      <c r="C404" s="5"/>
    </row>
    <row r="405" spans="2:3" x14ac:dyDescent="0.3">
      <c r="B405"/>
      <c r="C405" s="5"/>
    </row>
    <row r="406" spans="2:3" x14ac:dyDescent="0.3">
      <c r="B406"/>
      <c r="C406" s="5"/>
    </row>
    <row r="407" spans="2:3" x14ac:dyDescent="0.3">
      <c r="B407"/>
      <c r="C407" s="5"/>
    </row>
    <row r="408" spans="2:3" x14ac:dyDescent="0.3">
      <c r="B408"/>
      <c r="C408" s="5"/>
    </row>
    <row r="409" spans="2:3" x14ac:dyDescent="0.3">
      <c r="B409"/>
      <c r="C409" s="5"/>
    </row>
    <row r="410" spans="2:3" x14ac:dyDescent="0.3">
      <c r="B410"/>
      <c r="C410" s="5"/>
    </row>
    <row r="411" spans="2:3" x14ac:dyDescent="0.3">
      <c r="B411"/>
      <c r="C411" s="5"/>
    </row>
    <row r="412" spans="2:3" x14ac:dyDescent="0.3">
      <c r="B412"/>
      <c r="C412" s="5"/>
    </row>
    <row r="413" spans="2:3" x14ac:dyDescent="0.3">
      <c r="B413"/>
      <c r="C413" s="5"/>
    </row>
    <row r="414" spans="2:3" x14ac:dyDescent="0.3">
      <c r="B414"/>
      <c r="C414" s="5"/>
    </row>
    <row r="415" spans="2:3" x14ac:dyDescent="0.3">
      <c r="B415"/>
      <c r="C415" s="5"/>
    </row>
    <row r="416" spans="2:3" x14ac:dyDescent="0.3">
      <c r="B416"/>
      <c r="C416" s="5"/>
    </row>
    <row r="417" spans="2:3" x14ac:dyDescent="0.3">
      <c r="B417"/>
      <c r="C417" s="5"/>
    </row>
    <row r="418" spans="2:3" x14ac:dyDescent="0.3">
      <c r="B418"/>
      <c r="C418" s="5"/>
    </row>
    <row r="419" spans="2:3" x14ac:dyDescent="0.3">
      <c r="B419"/>
      <c r="C419" s="5"/>
    </row>
    <row r="420" spans="2:3" x14ac:dyDescent="0.3">
      <c r="B420"/>
      <c r="C420" s="5"/>
    </row>
    <row r="421" spans="2:3" x14ac:dyDescent="0.3">
      <c r="B421"/>
      <c r="C421" s="5"/>
    </row>
    <row r="422" spans="2:3" x14ac:dyDescent="0.3">
      <c r="B422"/>
      <c r="C422" s="5"/>
    </row>
    <row r="423" spans="2:3" x14ac:dyDescent="0.3">
      <c r="B423"/>
      <c r="C423" s="5"/>
    </row>
    <row r="424" spans="2:3" x14ac:dyDescent="0.3">
      <c r="B424"/>
      <c r="C424" s="5"/>
    </row>
    <row r="425" spans="2:3" x14ac:dyDescent="0.3">
      <c r="B425"/>
      <c r="C425" s="5"/>
    </row>
    <row r="426" spans="2:3" x14ac:dyDescent="0.3">
      <c r="B426"/>
      <c r="C426" s="5"/>
    </row>
    <row r="427" spans="2:3" x14ac:dyDescent="0.3">
      <c r="B427"/>
      <c r="C427" s="5"/>
    </row>
    <row r="428" spans="2:3" x14ac:dyDescent="0.3">
      <c r="B428"/>
      <c r="C428" s="5"/>
    </row>
    <row r="429" spans="2:3" x14ac:dyDescent="0.3">
      <c r="B429"/>
      <c r="C429" s="5"/>
    </row>
    <row r="430" spans="2:3" x14ac:dyDescent="0.3">
      <c r="B430"/>
      <c r="C430" s="5"/>
    </row>
    <row r="431" spans="2:3" x14ac:dyDescent="0.3">
      <c r="B431"/>
      <c r="C431" s="5"/>
    </row>
    <row r="432" spans="2:3" x14ac:dyDescent="0.3">
      <c r="B432"/>
      <c r="C432" s="5"/>
    </row>
    <row r="433" spans="2:3" x14ac:dyDescent="0.3">
      <c r="B433"/>
      <c r="C433" s="5"/>
    </row>
    <row r="434" spans="2:3" x14ac:dyDescent="0.3">
      <c r="B434"/>
      <c r="C434" s="5"/>
    </row>
    <row r="435" spans="2:3" x14ac:dyDescent="0.3">
      <c r="B435"/>
      <c r="C435" s="5"/>
    </row>
    <row r="436" spans="2:3" x14ac:dyDescent="0.3">
      <c r="B436"/>
      <c r="C436" s="5"/>
    </row>
    <row r="437" spans="2:3" x14ac:dyDescent="0.3">
      <c r="B437"/>
      <c r="C437" s="5"/>
    </row>
    <row r="438" spans="2:3" x14ac:dyDescent="0.3">
      <c r="B438"/>
      <c r="C438" s="5"/>
    </row>
    <row r="439" spans="2:3" x14ac:dyDescent="0.3">
      <c r="B439"/>
      <c r="C439" s="5"/>
    </row>
    <row r="440" spans="2:3" x14ac:dyDescent="0.3">
      <c r="B440"/>
      <c r="C440" s="5"/>
    </row>
    <row r="441" spans="2:3" x14ac:dyDescent="0.3">
      <c r="B441"/>
      <c r="C441" s="5"/>
    </row>
    <row r="442" spans="2:3" x14ac:dyDescent="0.3">
      <c r="B442"/>
      <c r="C442" s="5"/>
    </row>
    <row r="443" spans="2:3" x14ac:dyDescent="0.3">
      <c r="B443"/>
      <c r="C443" s="5"/>
    </row>
    <row r="444" spans="2:3" x14ac:dyDescent="0.3">
      <c r="B444"/>
      <c r="C444" s="5"/>
    </row>
    <row r="445" spans="2:3" x14ac:dyDescent="0.3">
      <c r="B445"/>
      <c r="C445" s="5"/>
    </row>
    <row r="446" spans="2:3" x14ac:dyDescent="0.3">
      <c r="B446"/>
      <c r="C446" s="5"/>
    </row>
    <row r="447" spans="2:3" x14ac:dyDescent="0.3">
      <c r="B447"/>
      <c r="C447" s="5"/>
    </row>
    <row r="448" spans="2:3" x14ac:dyDescent="0.3">
      <c r="B448"/>
      <c r="C448" s="5"/>
    </row>
    <row r="449" spans="2:3" x14ac:dyDescent="0.3">
      <c r="B449"/>
      <c r="C449" s="5"/>
    </row>
    <row r="450" spans="2:3" x14ac:dyDescent="0.3">
      <c r="B450"/>
      <c r="C450" s="5"/>
    </row>
    <row r="451" spans="2:3" x14ac:dyDescent="0.3">
      <c r="B451"/>
      <c r="C451" s="5"/>
    </row>
    <row r="452" spans="2:3" x14ac:dyDescent="0.3">
      <c r="B452"/>
      <c r="C452" s="5"/>
    </row>
    <row r="453" spans="2:3" x14ac:dyDescent="0.3">
      <c r="B453"/>
      <c r="C453" s="5"/>
    </row>
    <row r="454" spans="2:3" x14ac:dyDescent="0.3">
      <c r="B454"/>
      <c r="C454" s="5"/>
    </row>
    <row r="455" spans="2:3" x14ac:dyDescent="0.3">
      <c r="B455"/>
      <c r="C455" s="5"/>
    </row>
    <row r="456" spans="2:3" x14ac:dyDescent="0.3">
      <c r="B456"/>
      <c r="C456" s="5"/>
    </row>
    <row r="457" spans="2:3" x14ac:dyDescent="0.3">
      <c r="B457"/>
      <c r="C457" s="5"/>
    </row>
    <row r="458" spans="2:3" x14ac:dyDescent="0.3">
      <c r="B458"/>
      <c r="C458" s="5"/>
    </row>
    <row r="459" spans="2:3" x14ac:dyDescent="0.3">
      <c r="B459"/>
      <c r="C459" s="5"/>
    </row>
    <row r="460" spans="2:3" x14ac:dyDescent="0.3">
      <c r="B460"/>
      <c r="C460" s="5"/>
    </row>
    <row r="461" spans="2:3" x14ac:dyDescent="0.3">
      <c r="B461"/>
      <c r="C461" s="5"/>
    </row>
    <row r="462" spans="2:3" x14ac:dyDescent="0.3">
      <c r="B462"/>
      <c r="C462" s="5"/>
    </row>
    <row r="463" spans="2:3" x14ac:dyDescent="0.3">
      <c r="B463"/>
      <c r="C463" s="5"/>
    </row>
    <row r="464" spans="2:3" x14ac:dyDescent="0.3">
      <c r="B464"/>
      <c r="C464" s="5"/>
    </row>
    <row r="465" spans="2:8" x14ac:dyDescent="0.3">
      <c r="B465"/>
      <c r="C465" s="5"/>
    </row>
    <row r="466" spans="2:8" x14ac:dyDescent="0.3">
      <c r="B466"/>
      <c r="C466" s="5"/>
    </row>
    <row r="467" spans="2:8" x14ac:dyDescent="0.3">
      <c r="B467"/>
      <c r="C467" s="5"/>
      <c r="H467" s="7"/>
    </row>
    <row r="468" spans="2:8" x14ac:dyDescent="0.3">
      <c r="C468" s="5"/>
    </row>
    <row r="469" spans="2:8" x14ac:dyDescent="0.3">
      <c r="C469" s="5"/>
    </row>
    <row r="470" spans="2:8" x14ac:dyDescent="0.3">
      <c r="C470" s="5"/>
    </row>
    <row r="471" spans="2:8" x14ac:dyDescent="0.3">
      <c r="C471" s="5"/>
    </row>
    <row r="472" spans="2:8" x14ac:dyDescent="0.3">
      <c r="C472" s="5"/>
    </row>
    <row r="473" spans="2:8" x14ac:dyDescent="0.3">
      <c r="C473" s="5"/>
    </row>
    <row r="474" spans="2:8" x14ac:dyDescent="0.3">
      <c r="C474" s="5"/>
    </row>
    <row r="475" spans="2:8" x14ac:dyDescent="0.3">
      <c r="C475" s="5"/>
    </row>
    <row r="476" spans="2:8" x14ac:dyDescent="0.3">
      <c r="C476" s="5"/>
    </row>
    <row r="477" spans="2:8" x14ac:dyDescent="0.3">
      <c r="C477" s="5"/>
    </row>
    <row r="478" spans="2:8" x14ac:dyDescent="0.3">
      <c r="C478" s="5"/>
    </row>
    <row r="479" spans="2:8" x14ac:dyDescent="0.3">
      <c r="C479" s="5"/>
    </row>
    <row r="480" spans="2:8" x14ac:dyDescent="0.3">
      <c r="C480" s="5"/>
    </row>
    <row r="481" spans="3:3" x14ac:dyDescent="0.3">
      <c r="C481" s="5"/>
    </row>
    <row r="482" spans="3:3" x14ac:dyDescent="0.3">
      <c r="C482" s="5"/>
    </row>
    <row r="483" spans="3:3" x14ac:dyDescent="0.3">
      <c r="C483" s="5"/>
    </row>
    <row r="484" spans="3:3" x14ac:dyDescent="0.3">
      <c r="C484" s="5"/>
    </row>
    <row r="485" spans="3:3" x14ac:dyDescent="0.3">
      <c r="C485" s="5"/>
    </row>
    <row r="486" spans="3:3" x14ac:dyDescent="0.3">
      <c r="C486" s="5"/>
    </row>
    <row r="487" spans="3:3" x14ac:dyDescent="0.3">
      <c r="C487" s="5"/>
    </row>
    <row r="488" spans="3:3" x14ac:dyDescent="0.3">
      <c r="C488" s="5"/>
    </row>
    <row r="489" spans="3:3" x14ac:dyDescent="0.3">
      <c r="C489" s="5"/>
    </row>
    <row r="490" spans="3:3" x14ac:dyDescent="0.3">
      <c r="C490" s="5"/>
    </row>
    <row r="491" spans="3:3" x14ac:dyDescent="0.3">
      <c r="C491" s="5"/>
    </row>
    <row r="526" spans="4:5" x14ac:dyDescent="0.3">
      <c r="D526"/>
      <c r="E526"/>
    </row>
    <row r="527" spans="4:5" x14ac:dyDescent="0.3">
      <c r="D527"/>
      <c r="E527"/>
    </row>
    <row r="528" spans="4:5" x14ac:dyDescent="0.3">
      <c r="D528"/>
      <c r="E528"/>
    </row>
    <row r="529" spans="4:5" x14ac:dyDescent="0.3">
      <c r="D529"/>
      <c r="E529"/>
    </row>
    <row r="530" spans="4:5" x14ac:dyDescent="0.3">
      <c r="D530"/>
      <c r="E530"/>
    </row>
    <row r="531" spans="4:5" x14ac:dyDescent="0.3">
      <c r="D531"/>
      <c r="E531"/>
    </row>
    <row r="532" spans="4:5" x14ac:dyDescent="0.3">
      <c r="D532"/>
      <c r="E532"/>
    </row>
    <row r="533" spans="4:5" x14ac:dyDescent="0.3">
      <c r="D533"/>
      <c r="E533"/>
    </row>
    <row r="534" spans="4:5" x14ac:dyDescent="0.3">
      <c r="D534"/>
      <c r="E534"/>
    </row>
    <row r="535" spans="4:5" x14ac:dyDescent="0.3">
      <c r="D535"/>
      <c r="E535"/>
    </row>
    <row r="536" spans="4:5" x14ac:dyDescent="0.3">
      <c r="D536"/>
      <c r="E536"/>
    </row>
    <row r="537" spans="4:5" x14ac:dyDescent="0.3">
      <c r="D537"/>
      <c r="E537"/>
    </row>
    <row r="538" spans="4:5" x14ac:dyDescent="0.3">
      <c r="D538"/>
      <c r="E538"/>
    </row>
    <row r="539" spans="4:5" x14ac:dyDescent="0.3">
      <c r="D539"/>
      <c r="E539"/>
    </row>
    <row r="540" spans="4:5" x14ac:dyDescent="0.3">
      <c r="D540"/>
      <c r="E540"/>
    </row>
    <row r="541" spans="4:5" x14ac:dyDescent="0.3">
      <c r="D541"/>
      <c r="E541"/>
    </row>
    <row r="542" spans="4:5" x14ac:dyDescent="0.3">
      <c r="D542"/>
      <c r="E542"/>
    </row>
    <row r="543" spans="4:5" x14ac:dyDescent="0.3">
      <c r="D543"/>
      <c r="E543"/>
    </row>
    <row r="544" spans="4:5" x14ac:dyDescent="0.3">
      <c r="D544"/>
      <c r="E544"/>
    </row>
    <row r="545" spans="4:5" x14ac:dyDescent="0.3">
      <c r="D545"/>
      <c r="E545"/>
    </row>
    <row r="546" spans="4:5" x14ac:dyDescent="0.3">
      <c r="D546"/>
      <c r="E546"/>
    </row>
    <row r="547" spans="4:5" x14ac:dyDescent="0.3">
      <c r="D547"/>
      <c r="E547"/>
    </row>
    <row r="548" spans="4:5" x14ac:dyDescent="0.3">
      <c r="D548"/>
      <c r="E548"/>
    </row>
    <row r="549" spans="4:5" x14ac:dyDescent="0.3">
      <c r="D549"/>
      <c r="E549"/>
    </row>
    <row r="550" spans="4:5" x14ac:dyDescent="0.3">
      <c r="D550"/>
      <c r="E550"/>
    </row>
    <row r="551" spans="4:5" x14ac:dyDescent="0.3">
      <c r="D551"/>
      <c r="E551"/>
    </row>
    <row r="552" spans="4:5" x14ac:dyDescent="0.3">
      <c r="D552"/>
      <c r="E552"/>
    </row>
    <row r="553" spans="4:5" x14ac:dyDescent="0.3">
      <c r="D553"/>
      <c r="E553"/>
    </row>
    <row r="554" spans="4:5" x14ac:dyDescent="0.3">
      <c r="D554"/>
      <c r="E554"/>
    </row>
    <row r="555" spans="4:5" x14ac:dyDescent="0.3">
      <c r="D555"/>
      <c r="E555"/>
    </row>
    <row r="556" spans="4:5" x14ac:dyDescent="0.3">
      <c r="D556"/>
      <c r="E556"/>
    </row>
    <row r="557" spans="4:5" x14ac:dyDescent="0.3">
      <c r="D557"/>
      <c r="E557"/>
    </row>
    <row r="558" spans="4:5" x14ac:dyDescent="0.3">
      <c r="D558"/>
      <c r="E558"/>
    </row>
    <row r="559" spans="4:5" x14ac:dyDescent="0.3">
      <c r="D559"/>
      <c r="E559"/>
    </row>
    <row r="560" spans="4:5" x14ac:dyDescent="0.3">
      <c r="D560"/>
      <c r="E560"/>
    </row>
    <row r="589" spans="4:5" x14ac:dyDescent="0.3">
      <c r="D589"/>
      <c r="E589"/>
    </row>
    <row r="590" spans="4:5" x14ac:dyDescent="0.3">
      <c r="D590"/>
      <c r="E590"/>
    </row>
    <row r="591" spans="4:5" x14ac:dyDescent="0.3">
      <c r="D591"/>
      <c r="E591"/>
    </row>
    <row r="592" spans="4:5" x14ac:dyDescent="0.3">
      <c r="D592"/>
      <c r="E592"/>
    </row>
    <row r="593" spans="4:5" x14ac:dyDescent="0.3">
      <c r="D593"/>
      <c r="E593"/>
    </row>
    <row r="594" spans="4:5" x14ac:dyDescent="0.3">
      <c r="D594"/>
      <c r="E594"/>
    </row>
    <row r="595" spans="4:5" x14ac:dyDescent="0.3">
      <c r="D595"/>
      <c r="E595"/>
    </row>
    <row r="596" spans="4:5" x14ac:dyDescent="0.3">
      <c r="D596"/>
      <c r="E596"/>
    </row>
    <row r="597" spans="4:5" x14ac:dyDescent="0.3">
      <c r="D597"/>
      <c r="E597"/>
    </row>
    <row r="598" spans="4:5" x14ac:dyDescent="0.3">
      <c r="D598"/>
      <c r="E598"/>
    </row>
    <row r="599" spans="4:5" x14ac:dyDescent="0.3">
      <c r="D599"/>
      <c r="E599"/>
    </row>
    <row r="600" spans="4:5" x14ac:dyDescent="0.3">
      <c r="D600"/>
      <c r="E600"/>
    </row>
    <row r="601" spans="4:5" x14ac:dyDescent="0.3">
      <c r="D601"/>
      <c r="E601"/>
    </row>
    <row r="602" spans="4:5" x14ac:dyDescent="0.3">
      <c r="D602"/>
      <c r="E602"/>
    </row>
    <row r="603" spans="4:5" x14ac:dyDescent="0.3">
      <c r="D603"/>
      <c r="E603"/>
    </row>
    <row r="604" spans="4:5" x14ac:dyDescent="0.3">
      <c r="D604"/>
      <c r="E604"/>
    </row>
    <row r="605" spans="4:5" x14ac:dyDescent="0.3">
      <c r="D605"/>
      <c r="E605"/>
    </row>
    <row r="606" spans="4:5" x14ac:dyDescent="0.3">
      <c r="D606"/>
      <c r="E606"/>
    </row>
    <row r="607" spans="4:5" x14ac:dyDescent="0.3">
      <c r="D607"/>
      <c r="E607"/>
    </row>
    <row r="608" spans="4:5" x14ac:dyDescent="0.3">
      <c r="D608"/>
      <c r="E608"/>
    </row>
    <row r="609" spans="4:5" x14ac:dyDescent="0.3">
      <c r="D609"/>
      <c r="E609"/>
    </row>
    <row r="610" spans="4:5" x14ac:dyDescent="0.3">
      <c r="D610"/>
      <c r="E610"/>
    </row>
    <row r="611" spans="4:5" x14ac:dyDescent="0.3">
      <c r="D611"/>
      <c r="E611"/>
    </row>
    <row r="612" spans="4:5" x14ac:dyDescent="0.3">
      <c r="D612"/>
      <c r="E612"/>
    </row>
    <row r="613" spans="4:5" x14ac:dyDescent="0.3">
      <c r="D613"/>
      <c r="E613"/>
    </row>
    <row r="614" spans="4:5" x14ac:dyDescent="0.3">
      <c r="D614"/>
      <c r="E614"/>
    </row>
    <row r="615" spans="4:5" x14ac:dyDescent="0.3">
      <c r="D615"/>
      <c r="E615"/>
    </row>
    <row r="616" spans="4:5" x14ac:dyDescent="0.3">
      <c r="D616"/>
      <c r="E616"/>
    </row>
    <row r="617" spans="4:5" x14ac:dyDescent="0.3">
      <c r="D617"/>
      <c r="E617"/>
    </row>
    <row r="618" spans="4:5" x14ac:dyDescent="0.3">
      <c r="D618"/>
      <c r="E618"/>
    </row>
    <row r="619" spans="4:5" x14ac:dyDescent="0.3">
      <c r="D619"/>
      <c r="E619"/>
    </row>
    <row r="620" spans="4:5" x14ac:dyDescent="0.3">
      <c r="D620"/>
      <c r="E620"/>
    </row>
    <row r="621" spans="4:5" x14ac:dyDescent="0.3">
      <c r="D621"/>
      <c r="E621"/>
    </row>
    <row r="622" spans="4:5" x14ac:dyDescent="0.3">
      <c r="D622"/>
      <c r="E622"/>
    </row>
    <row r="623" spans="4:5" x14ac:dyDescent="0.3">
      <c r="D623"/>
      <c r="E623"/>
    </row>
    <row r="624" spans="4:5" x14ac:dyDescent="0.3">
      <c r="D624"/>
      <c r="E624"/>
    </row>
    <row r="625" spans="4:5" x14ac:dyDescent="0.3">
      <c r="D625"/>
      <c r="E625"/>
    </row>
    <row r="626" spans="4:5" x14ac:dyDescent="0.3">
      <c r="D626"/>
      <c r="E626"/>
    </row>
    <row r="627" spans="4:5" x14ac:dyDescent="0.3">
      <c r="D627"/>
      <c r="E627"/>
    </row>
    <row r="628" spans="4:5" x14ac:dyDescent="0.3">
      <c r="D628"/>
      <c r="E628"/>
    </row>
    <row r="629" spans="4:5" x14ac:dyDescent="0.3">
      <c r="D629"/>
      <c r="E629"/>
    </row>
    <row r="630" spans="4:5" x14ac:dyDescent="0.3">
      <c r="D630"/>
      <c r="E630"/>
    </row>
    <row r="631" spans="4:5" x14ac:dyDescent="0.3">
      <c r="D631"/>
      <c r="E631"/>
    </row>
    <row r="632" spans="4:5" x14ac:dyDescent="0.3">
      <c r="D632"/>
      <c r="E632"/>
    </row>
    <row r="633" spans="4:5" x14ac:dyDescent="0.3">
      <c r="D633"/>
      <c r="E633"/>
    </row>
    <row r="634" spans="4:5" x14ac:dyDescent="0.3">
      <c r="D634"/>
      <c r="E634"/>
    </row>
    <row r="635" spans="4:5" x14ac:dyDescent="0.3">
      <c r="D635"/>
      <c r="E635"/>
    </row>
    <row r="636" spans="4:5" x14ac:dyDescent="0.3">
      <c r="D636"/>
      <c r="E636"/>
    </row>
    <row r="637" spans="4:5" x14ac:dyDescent="0.3">
      <c r="D637"/>
      <c r="E637"/>
    </row>
    <row r="638" spans="4:5" x14ac:dyDescent="0.3">
      <c r="D638"/>
      <c r="E638"/>
    </row>
    <row r="639" spans="4:5" x14ac:dyDescent="0.3">
      <c r="D639"/>
      <c r="E639"/>
    </row>
    <row r="640" spans="4:5" x14ac:dyDescent="0.3">
      <c r="D640"/>
      <c r="E640"/>
    </row>
    <row r="641" spans="4:5" x14ac:dyDescent="0.3">
      <c r="D641"/>
      <c r="E641"/>
    </row>
    <row r="642" spans="4:5" x14ac:dyDescent="0.3">
      <c r="D642"/>
      <c r="E642"/>
    </row>
    <row r="643" spans="4:5" x14ac:dyDescent="0.3">
      <c r="D643"/>
      <c r="E643"/>
    </row>
    <row r="644" spans="4:5" x14ac:dyDescent="0.3">
      <c r="D644"/>
      <c r="E644"/>
    </row>
    <row r="645" spans="4:5" x14ac:dyDescent="0.3">
      <c r="D645"/>
      <c r="E645"/>
    </row>
    <row r="646" spans="4:5" x14ac:dyDescent="0.3">
      <c r="D646"/>
      <c r="E646"/>
    </row>
    <row r="647" spans="4:5" x14ac:dyDescent="0.3">
      <c r="D647"/>
      <c r="E647"/>
    </row>
    <row r="648" spans="4:5" x14ac:dyDescent="0.3">
      <c r="D648"/>
      <c r="E648"/>
    </row>
    <row r="649" spans="4:5" x14ac:dyDescent="0.3">
      <c r="D649"/>
      <c r="E649"/>
    </row>
    <row r="650" spans="4:5" x14ac:dyDescent="0.3">
      <c r="D650"/>
      <c r="E650"/>
    </row>
    <row r="651" spans="4:5" x14ac:dyDescent="0.3">
      <c r="D651"/>
      <c r="E651"/>
    </row>
    <row r="652" spans="4:5" x14ac:dyDescent="0.3">
      <c r="D652"/>
      <c r="E652"/>
    </row>
    <row r="653" spans="4:5" x14ac:dyDescent="0.3">
      <c r="D653"/>
      <c r="E653"/>
    </row>
    <row r="654" spans="4:5" x14ac:dyDescent="0.3">
      <c r="D654"/>
      <c r="E654"/>
    </row>
    <row r="655" spans="4:5" x14ac:dyDescent="0.3">
      <c r="D655"/>
      <c r="E655"/>
    </row>
    <row r="656" spans="4:5" x14ac:dyDescent="0.3">
      <c r="D656"/>
      <c r="E656"/>
    </row>
    <row r="657" spans="4:5" x14ac:dyDescent="0.3">
      <c r="D657"/>
      <c r="E657"/>
    </row>
    <row r="658" spans="4:5" x14ac:dyDescent="0.3">
      <c r="D658"/>
      <c r="E658"/>
    </row>
    <row r="659" spans="4:5" x14ac:dyDescent="0.3">
      <c r="D659"/>
      <c r="E659"/>
    </row>
    <row r="660" spans="4:5" x14ac:dyDescent="0.3">
      <c r="D660"/>
      <c r="E660"/>
    </row>
    <row r="661" spans="4:5" x14ac:dyDescent="0.3">
      <c r="D661"/>
      <c r="E661"/>
    </row>
    <row r="662" spans="4:5" x14ac:dyDescent="0.3">
      <c r="D662"/>
      <c r="E662"/>
    </row>
    <row r="663" spans="4:5" x14ac:dyDescent="0.3">
      <c r="D663"/>
      <c r="E663"/>
    </row>
    <row r="664" spans="4:5" x14ac:dyDescent="0.3">
      <c r="D664"/>
      <c r="E664"/>
    </row>
    <row r="665" spans="4:5" x14ac:dyDescent="0.3">
      <c r="D665"/>
      <c r="E665"/>
    </row>
    <row r="666" spans="4:5" x14ac:dyDescent="0.3">
      <c r="D666"/>
      <c r="E666"/>
    </row>
    <row r="667" spans="4:5" x14ac:dyDescent="0.3">
      <c r="D667"/>
      <c r="E667"/>
    </row>
    <row r="668" spans="4:5" x14ac:dyDescent="0.3">
      <c r="D668"/>
      <c r="E668"/>
    </row>
    <row r="669" spans="4:5" x14ac:dyDescent="0.3">
      <c r="D669"/>
      <c r="E669"/>
    </row>
    <row r="670" spans="4:5" x14ac:dyDescent="0.3">
      <c r="D670"/>
      <c r="E670"/>
    </row>
    <row r="671" spans="4:5" x14ac:dyDescent="0.3">
      <c r="D671"/>
      <c r="E671"/>
    </row>
    <row r="672" spans="4:5" x14ac:dyDescent="0.3">
      <c r="D672"/>
      <c r="E672"/>
    </row>
    <row r="673" spans="4:5" x14ac:dyDescent="0.3">
      <c r="D673"/>
      <c r="E673"/>
    </row>
    <row r="674" spans="4:5" x14ac:dyDescent="0.3">
      <c r="D674"/>
      <c r="E674"/>
    </row>
    <row r="675" spans="4:5" x14ac:dyDescent="0.3">
      <c r="D675"/>
      <c r="E675"/>
    </row>
    <row r="676" spans="4:5" x14ac:dyDescent="0.3">
      <c r="D676"/>
      <c r="E676"/>
    </row>
    <row r="677" spans="4:5" x14ac:dyDescent="0.3">
      <c r="D677"/>
      <c r="E677"/>
    </row>
    <row r="678" spans="4:5" x14ac:dyDescent="0.3">
      <c r="D678"/>
      <c r="E678"/>
    </row>
    <row r="679" spans="4:5" x14ac:dyDescent="0.3">
      <c r="D679"/>
      <c r="E679"/>
    </row>
    <row r="680" spans="4:5" x14ac:dyDescent="0.3">
      <c r="D680"/>
      <c r="E680"/>
    </row>
    <row r="681" spans="4:5" x14ac:dyDescent="0.3">
      <c r="D681"/>
      <c r="E681"/>
    </row>
    <row r="682" spans="4:5" x14ac:dyDescent="0.3">
      <c r="D682"/>
      <c r="E682"/>
    </row>
    <row r="683" spans="4:5" x14ac:dyDescent="0.3">
      <c r="D683"/>
      <c r="E683"/>
    </row>
    <row r="684" spans="4:5" x14ac:dyDescent="0.3">
      <c r="D684"/>
      <c r="E684"/>
    </row>
    <row r="685" spans="4:5" x14ac:dyDescent="0.3">
      <c r="D685"/>
      <c r="E685"/>
    </row>
    <row r="686" spans="4:5" x14ac:dyDescent="0.3">
      <c r="D686"/>
      <c r="E686"/>
    </row>
    <row r="687" spans="4:5" x14ac:dyDescent="0.3">
      <c r="D687"/>
      <c r="E687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8" x14ac:dyDescent="0.3">
      <c r="B865"/>
    </row>
    <row r="866" spans="2:8" x14ac:dyDescent="0.3">
      <c r="B866"/>
    </row>
    <row r="867" spans="2:8" x14ac:dyDescent="0.3">
      <c r="B867"/>
    </row>
    <row r="868" spans="2:8" x14ac:dyDescent="0.3">
      <c r="B868"/>
    </row>
    <row r="869" spans="2:8" x14ac:dyDescent="0.3">
      <c r="B869"/>
    </row>
    <row r="870" spans="2:8" x14ac:dyDescent="0.3">
      <c r="B870"/>
    </row>
    <row r="871" spans="2:8" x14ac:dyDescent="0.3">
      <c r="B871"/>
    </row>
    <row r="872" spans="2:8" x14ac:dyDescent="0.3">
      <c r="B872"/>
    </row>
    <row r="873" spans="2:8" x14ac:dyDescent="0.3">
      <c r="B873"/>
    </row>
    <row r="874" spans="2:8" x14ac:dyDescent="0.3">
      <c r="B874"/>
    </row>
    <row r="875" spans="2:8" x14ac:dyDescent="0.3">
      <c r="B875"/>
    </row>
    <row r="876" spans="2:8" x14ac:dyDescent="0.3">
      <c r="B876"/>
    </row>
    <row r="877" spans="2:8" x14ac:dyDescent="0.3">
      <c r="B877"/>
    </row>
    <row r="878" spans="2:8" x14ac:dyDescent="0.3">
      <c r="B878"/>
      <c r="H878" s="7"/>
    </row>
    <row r="879" spans="2:8" x14ac:dyDescent="0.3">
      <c r="B879"/>
    </row>
    <row r="880" spans="2:8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980" spans="4:5" x14ac:dyDescent="0.3">
      <c r="D980"/>
      <c r="E980" s="1"/>
    </row>
    <row r="981" spans="4:5" x14ac:dyDescent="0.3">
      <c r="D981"/>
      <c r="E981" s="1"/>
    </row>
    <row r="982" spans="4:5" x14ac:dyDescent="0.3">
      <c r="D982"/>
      <c r="E982" s="1"/>
    </row>
    <row r="983" spans="4:5" x14ac:dyDescent="0.3">
      <c r="D983"/>
      <c r="E983" s="1"/>
    </row>
    <row r="984" spans="4:5" x14ac:dyDescent="0.3">
      <c r="D984"/>
      <c r="E984" s="1"/>
    </row>
    <row r="985" spans="4:5" x14ac:dyDescent="0.3">
      <c r="D985"/>
      <c r="E985" s="1"/>
    </row>
    <row r="986" spans="4:5" x14ac:dyDescent="0.3">
      <c r="D986"/>
      <c r="E986" s="1"/>
    </row>
    <row r="987" spans="4:5" x14ac:dyDescent="0.3">
      <c r="D987"/>
      <c r="E987" s="1"/>
    </row>
    <row r="988" spans="4:5" x14ac:dyDescent="0.3">
      <c r="D988"/>
      <c r="E988" s="1"/>
    </row>
    <row r="989" spans="4:5" x14ac:dyDescent="0.3">
      <c r="D989"/>
      <c r="E989" s="1"/>
    </row>
    <row r="990" spans="4:5" x14ac:dyDescent="0.3">
      <c r="D990"/>
      <c r="E990" s="1"/>
    </row>
    <row r="991" spans="4:5" x14ac:dyDescent="0.3">
      <c r="D991"/>
      <c r="E991" s="1"/>
    </row>
    <row r="992" spans="4:5" x14ac:dyDescent="0.3">
      <c r="D992"/>
      <c r="E992" s="1"/>
    </row>
    <row r="993" spans="4:5" x14ac:dyDescent="0.3">
      <c r="D993"/>
      <c r="E993" s="1"/>
    </row>
    <row r="994" spans="4:5" x14ac:dyDescent="0.3">
      <c r="D994"/>
      <c r="E994" s="1"/>
    </row>
    <row r="995" spans="4:5" x14ac:dyDescent="0.3">
      <c r="D995"/>
      <c r="E995" s="1"/>
    </row>
    <row r="996" spans="4:5" x14ac:dyDescent="0.3">
      <c r="D996"/>
      <c r="E996" s="1"/>
    </row>
    <row r="997" spans="4:5" x14ac:dyDescent="0.3">
      <c r="D997"/>
      <c r="E997" s="1"/>
    </row>
    <row r="998" spans="4:5" x14ac:dyDescent="0.3">
      <c r="D998"/>
      <c r="E998" s="1"/>
    </row>
    <row r="999" spans="4:5" x14ac:dyDescent="0.3">
      <c r="D999"/>
      <c r="E999" s="1"/>
    </row>
    <row r="1000" spans="4:5" x14ac:dyDescent="0.3">
      <c r="D1000"/>
      <c r="E1000" s="1"/>
    </row>
    <row r="1001" spans="4:5" x14ac:dyDescent="0.3">
      <c r="D1001"/>
      <c r="E1001" s="1"/>
    </row>
    <row r="1002" spans="4:5" x14ac:dyDescent="0.3">
      <c r="D1002"/>
      <c r="E1002" s="1"/>
    </row>
    <row r="1003" spans="4:5" x14ac:dyDescent="0.3">
      <c r="D1003"/>
      <c r="E1003" s="1"/>
    </row>
    <row r="1004" spans="4:5" x14ac:dyDescent="0.3">
      <c r="D1004"/>
      <c r="E1004" s="1"/>
    </row>
    <row r="1005" spans="4:5" x14ac:dyDescent="0.3">
      <c r="D1005"/>
      <c r="E1005" s="1"/>
    </row>
    <row r="1006" spans="4:5" x14ac:dyDescent="0.3">
      <c r="D1006"/>
      <c r="E1006" s="1"/>
    </row>
    <row r="1007" spans="4:5" x14ac:dyDescent="0.3">
      <c r="D1007"/>
      <c r="E1007" s="1"/>
    </row>
    <row r="1008" spans="4:5" x14ac:dyDescent="0.3">
      <c r="D1008"/>
      <c r="E1008" s="1"/>
    </row>
    <row r="1009" spans="4:5" x14ac:dyDescent="0.3">
      <c r="D1009"/>
      <c r="E1009" s="1"/>
    </row>
    <row r="1010" spans="4:5" x14ac:dyDescent="0.3">
      <c r="D1010"/>
      <c r="E1010" s="1"/>
    </row>
    <row r="1011" spans="4:5" x14ac:dyDescent="0.3">
      <c r="D1011"/>
      <c r="E1011" s="1"/>
    </row>
    <row r="1012" spans="4:5" x14ac:dyDescent="0.3">
      <c r="D1012"/>
      <c r="E1012" s="1"/>
    </row>
    <row r="1013" spans="4:5" x14ac:dyDescent="0.3">
      <c r="D1013"/>
      <c r="E1013" s="1"/>
    </row>
    <row r="1014" spans="4:5" x14ac:dyDescent="0.3">
      <c r="D1014"/>
      <c r="E1014" s="1"/>
    </row>
    <row r="1015" spans="4:5" x14ac:dyDescent="0.3">
      <c r="D1015"/>
      <c r="E1015" s="1"/>
    </row>
    <row r="1016" spans="4:5" x14ac:dyDescent="0.3">
      <c r="D1016"/>
      <c r="E1016" s="1"/>
    </row>
    <row r="1017" spans="4:5" x14ac:dyDescent="0.3">
      <c r="D1017"/>
      <c r="E1017" s="1"/>
    </row>
    <row r="1018" spans="4:5" x14ac:dyDescent="0.3">
      <c r="D1018"/>
      <c r="E1018" s="1"/>
    </row>
    <row r="1019" spans="4:5" x14ac:dyDescent="0.3">
      <c r="D1019"/>
      <c r="E1019" s="1"/>
    </row>
    <row r="1020" spans="4:5" x14ac:dyDescent="0.3">
      <c r="D1020"/>
      <c r="E1020" s="1"/>
    </row>
    <row r="1021" spans="4:5" x14ac:dyDescent="0.3">
      <c r="D1021"/>
      <c r="E1021" s="1"/>
    </row>
    <row r="1022" spans="4:5" x14ac:dyDescent="0.3">
      <c r="D1022"/>
      <c r="E1022" s="1"/>
    </row>
    <row r="1023" spans="4:5" x14ac:dyDescent="0.3">
      <c r="D1023"/>
      <c r="E1023" s="1"/>
    </row>
    <row r="1024" spans="4:5" x14ac:dyDescent="0.3">
      <c r="D1024"/>
      <c r="E1024" s="1"/>
    </row>
    <row r="1025" spans="4:5" x14ac:dyDescent="0.3">
      <c r="D1025"/>
      <c r="E1025" s="1"/>
    </row>
    <row r="1026" spans="4:5" x14ac:dyDescent="0.3">
      <c r="D1026"/>
      <c r="E1026" s="1"/>
    </row>
    <row r="1027" spans="4:5" x14ac:dyDescent="0.3">
      <c r="D1027"/>
      <c r="E1027" s="1"/>
    </row>
    <row r="1028" spans="4:5" x14ac:dyDescent="0.3">
      <c r="D1028"/>
      <c r="E1028" s="1"/>
    </row>
    <row r="1029" spans="4:5" x14ac:dyDescent="0.3">
      <c r="D1029"/>
      <c r="E1029" s="1"/>
    </row>
    <row r="1030" spans="4:5" x14ac:dyDescent="0.3">
      <c r="D1030"/>
      <c r="E1030" s="1"/>
    </row>
    <row r="1031" spans="4:5" x14ac:dyDescent="0.3">
      <c r="D1031"/>
      <c r="E1031" s="1"/>
    </row>
    <row r="1032" spans="4:5" x14ac:dyDescent="0.3">
      <c r="D1032"/>
      <c r="E1032" s="1"/>
    </row>
    <row r="1033" spans="4:5" x14ac:dyDescent="0.3">
      <c r="D1033"/>
      <c r="E1033" s="1"/>
    </row>
    <row r="1034" spans="4:5" x14ac:dyDescent="0.3">
      <c r="D1034"/>
      <c r="E1034" s="1"/>
    </row>
    <row r="1035" spans="4:5" x14ac:dyDescent="0.3">
      <c r="D1035"/>
      <c r="E1035" s="1"/>
    </row>
    <row r="1036" spans="4:5" x14ac:dyDescent="0.3">
      <c r="D1036"/>
      <c r="E1036" s="1"/>
    </row>
    <row r="1037" spans="4:5" x14ac:dyDescent="0.3">
      <c r="D1037"/>
      <c r="E1037" s="1"/>
    </row>
    <row r="1038" spans="4:5" x14ac:dyDescent="0.3">
      <c r="D1038"/>
      <c r="E1038" s="1"/>
    </row>
    <row r="1039" spans="4:5" x14ac:dyDescent="0.3">
      <c r="D1039"/>
      <c r="E1039" s="1"/>
    </row>
    <row r="1040" spans="4:5" x14ac:dyDescent="0.3">
      <c r="D1040"/>
      <c r="E1040" s="1"/>
    </row>
    <row r="1041" spans="4:5" x14ac:dyDescent="0.3">
      <c r="D1041"/>
      <c r="E1041" s="1"/>
    </row>
    <row r="1042" spans="4:5" x14ac:dyDescent="0.3">
      <c r="D1042"/>
      <c r="E1042" s="1"/>
    </row>
    <row r="1043" spans="4:5" x14ac:dyDescent="0.3">
      <c r="D1043"/>
      <c r="E1043" s="1"/>
    </row>
    <row r="1044" spans="4:5" x14ac:dyDescent="0.3">
      <c r="D1044"/>
      <c r="E1044" s="1"/>
    </row>
    <row r="1045" spans="4:5" x14ac:dyDescent="0.3">
      <c r="D1045"/>
      <c r="E1045" s="1"/>
    </row>
    <row r="1046" spans="4:5" x14ac:dyDescent="0.3">
      <c r="D1046"/>
      <c r="E1046" s="1"/>
    </row>
    <row r="1047" spans="4:5" x14ac:dyDescent="0.3">
      <c r="D1047"/>
      <c r="E1047" s="1"/>
    </row>
    <row r="1048" spans="4:5" x14ac:dyDescent="0.3">
      <c r="D1048"/>
      <c r="E1048" s="1"/>
    </row>
    <row r="1049" spans="4:5" x14ac:dyDescent="0.3">
      <c r="D1049"/>
      <c r="E1049" s="1"/>
    </row>
    <row r="1050" spans="4:5" x14ac:dyDescent="0.3">
      <c r="D1050"/>
      <c r="E1050" s="1"/>
    </row>
    <row r="1051" spans="4:5" x14ac:dyDescent="0.3">
      <c r="D1051"/>
      <c r="E1051" s="1"/>
    </row>
    <row r="1052" spans="4:5" x14ac:dyDescent="0.3">
      <c r="D1052"/>
      <c r="E1052" s="1"/>
    </row>
    <row r="1053" spans="4:5" x14ac:dyDescent="0.3">
      <c r="D1053"/>
      <c r="E1053" s="1"/>
    </row>
    <row r="1054" spans="4:5" x14ac:dyDescent="0.3">
      <c r="D1054"/>
      <c r="E1054" s="1"/>
    </row>
    <row r="1055" spans="4:5" x14ac:dyDescent="0.3">
      <c r="D1055"/>
      <c r="E1055" s="1"/>
    </row>
    <row r="1056" spans="4:5" x14ac:dyDescent="0.3">
      <c r="D1056"/>
      <c r="E1056" s="1"/>
    </row>
    <row r="1057" spans="4:5" x14ac:dyDescent="0.3">
      <c r="D1057"/>
      <c r="E1057" s="1"/>
    </row>
    <row r="1058" spans="4:5" x14ac:dyDescent="0.3">
      <c r="D1058"/>
      <c r="E1058" s="1"/>
    </row>
    <row r="1059" spans="4:5" x14ac:dyDescent="0.3">
      <c r="D1059"/>
      <c r="E1059" s="1"/>
    </row>
    <row r="1060" spans="4:5" x14ac:dyDescent="0.3">
      <c r="D1060"/>
      <c r="E1060" s="1"/>
    </row>
    <row r="1061" spans="4:5" x14ac:dyDescent="0.3">
      <c r="D1061"/>
      <c r="E1061" s="1"/>
    </row>
    <row r="1062" spans="4:5" x14ac:dyDescent="0.3">
      <c r="D1062"/>
      <c r="E1062" s="1"/>
    </row>
    <row r="1063" spans="4:5" x14ac:dyDescent="0.3">
      <c r="D1063"/>
      <c r="E1063" s="1"/>
    </row>
    <row r="1064" spans="4:5" x14ac:dyDescent="0.3">
      <c r="D1064"/>
      <c r="E1064" s="1"/>
    </row>
    <row r="1065" spans="4:5" x14ac:dyDescent="0.3">
      <c r="D1065"/>
      <c r="E1065" s="1"/>
    </row>
    <row r="1066" spans="4:5" x14ac:dyDescent="0.3">
      <c r="D1066"/>
      <c r="E1066" s="1"/>
    </row>
    <row r="1067" spans="4:5" x14ac:dyDescent="0.3">
      <c r="D1067"/>
      <c r="E1067" s="1"/>
    </row>
    <row r="1068" spans="4:5" x14ac:dyDescent="0.3">
      <c r="D1068"/>
      <c r="E1068" s="1"/>
    </row>
    <row r="1069" spans="4:5" x14ac:dyDescent="0.3">
      <c r="D1069"/>
      <c r="E1069" s="1"/>
    </row>
    <row r="1070" spans="4:5" x14ac:dyDescent="0.3">
      <c r="D1070"/>
      <c r="E1070" s="1"/>
    </row>
    <row r="1071" spans="4:5" x14ac:dyDescent="0.3">
      <c r="D1071"/>
      <c r="E1071" s="1"/>
    </row>
    <row r="1072" spans="4:5" x14ac:dyDescent="0.3">
      <c r="D1072"/>
      <c r="E1072" s="1"/>
    </row>
    <row r="1073" spans="4:5" x14ac:dyDescent="0.3">
      <c r="D1073"/>
      <c r="E1073" s="1"/>
    </row>
    <row r="1074" spans="4:5" x14ac:dyDescent="0.3">
      <c r="D1074"/>
      <c r="E1074" s="1"/>
    </row>
    <row r="1075" spans="4:5" x14ac:dyDescent="0.3">
      <c r="D1075"/>
      <c r="E1075" s="1"/>
    </row>
    <row r="1076" spans="4:5" x14ac:dyDescent="0.3">
      <c r="D1076"/>
      <c r="E1076" s="1"/>
    </row>
    <row r="1077" spans="4:5" x14ac:dyDescent="0.3">
      <c r="D1077"/>
      <c r="E1077" s="1"/>
    </row>
    <row r="1078" spans="4:5" x14ac:dyDescent="0.3">
      <c r="D1078"/>
      <c r="E1078" s="1"/>
    </row>
    <row r="1079" spans="4:5" x14ac:dyDescent="0.3">
      <c r="D1079"/>
      <c r="E1079" s="1"/>
    </row>
    <row r="1080" spans="4:5" x14ac:dyDescent="0.3">
      <c r="D1080"/>
      <c r="E1080" s="1"/>
    </row>
    <row r="1081" spans="4:5" x14ac:dyDescent="0.3">
      <c r="D1081"/>
      <c r="E1081" s="1"/>
    </row>
    <row r="1082" spans="4:5" x14ac:dyDescent="0.3">
      <c r="D1082"/>
      <c r="E1082" s="1"/>
    </row>
    <row r="1083" spans="4:5" x14ac:dyDescent="0.3">
      <c r="D1083"/>
      <c r="E1083" s="1"/>
    </row>
    <row r="1084" spans="4:5" x14ac:dyDescent="0.3">
      <c r="D1084"/>
      <c r="E1084" s="1"/>
    </row>
    <row r="1085" spans="4:5" x14ac:dyDescent="0.3">
      <c r="D1085"/>
      <c r="E1085" s="1"/>
    </row>
    <row r="1086" spans="4:5" x14ac:dyDescent="0.3">
      <c r="D1086"/>
      <c r="E1086" s="1"/>
    </row>
    <row r="1087" spans="4:5" x14ac:dyDescent="0.3">
      <c r="D1087"/>
      <c r="E1087" s="1"/>
    </row>
    <row r="1088" spans="4:5" x14ac:dyDescent="0.3">
      <c r="D1088"/>
      <c r="E1088" s="1"/>
    </row>
    <row r="1089" spans="4:5" x14ac:dyDescent="0.3">
      <c r="D1089"/>
      <c r="E1089" s="1"/>
    </row>
    <row r="1090" spans="4:5" x14ac:dyDescent="0.3">
      <c r="D1090"/>
      <c r="E1090" s="1"/>
    </row>
    <row r="1091" spans="4:5" x14ac:dyDescent="0.3">
      <c r="D1091"/>
      <c r="E1091" s="1"/>
    </row>
    <row r="1092" spans="4:5" x14ac:dyDescent="0.3">
      <c r="D1092"/>
      <c r="E1092" s="1"/>
    </row>
    <row r="1093" spans="4:5" x14ac:dyDescent="0.3">
      <c r="D1093"/>
      <c r="E1093" s="1"/>
    </row>
    <row r="1094" spans="4:5" x14ac:dyDescent="0.3">
      <c r="D1094"/>
      <c r="E1094" s="1"/>
    </row>
    <row r="1095" spans="4:5" x14ac:dyDescent="0.3">
      <c r="D1095"/>
      <c r="E1095" s="1"/>
    </row>
    <row r="1096" spans="4:5" x14ac:dyDescent="0.3">
      <c r="D1096"/>
      <c r="E1096" s="1"/>
    </row>
    <row r="1097" spans="4:5" x14ac:dyDescent="0.3">
      <c r="D1097"/>
      <c r="E1097" s="1"/>
    </row>
    <row r="1098" spans="4:5" x14ac:dyDescent="0.3">
      <c r="D1098"/>
      <c r="E1098" s="1"/>
    </row>
    <row r="1099" spans="4:5" x14ac:dyDescent="0.3">
      <c r="D1099"/>
      <c r="E1099" s="1"/>
    </row>
    <row r="1100" spans="4:5" x14ac:dyDescent="0.3">
      <c r="D1100"/>
      <c r="E1100" s="1"/>
    </row>
    <row r="1101" spans="4:5" x14ac:dyDescent="0.3">
      <c r="D1101"/>
      <c r="E1101" s="1"/>
    </row>
    <row r="1102" spans="4:5" x14ac:dyDescent="0.3">
      <c r="D1102"/>
      <c r="E1102" s="1"/>
    </row>
    <row r="1103" spans="4:5" x14ac:dyDescent="0.3">
      <c r="D1103"/>
      <c r="E1103" s="1"/>
    </row>
    <row r="1104" spans="4:5" x14ac:dyDescent="0.3">
      <c r="D1104"/>
      <c r="E1104" s="1"/>
    </row>
    <row r="1105" spans="4:5" x14ac:dyDescent="0.3">
      <c r="D1105"/>
      <c r="E1105" s="1"/>
    </row>
    <row r="1106" spans="4:5" x14ac:dyDescent="0.3">
      <c r="D1106"/>
      <c r="E1106" s="1"/>
    </row>
    <row r="1107" spans="4:5" x14ac:dyDescent="0.3">
      <c r="D1107"/>
      <c r="E1107" s="1"/>
    </row>
    <row r="1108" spans="4:5" x14ac:dyDescent="0.3">
      <c r="D1108"/>
      <c r="E1108" s="1"/>
    </row>
    <row r="1109" spans="4:5" x14ac:dyDescent="0.3">
      <c r="D1109"/>
      <c r="E1109" s="1"/>
    </row>
    <row r="1110" spans="4:5" x14ac:dyDescent="0.3">
      <c r="D1110"/>
      <c r="E1110" s="1"/>
    </row>
    <row r="1111" spans="4:5" x14ac:dyDescent="0.3">
      <c r="D1111"/>
      <c r="E1111" s="1"/>
    </row>
    <row r="1112" spans="4:5" x14ac:dyDescent="0.3">
      <c r="D1112"/>
      <c r="E1112" s="1"/>
    </row>
    <row r="1113" spans="4:5" x14ac:dyDescent="0.3">
      <c r="D1113"/>
      <c r="E1113" s="1"/>
    </row>
    <row r="1114" spans="4:5" x14ac:dyDescent="0.3">
      <c r="D1114"/>
      <c r="E1114" s="1"/>
    </row>
    <row r="1115" spans="4:5" x14ac:dyDescent="0.3">
      <c r="D1115"/>
      <c r="E1115" s="1"/>
    </row>
    <row r="1116" spans="4:5" x14ac:dyDescent="0.3">
      <c r="D1116"/>
      <c r="E1116" s="1"/>
    </row>
    <row r="1117" spans="4:5" x14ac:dyDescent="0.3">
      <c r="D1117"/>
      <c r="E1117" s="1"/>
    </row>
    <row r="1118" spans="4:5" x14ac:dyDescent="0.3">
      <c r="D1118"/>
      <c r="E1118" s="1"/>
    </row>
    <row r="1179" spans="6:6" x14ac:dyDescent="0.3">
      <c r="F1179" s="7"/>
    </row>
    <row r="1270" spans="5:7" x14ac:dyDescent="0.3">
      <c r="G1270" s="7"/>
    </row>
    <row r="1271" spans="5:7" x14ac:dyDescent="0.3">
      <c r="E1271" s="6"/>
    </row>
    <row r="1542" spans="9:9" x14ac:dyDescent="0.3">
      <c r="I1542" s="7"/>
    </row>
    <row r="1556" spans="5:5" x14ac:dyDescent="0.3">
      <c r="E1556" s="6"/>
    </row>
    <row r="2230" spans="9:9" x14ac:dyDescent="0.3">
      <c r="I2230" s="7"/>
    </row>
    <row r="2231" spans="9:9" x14ac:dyDescent="0.3">
      <c r="I2231" s="7"/>
    </row>
    <row r="2232" spans="9:9" x14ac:dyDescent="0.3">
      <c r="I2232" s="7"/>
    </row>
    <row r="2233" spans="9:9" x14ac:dyDescent="0.3">
      <c r="I2233" s="7"/>
    </row>
    <row r="2234" spans="9:9" x14ac:dyDescent="0.3">
      <c r="I2234" s="7"/>
    </row>
    <row r="2235" spans="9:9" x14ac:dyDescent="0.3">
      <c r="I2235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1F7D-F932-410C-8633-5B36D63C8F0C}">
  <dimension ref="A1"/>
  <sheetViews>
    <sheetView zoomScale="85" zoomScaleNormal="85" workbookViewId="0">
      <selection activeCell="B1637" sqref="B1:C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2022-05-18T01:32:37Z</dcterms:created>
  <dcterms:modified xsi:type="dcterms:W3CDTF">2022-08-24T02:32:26Z</dcterms:modified>
</cp:coreProperties>
</file>