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17"/>
  <workbookPr filterPrivacy="1" codeName="ThisWorkbook" defaultThemeVersion="166925"/>
  <xr:revisionPtr revIDLastSave="15993" documentId="8_{6B16F7B2-17A9-47C4-9486-85060E48AD63}" xr6:coauthVersionLast="47" xr6:coauthVersionMax="47" xr10:uidLastSave="{4AAC3ECB-743A-45EB-AAF5-BB02E457F7BB}"/>
  <bookViews>
    <workbookView xWindow="10110" yWindow="-21710" windowWidth="38620" windowHeight="21100" tabRatio="1000" firstSheet="18" activeTab="18"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<sst xmlns="http://schemas.openxmlformats.org/spreadsheetml/2006/main" count="4905" uniqueCount="1640">
  <si>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</si>
  <si>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</si>
  <si>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</si>
  <si>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</si>
  <si>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</si>
  <si>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</si>
  <si>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</si>
  <si>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</si>
  <si>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</si>
  <si>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</si>
  <si>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</si>
  <si>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</si>
  <si>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</si>
  <si>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</si>
  <si>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</si>
  <si>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</si>
  <si>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</si>
  <si>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</si>
  <si>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</si>
  <si>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</si>
  <si>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</si>
  <si>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</si>
  <si>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</si>
  <si>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</si>
  <si>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</si>
  <si>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</si>
  <si>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</si>
  <si>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</si>
  <si>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</si>
  <si>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</si>
  <si>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</si>
  <si>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</si>
  <si>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</si>
  <si>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</si>
  <si>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</si>
  <si>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</si>
  <si>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</si>
  <si>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</si>
  <si>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</si>
  <si>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</si>
  <si>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</si>
  <si>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</si>
  <si>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</si>
  <si>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</si>
  <si>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</si>
  <si>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</si>
  <si>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</si>
  <si>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</si>
  <si>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</si>
  <si>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</si>
  <si>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</si>
  <si>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Migration Framework</t>
  </si>
  <si>
    <t>Workshop Questions</t>
  </si>
  <si>
    <t>Id</t>
  </si>
  <si>
    <t>Question</t>
  </si>
  <si>
    <t>Template</t>
  </si>
  <si>
    <t>Workshop</t>
  </si>
  <si>
    <t>Facilitator</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</si>
  <si>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</si>
  <si>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</si>
  <si>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</si>
  <si>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</si>
  <si>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</si>
  <si>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</si>
  <si>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</si>
  <si>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</si>
  <si>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</si>
  <si>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</si>
  <si>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</si>
  <si>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</si>
  <si>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</si>
  <si>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</si>
  <si>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</si>
  <si>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</si>
  <si>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</si>
  <si>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</si>
  <si>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</si>
  <si>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</si>
  <si>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</si>
  <si>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</si>
  <si>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</si>
  <si>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</si>
  <si>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</si>
  <si>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</si>
  <si>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</si>
  <si>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</si>
  <si>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</si>
  <si>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</si>
  <si>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</si>
  <si>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</si>
  <si>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</si>
  <si>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</si>
  <si>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</si>
  <si>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</si>
  <si>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</si>
  <si>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</si>
  <si>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</si>
  <si>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</si>
  <si>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</si>
  <si>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</si>
  <si>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</si>
  <si>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</si>
  <si>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</si>
  <si>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</si>
  <si>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</si>
  <si>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</si>
  <si>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</si>
  <si>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</si>
  <si>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</si>
  <si>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</si>
  <si>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</si>
  <si>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</si>
  <si>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</si>
  <si>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</si>
  <si>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</si>
  <si>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</si>
  <si>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</si>
  <si>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</si>
  <si>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</si>
  <si>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</si>
  <si>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</si>
  <si>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</si>
  <si>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</si>
  <si>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</si>
  <si>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</si>
  <si>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</si>
  <si>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</si>
  <si>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</si>
  <si>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</si>
  <si>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</si>
  <si>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</si>
  <si>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</si>
  <si>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</si>
  <si>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</si>
  <si>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</si>
  <si>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</si>
  <si>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</si>
  <si>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</si>
  <si>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</si>
  <si>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</si>
  <si>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</si>
  <si>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</si>
  <si>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</si>
  <si>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</si>
  <si>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</si>
  <si>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</si>
  <si>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</si>
  <si>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</si>
  <si>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</si>
  <si>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</si>
  <si>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</si>
  <si>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</si>
  <si>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</si>
  <si>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</si>
  <si>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</si>
  <si>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</si>
  <si>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</si>
  <si>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</si>
  <si>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</si>
  <si>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</si>
  <si>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</si>
  <si>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</si>
  <si>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</si>
  <si>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</si>
  <si>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</si>
  <si>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</si>
  <si>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</si>
  <si>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</si>
  <si>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</si>
  <si>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</si>
  <si>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</si>
  <si>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</si>
  <si>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</si>
  <si>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</si>
  <si>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</si>
  <si>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</si>
  <si>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</si>
  <si>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</si>
  <si>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</si>
  <si>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</si>
  <si>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</si>
  <si>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</si>
  <si>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</si>
  <si>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</si>
  <si>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</si>
  <si>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</si>
  <si>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</si>
  <si>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</si>
  <si>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</si>
  <si>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</si>
  <si>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</si>
  <si>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</si>
  <si>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</si>
  <si>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</si>
  <si>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</si>
  <si>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</si>
  <si>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</si>
  <si>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</si>
  <si>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</si>
  <si>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</si>
  <si>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</si>
  <si>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</si>
  <si>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</si>
  <si>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</si>
  <si>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</si>
  <si>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</si>
  <si>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</si>
  <si>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</si>
  <si>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</si>
  <si>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</si>
  <si>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</si>
  <si>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</si>
  <si>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</si>
  <si>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</si>
  <si>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</si>
  <si>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</si>
  <si>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</si>
  <si>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</si>
  <si>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</si>
  <si>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</si>
  <si>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</si>
  <si>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</si>
  <si>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</si>
  <si>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</si>
  <si>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</si>
  <si>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</si>
  <si>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</si>
  <si>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</si>
  <si>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</si>
  <si>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</si>
  <si>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</si>
  <si>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</si>
  <si>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</si>
  <si>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</si>
  <si>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</si>
  <si>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</si>
  <si>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</si>
  <si>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</si>
  <si>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</si>
  <si>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</si>
  <si>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</si>
  <si>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</si>
  <si>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</si>
  <si>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</si>
  <si>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</si>
  <si>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</si>
  <si>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</si>
  <si>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</si>
  <si>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</si>
  <si>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</si>
  <si>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</si>
  <si>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</si>
  <si>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</si>
  <si>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</si>
  <si>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</si>
  <si>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</si>
  <si>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</si>
  <si>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</si>
  <si>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</si>
  <si>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</si>
  <si>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</si>
  <si>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</si>
  <si>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</si>
  <si>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</si>
  <si>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</si>
  <si>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</si>
  <si>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</si>
  <si>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</si>
  <si>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</si>
  <si>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</si>
  <si>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</si>
  <si>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</si>
  <si>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</si>
  <si>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</si>
  <si>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</si>
  <si>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</si>
  <si>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</si>
  <si>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</si>
  <si>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</si>
  <si>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</si>
  <si>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</si>
  <si>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</si>
  <si>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</si>
  <si>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</si>
  <si>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</si>
  <si>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</si>
  <si>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</si>
  <si>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</si>
  <si>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</si>
  <si>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</si>
  <si>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</si>
  <si>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</si>
  <si>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</si>
  <si>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</si>
  <si>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</si>
  <si>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</si>
  <si>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</si>
  <si>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</si>
  <si>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</si>
  <si>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</si>
  <si>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</si>
  <si>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</si>
  <si>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</si>
  <si>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</si>
  <si>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</si>
  <si>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</si>
  <si>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</si>
  <si>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</si>
  <si>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</si>
  <si>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</si>
  <si>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</si>
  <si>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</si>
  <si>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</si>
  <si>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</si>
  <si>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</si>
  <si>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</si>
  <si>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</si>
  <si>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</si>
  <si>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</si>
  <si>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</si>
  <si>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</si>
  <si>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</si>
  <si>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</si>
  <si>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</si>
  <si>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</si>
  <si>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</si>
  <si>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</si>
  <si>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</si>
  <si>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</si>
  <si>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</si>
  <si>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</si>
  <si>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</si>
  <si>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</si>
  <si>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</si>
  <si>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</si>
  <si>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</si>
  <si>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</si>
  <si>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</si>
  <si>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</si>
  <si>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</si>
  <si>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</si>
  <si>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</si>
  <si>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</si>
  <si>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</si>
  <si>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</si>
  <si>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</si>
  <si>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</si>
  <si>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</si>
  <si>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</si>
  <si>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</si>
  <si>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</si>
  <si>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</si>
  <si>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</si>
  <si>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</si>
  <si>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</si>
  <si>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</si>
  <si>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</si>
  <si>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</si>
  <si>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</si>
  <si>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</si>
  <si>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</si>
  <si>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</si>
  <si>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</si>
  <si>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</si>
  <si>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</si>
  <si>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</si>
  <si>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</si>
  <si>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</si>
  <si>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</si>
  <si>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</si>
  <si>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</si>
  <si>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</si>
  <si>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</si>
  <si>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</si>
  <si>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</si>
  <si>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</si>
  <si>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</si>
  <si>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</si>
  <si>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</si>
  <si>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</si>
  <si>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</si>
  <si>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</si>
  <si>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</si>
  <si>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</si>
  <si>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</si>
  <si>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</si>
  <si>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</si>
  <si>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</si>
  <si>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</si>
  <si>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</si>
  <si>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</si>
  <si>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</si>
  <si>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</si>
  <si>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</si>
  <si>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</si>
  <si>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</si>
  <si>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</si>
  <si>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</si>
  <si>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</si>
  <si>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</si>
  <si>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</si>
  <si>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</si>
  <si>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</si>
  <si>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</si>
  <si>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</si>
  <si>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</si>
  <si>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</si>
  <si>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</si>
  <si>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</si>
  <si>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</si>
  <si>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</si>
  <si>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</si>
  <si>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</si>
  <si>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</si>
  <si>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</si>
  <si>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</si>
  <si>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</si>
  <si>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</si>
  <si>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</si>
  <si>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</si>
  <si>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</si>
  <si>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</si>
  <si>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</si>
  <si>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</si>
  <si>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</si>
  <si>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Consider using Azure Devops or GitHub projects to manage the migration project.</t>
  </si>
  <si>
    <t>Low</t>
  </si>
  <si>
    <t>Migration Templates</t>
  </si>
  <si>
    <t>Cloud Adoption Framework Tools and Templates</t>
  </si>
  <si>
    <t>Target: Azure SQL Database
(Database Migration Service)</t>
  </si>
  <si>
    <t>Create a detailed migration and rollback plan to Azure SQL Database.</t>
  </si>
  <si>
    <t>SQL Server to Azure SQL Database: Migration guide</t>
  </si>
  <si>
    <t>Target: Azure SQL Managed Instance
(Database Migration Service)</t>
  </si>
  <si>
    <t>Create a detailed migration and rollback plan to Azure SQL Managed Instance.</t>
  </si>
  <si>
    <t>SQL Server to Azure SQL Managed Instance: Migration guide</t>
  </si>
  <si>
    <t>Target: SQL Server on Azure VMs with/without SQL Server Always On Availability Groups
(Database Migration Service)</t>
  </si>
  <si>
    <t>Create a detailed migration and rollback plan to SQL Server on Azure VMs</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</si>
  <si>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</si>
  <si>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</si>
  <si>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</si>
  <si>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</si>
  <si>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</si>
  <si>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</si>
  <si>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</si>
  <si>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</si>
  <si>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Will the customer use a third party solution or a key vault.
Who needs access post migration.
Ensure access to the current password and key management store is available to the migration team.</t>
  </si>
  <si>
    <t>Plan for SME/app owner access to new monitoring, backup, budget, observability portals.</t>
  </si>
  <si>
    <t>So they can manage the applications and have visibility of their health.</t>
  </si>
  <si>
    <t>Confirm logins for SSL Cert , domain name management and external DNS portals are available.</t>
  </si>
  <si>
    <t>Ensure someone in the business is able to log in and manage these resources prior to migration.
Document any new SSL certs that will need to be purchased.</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</si>
  <si>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</si>
  <si>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</si>
  <si>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</si>
  <si>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</si>
  <si>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</si>
  <si>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</si>
  <si>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</si>
  <si>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</si>
  <si>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</si>
  <si>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</si>
  <si>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</si>
  <si>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</si>
  <si>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</si>
  <si>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</si>
  <si>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</si>
  <si>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</si>
  <si>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</si>
  <si>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</si>
  <si>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Reboot Hyper-V to mitigate Token cache errors.  May need to unregister/reregister provider with project/recovery services vault.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</si>
  <si>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</si>
  <si>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</si>
  <si>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</si>
  <si>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</si>
  <si>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</si>
  <si>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</si>
  <si>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</si>
  <si>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</si>
  <si>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</si>
  <si>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</si>
  <si>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</si>
  <si>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</si>
  <si>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</si>
  <si>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</si>
  <si>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</si>
  <si>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</si>
  <si>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</si>
  <si>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</si>
  <si>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</si>
  <si>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</si>
  <si>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</si>
  <si>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</si>
  <si>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</si>
  <si>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</si>
  <si>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</si>
  <si>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</si>
  <si>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</si>
  <si>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</si>
  <si>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</si>
  <si>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</si>
  <si>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</si>
  <si>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</si>
  <si>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</si>
  <si>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</si>
  <si>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</si>
  <si>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</si>
  <si>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</si>
  <si>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</si>
  <si>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</si>
  <si>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</si>
  <si>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</si>
  <si>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</si>
  <si>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</si>
  <si>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</si>
  <si>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</si>
  <si>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</si>
  <si>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</si>
  <si>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</si>
  <si>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</si>
  <si>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</si>
  <si>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</si>
  <si>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</si>
  <si>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</si>
  <si>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</si>
  <si>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</si>
  <si>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</si>
  <si>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</si>
  <si>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</si>
  <si>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</si>
  <si>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</si>
  <si>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</si>
  <si>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</si>
  <si>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Discover and Assess servers using an imported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</si>
  <si>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</si>
  <si>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</si>
  <si>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</si>
  <si>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</si>
  <si>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</si>
  <si>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</si>
  <si>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</si>
  <si>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</si>
  <si>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</si>
  <si>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Azure migrate discovery and migration traffic is received over public endpoint by default which can be altered using private endpoint/link services. Configuration should be chosen and implemented while setting up Azure Migrate Project</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</si>
  <si>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</si>
  <si>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</si>
  <si>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</si>
  <si>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</si>
  <si>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</si>
  <si>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</si>
  <si>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</si>
  <si>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</si>
  <si>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</si>
  <si>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</si>
  <si>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</si>
  <si>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</si>
  <si>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</si>
  <si>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</si>
  <si>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</si>
  <si>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</si>
  <si>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</si>
  <si>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The business drivers should be documented and communicated along with any key dates e.g. datacentre exit dates.</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</si>
  <si>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</si>
  <si>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</si>
  <si>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</si>
  <si>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</si>
  <si>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</si>
  <si>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</si>
  <si>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Discovery support for Hyper-V environment</t>
  </si>
  <si>
    <t>Hyper-V discovery support</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</si>
  <si>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</si>
  <si>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</si>
  <si>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</si>
  <si>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</si>
  <si>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Discovery support for VMware environment</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</si>
  <si>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</si>
  <si>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</si>
  <si>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</si>
  <si>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</si>
  <si>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</si>
  <si>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</si>
  <si>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</si>
  <si>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</si>
  <si>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Business requirements like and cost savings versus the trade-off with risk should be considered.</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</si>
  <si>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</si>
  <si>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</si>
  <si>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</si>
  <si>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</si>
  <si>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</si>
  <si>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</si>
  <si>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</si>
  <si>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</si>
  <si>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</si>
  <si>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</si>
  <si>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</si>
  <si>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</si>
  <si>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</si>
  <si>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</si>
  <si>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</si>
  <si>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</si>
  <si>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</si>
  <si>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</si>
  <si>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</si>
  <si>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</si>
  <si>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</si>
  <si>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</si>
  <si>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Assess migratable estate for readiness/estimates. Assessment is created in the portal using the discovered data using Azure migrate appliance</t>
  </si>
  <si>
    <t>Creating Azure Migrate assessments</t>
  </si>
  <si>
    <t>Let the Azure migrate dependency tracker and performance data captures run across a week end, across a month end, quarter end, etc, as per the business cycles to capture sufficient data.</t>
  </si>
  <si>
    <t>Ensure that the AWS VMs you want to migrate are running a supported OS version.</t>
  </si>
  <si>
    <t>Support matrix for VMware/Physical Server</t>
  </si>
  <si>
    <t>Ensure that AWS VMs comply with the supported configurations for migration to Azure.</t>
  </si>
  <si>
    <t>Verify that the AWS VMs that you replicate to Azure comply with Azure VM requirements.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</si>
  <si>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</si>
  <si>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</si>
  <si>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</si>
  <si>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</si>
  <si>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</si>
  <si>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</si>
  <si>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</si>
  <si>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</si>
  <si>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</si>
  <si>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</si>
  <si>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</si>
  <si>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</si>
  <si>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</si>
  <si>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</si>
  <si>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</si>
  <si>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</si>
  <si>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</si>
  <si>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</si>
  <si>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</si>
  <si>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</si>
  <si>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</si>
  <si>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</si>
  <si>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</si>
  <si>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</si>
  <si>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</si>
  <si>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</si>
  <si>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</si>
  <si>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</si>
  <si>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</si>
  <si>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</si>
  <si>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</si>
  <si>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</si>
  <si>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</si>
  <si>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</si>
  <si>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</si>
  <si>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</si>
  <si>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</si>
  <si>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</si>
  <si>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</si>
  <si>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</si>
  <si>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</si>
  <si>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</si>
  <si>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</si>
  <si>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</si>
  <si>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</si>
  <si>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</si>
  <si>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</si>
  <si>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</si>
  <si>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</si>
  <si>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</si>
  <si>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</si>
  <si>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</si>
  <si>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</si>
  <si>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</si>
  <si>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</si>
  <si>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</si>
  <si>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</si>
  <si>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</si>
  <si>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</si>
  <si>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</si>
  <si>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</si>
  <si>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</si>
  <si>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</si>
  <si>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</si>
  <si>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</si>
  <si>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</si>
  <si>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</si>
  <si>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</si>
  <si>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</si>
  <si>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</si>
  <si>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</si>
  <si>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</si>
  <si>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If existing databases have Transparent Data Encryption (TDE) enabled, ensure that the protector will be migrated and protected within Azure.</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</si>
  <si>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</si>
  <si>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Move a TDE-protected database to another SQL Server</t>
  </si>
  <si>
    <t>Migrate TDE certificate - managed instance</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</si>
  <si>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</si>
  <si>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</si>
  <si>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</si>
  <si>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</si>
  <si>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</si>
  <si>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</si>
  <si>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</si>
  <si>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https://github.com/microsoft/tigertoolbox/tree/master/BPCheck</t>
  </si>
  <si>
    <t>backupset (Transact-SQL)</t>
  </si>
  <si>
    <t>Check within user databases if there are any unused indexes. Consider dropping or disabling these to reduce the overall size of the database.</t>
  </si>
  <si>
    <t>The SQL Server Product Group have a script that can check for unused indexes (and many more best practices). https://github.com/microsoft/tigertoolbox/tree/master/BPCheck</t>
  </si>
  <si>
    <t>Indexes - SQL Server</t>
  </si>
  <si>
    <t>Check that a successful full database consistency check has been performed on all user and system databases recently (DBCC CHECKDB WITH DATA_PURITY).</t>
  </si>
  <si>
    <t>For SQL 2016 or above, you can use DATABASEPROPERTYEX to view the 'LastGoodCheckDbTime'
https://learn.microsoft.com/en-us/sql/t-sql/functions/databasepropertyex-transact-sql?view=sql-server-2017.
For SQL 2014 and earlier, use DBCC DBINFO.</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</si>
  <si>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</si>
  <si>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</si>
  <si>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</si>
  <si>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</si>
  <si>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Lots of methods to migrate these objects. Consider the community PowerShell module https://dbatools.io/</t>
  </si>
  <si>
    <t>Create a Login - SQL Server</t>
  </si>
  <si>
    <t>Ensure user databases have 'page_verify' set to CHECKSUM.</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</si>
  <si>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</si>
  <si>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</si>
  <si>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</si>
  <si>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</si>
  <si>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</si>
  <si>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</si>
  <si>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</si>
  <si>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</si>
  <si>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</si>
  <si>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</si>
  <si>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http://adventuresinsql.com/2009/12/a-busyaccidental-dbas-guide-to-managing-vlfs/</t>
  </si>
  <si>
    <t>Transaction Log Architecture and Management Guide</t>
  </si>
  <si>
    <t>Where applicable, setup maintenance tasks on target platform (such as index rebuild, update statistics, consistency checks and backups).</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</si>
  <si>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</si>
  <si>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</si>
  <si>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</si>
  <si>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</si>
  <si>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</si>
  <si>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</si>
  <si>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</si>
  <si>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</si>
  <si>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</si>
  <si>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</si>
  <si>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</si>
  <si>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Consider all network devices (for example, NAT Gateways) between the source VM and the replication appliance, and from there to Azure. Pay particular attention to any limits in connection count, connection timouts on idle, and bandwidth.</t>
  </si>
  <si>
    <t>Failure to complete replication, due to insufficient bandwidth on NAT gateways for internet bound access, has been a root cause of incidents.</t>
  </si>
  <si>
    <t>NAT gateways - Amazon Virtual Private Cloud</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</si>
  <si>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</si>
  <si>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</si>
  <si>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</si>
  <si>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</si>
  <si>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</si>
  <si>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</si>
  <si>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</si>
  <si>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</si>
  <si>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</si>
  <si>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</si>
  <si>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</si>
  <si>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</si>
  <si>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</si>
  <si>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</si>
  <si>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</si>
  <si>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</si>
  <si>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</si>
  <si>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</si>
  <si>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</si>
  <si>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</si>
  <si>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</si>
  <si>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</si>
  <si>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</si>
  <si>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</si>
  <si>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</si>
  <si>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</si>
  <si>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</si>
  <si>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</si>
  <si>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</si>
  <si>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</si>
  <si>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</si>
  <si>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</si>
  <si>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</si>
  <si>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</si>
  <si>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</si>
  <si>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</si>
  <si>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</si>
  <si>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</si>
  <si>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</si>
  <si>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</si>
  <si>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</si>
  <si>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</si>
  <si>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</si>
  <si>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</si>
  <si>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</si>
  <si>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</si>
  <si>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</si>
  <si>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</si>
  <si>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</si>
  <si>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</si>
  <si>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</si>
  <si>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</si>
  <si>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</si>
  <si>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</si>
  <si>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</si>
  <si>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</si>
  <si>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</si>
  <si>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</si>
  <si>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</si>
  <si>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</si>
  <si>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</si>
  <si>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</si>
  <si>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</si>
  <si>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</si>
  <si>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</si>
  <si>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</si>
  <si>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</si>
  <si>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</si>
  <si>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</si>
  <si>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</si>
  <si>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</si>
  <si>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</si>
  <si>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</si>
  <si>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</si>
  <si>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</si>
  <si>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</si>
  <si>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</si>
  <si>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</si>
  <si>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</si>
  <si>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</si>
  <si>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</si>
  <si>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</si>
  <si>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</si>
  <si>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</si>
  <si>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Recommended to pre-script in TSQL.
https://learn.microsoft.com/en-us/sql/relational-databases/databases/view-or-change-the-compatibility-level-of-a-database?view=sql-server-ver16#TsqlProcedure</t>
  </si>
  <si>
    <t>ALTER DATABASE compatibility level (Transact-SQL)</t>
  </si>
  <si>
    <t>If SQL Agent jobs were migrated and left in a disabled state in the pre-migration phase, enable them as required.</t>
  </si>
  <si>
    <t>You can do this via the GUI in SSMS or ADS, but it is recommended to script this process to avoid error https://learn.microsoft.com/en-us/sql/ssms/agent/disable-or-enable-a-job?view=sql-server-ver16</t>
  </si>
  <si>
    <t>Ensure that server logins are successfully mapped to users within databases.</t>
  </si>
  <si>
    <t>If you have pre-created logins and then restored user databases, it's important that the logins and users are mapped correctly.
https://learn.microsoft.com/en-us/sql/sql-server/failover-clusters/troubleshoot-orphaned-users-sql-server?view=sql-server-ver16</t>
  </si>
  <si>
    <t>Create a Database User</t>
  </si>
  <si>
    <t>Update statistics across user databases.</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</si>
  <si>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</si>
  <si>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Statistics</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</si>
  <si>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</si>
  <si>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</si>
  <si>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SQL Server Service Broker</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</si>
  <si>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</si>
  <si>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</si>
  <si>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TRUSTWORTHY Database Property</t>
  </si>
  <si>
    <t>Ensure that monitoring is collecting the desired information on the new SQL platform.</t>
  </si>
  <si>
    <t>https://learn.microsoft.com/en-us/azure/azure-monitor/insights/azure-sql</t>
  </si>
  <si>
    <t>Monitor your SQL deployments with SQL Insights (preview)</t>
  </si>
  <si>
    <t>Check the performance of the new system, and 'right size' based on actual workload.</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</si>
  <si>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</si>
  <si>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Setup automation to scale up/down and/or pause/start resources.</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</si>
  <si>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</si>
  <si>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Scale resources - Azure SQL Database</t>
  </si>
  <si>
    <t>Consider enabling reserved capacity for migrated workloads.</t>
  </si>
  <si>
    <t>For Azure SQL &amp; SQL MI: https://learn.microsoft.com/en-us/azure/azure-sql/database/reserved-capacity-overview?view=azuresql
For SQL Server on Azure VMs, utilise VM reservation and Hybrid Use Benefit where applicable</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</si>
  <si>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</si>
  <si>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</si>
  <si>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</si>
  <si>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</si>
  <si>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</si>
  <si>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</si>
  <si>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</si>
  <si>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</si>
  <si>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</si>
  <si>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</si>
  <si>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</si>
  <si>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</si>
  <si>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</si>
  <si>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</si>
  <si>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</si>
  <si>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</si>
  <si>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</si>
  <si>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</si>
  <si>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</si>
  <si>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</si>
  <si>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</si>
  <si>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</si>
  <si>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</si>
  <si>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f</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</si>
  <si>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</si>
  <si>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</si>
  <si>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</si>
  <si>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</si>
  <si>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</si>
  <si>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</si>
  <si>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</si>
  <si>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</si>
  <si>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</si>
  <si>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</si>
  <si>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</si>
  <si>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</si>
  <si>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</si>
  <si>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</si>
  <si>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</si>
  <si>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</si>
  <si>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</si>
  <si>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</si>
  <si>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</si>
  <si>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</si>
  <si>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</si>
  <si>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</si>
  <si>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</si>
  <si>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</si>
  <si>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</si>
  <si>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</si>
  <si>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</si>
  <si>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</si>
  <si>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</si>
  <si>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</si>
  <si>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</si>
  <si>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</si>
  <si>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</si>
  <si>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</si>
  <si>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</si>
  <si>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</si>
  <si>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</si>
  <si>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</si>
  <si>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</si>
  <si>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</si>
  <si>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</si>
  <si>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</si>
  <si>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</si>
  <si>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</si>
  <si>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</si>
  <si>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</si>
  <si>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</si>
  <si>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</si>
  <si>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</si>
  <si>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</si>
  <si>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</si>
  <si>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</si>
  <si>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</si>
  <si>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</si>
  <si>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</si>
  <si>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</si>
  <si>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</si>
  <si>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</si>
  <si>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</si>
  <si>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</si>
  <si>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</si>
  <si>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</si>
  <si>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</si>
  <si>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</si>
  <si>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</si>
  <si>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</si>
  <si>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</si>
  <si>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</si>
  <si>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</si>
  <si>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</si>
  <si>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</si>
  <si>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</si>
  <si>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</si>
  <si>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</si>
  <si>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</si>
  <si>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</si>
  <si>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</si>
  <si>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</si>
  <si>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</si>
  <si>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</si>
  <si>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</si>
  <si>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</si>
  <si>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</si>
  <si>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</si>
  <si>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</si>
  <si>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</si>
  <si>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</si>
  <si>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</si>
  <si>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</si>
  <si>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</si>
  <si>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</si>
  <si>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</si>
  <si>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</si>
  <si>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</si>
  <si>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</si>
  <si>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</si>
  <si>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</si>
  <si>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</si>
  <si>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</si>
  <si>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</si>
  <si>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</si>
  <si>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</si>
  <si>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</si>
  <si>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</si>
  <si>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</si>
  <si>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</si>
  <si>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</si>
  <si>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</si>
  <si>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</si>
  <si>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</si>
  <si>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</si>
  <si>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</si>
  <si>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</si>
  <si>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</si>
  <si>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</si>
  <si>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</si>
  <si>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</si>
  <si>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</si>
  <si>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</si>
  <si>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</si>
  <si>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</si>
  <si>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</si>
  <si>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</si>
  <si>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</si>
  <si>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</si>
  <si>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</si>
  <si>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</si>
  <si>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</si>
  <si>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</si>
  <si>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</si>
  <si>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</si>
  <si>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</si>
  <si>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</si>
  <si>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</si>
  <si>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</si>
  <si>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</si>
  <si>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</si>
  <si>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</si>
  <si>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</si>
  <si>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</si>
  <si>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</si>
  <si>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</si>
  <si>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</si>
  <si>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</si>
  <si>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</si>
  <si>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</si>
  <si>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</si>
  <si>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</si>
  <si>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</si>
  <si>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</si>
  <si>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</si>
  <si>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</si>
  <si>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</si>
  <si>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</si>
  <si>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Support</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</si>
  <si>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</si>
  <si>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</si>
  <si>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</si>
  <si>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</si>
  <si>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</si>
  <si>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</si>
  <si>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</si>
  <si>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</si>
  <si>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</si>
  <si>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</si>
  <si>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</si>
  <si>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</si>
  <si>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</si>
  <si>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</si>
  <si>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</si>
  <si>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</si>
  <si>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</si>
  <si>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</si>
  <si>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</si>
  <si>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</si>
  <si>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</si>
  <si>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</si>
  <si>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</si>
  <si>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</si>
  <si>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</si>
  <si>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</si>
  <si>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</si>
  <si>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</si>
  <si>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</si>
  <si>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</si>
  <si>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</si>
  <si>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</si>
  <si>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</si>
  <si>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</si>
  <si>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</si>
  <si>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</si>
  <si>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</si>
  <si>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</si>
  <si>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</si>
  <si>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</si>
  <si>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</si>
  <si>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</si>
  <si>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</si>
  <si>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</si>
  <si>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</si>
  <si>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</si>
  <si>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</si>
  <si>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</si>
  <si>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</si>
  <si>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</si>
  <si>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</si>
  <si>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</si>
  <si>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</si>
  <si>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</si>
  <si>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</si>
  <si>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</si>
  <si>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</si>
  <si>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</si>
  <si>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</si>
  <si>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</si>
  <si>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</si>
  <si>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</si>
  <si>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</si>
  <si>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</si>
  <si>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</si>
  <si>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</si>
  <si>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</si>
  <si>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</si>
  <si>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</si>
  <si>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</si>
  <si>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</si>
  <si>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</si>
  <si>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</si>
  <si>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</si>
  <si>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</si>
  <si>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</si>
  <si>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</si>
  <si>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</si>
  <si>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</si>
  <si>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</si>
  <si>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</si>
  <si>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</si>
  <si>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</si>
  <si>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</si>
  <si>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</si>
  <si>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</si>
  <si>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</si>
  <si>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</si>
  <si>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</si>
  <si>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</si>
  <si>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</si>
  <si>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</si>
  <si>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</si>
  <si>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</si>
  <si>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</si>
  <si>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</si>
  <si>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</si>
  <si>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</si>
  <si>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</si>
  <si>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</si>
  <si>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</si>
  <si>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</si>
  <si>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</si>
  <si>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</si>
  <si>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</si>
  <si>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</si>
  <si>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</si>
  <si>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</si>
  <si>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</si>
  <si>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</si>
  <si>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</si>
  <si>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</si>
  <si>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</si>
  <si>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</si>
  <si>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</si>
  <si>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</si>
  <si>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</si>
  <si>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</si>
  <si>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</si>
  <si>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</si>
  <si>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</si>
  <si>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</si>
  <si>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</si>
  <si>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</si>
  <si>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</si>
  <si>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</si>
  <si>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</si>
  <si>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</si>
  <si>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</si>
  <si>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</si>
  <si>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</si>
  <si>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</si>
  <si>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</si>
  <si>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</si>
  <si>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</si>
  <si>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</si>
  <si>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</si>
  <si>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</si>
  <si>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</si>
  <si>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</si>
  <si>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</si>
  <si>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</si>
  <si>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</si>
  <si>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</si>
  <si>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</si>
  <si>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</si>
  <si>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</si>
  <si>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</si>
  <si>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</si>
  <si>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</si>
  <si>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</si>
  <si>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</si>
  <si>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</si>
  <si>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</si>
  <si>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</si>
  <si>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</si>
  <si>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</si>
  <si>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</si>
  <si>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</si>
  <si>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</si>
  <si>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</si>
  <si>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</si>
  <si>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</si>
  <si>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</si>
  <si>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</si>
  <si>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</si>
  <si>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</si>
  <si>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</si>
  <si>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</si>
  <si>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</si>
  <si>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</si>
  <si>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</si>
  <si>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</si>
  <si>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</si>
  <si>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</si>
  <si>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</si>
  <si>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</si>
  <si>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</si>
  <si>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</si>
  <si>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</si>
  <si>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</si>
  <si>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</si>
  <si>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</si>
  <si>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</si>
  <si>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</si>
  <si>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</si>
  <si>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</si>
  <si>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</si>
  <si>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</si>
  <si>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</si>
  <si>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</si>
  <si>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</si>
  <si>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</si>
  <si>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</si>
  <si>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</si>
  <si>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</si>
  <si>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</si>
  <si>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</si>
  <si>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</si>
  <si>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</si>
  <si>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</si>
  <si>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</si>
  <si>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</si>
  <si>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</si>
  <si>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</si>
  <si>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</si>
  <si>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</si>
  <si>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</si>
  <si>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</si>
  <si>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</si>
  <si>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</si>
  <si>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</si>
  <si>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</si>
  <si>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</si>
  <si>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</si>
  <si>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</si>
  <si>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</si>
  <si>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</si>
  <si>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</si>
  <si>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</si>
  <si>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</si>
  <si>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</si>
  <si>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</si>
  <si>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</si>
  <si>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</si>
  <si>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</si>
  <si>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</si>
  <si>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</si>
  <si>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</si>
  <si>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</si>
  <si>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</si>
  <si>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</si>
  <si>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</si>
  <si>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</si>
  <si>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</si>
  <si>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</si>
  <si>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</si>
  <si>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</si>
  <si>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</si>
  <si>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</si>
  <si>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</si>
  <si>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</si>
  <si>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</si>
  <si>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</si>
  <si>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</si>
  <si>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</si>
  <si>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</si>
  <si>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</si>
  <si>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</si>
  <si>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</si>
  <si>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</si>
  <si>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</si>
  <si>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</si>
  <si>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</si>
  <si>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</si>
  <si>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</si>
  <si>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</si>
  <si>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</si>
  <si>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</si>
  <si>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</si>
  <si>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</si>
  <si>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</si>
  <si>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</si>
  <si>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</si>
  <si>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</si>
  <si>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</si>
  <si>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</si>
  <si>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</si>
  <si>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</si>
  <si>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</si>
  <si>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</si>
  <si>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</si>
  <si>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</si>
  <si>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</si>
  <si>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NON-PRODUCTION MACHINE: WORKLOAD [LUNAR ORBIT CONTROL] SERVER [tst-w-loc-01]</t>
  </si>
  <si>
    <t>Change Window</t>
  </si>
  <si>
    <t>Task</t>
  </si>
  <si>
    <t>Pre-Migration Tasks</t>
  </si>
  <si>
    <t>Approved</t>
  </si>
  <si>
    <t>Owner</t>
  </si>
  <si>
    <t>Duration (hours)</t>
  </si>
  <si>
    <t>Start DateTime</t>
  </si>
  <si>
    <t>End DateTime</t>
  </si>
  <si>
    <t>Server</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</si>
  <si>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</si>
  <si>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</si>
  <si>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</si>
  <si>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</si>
  <si>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</si>
  <si>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</si>
  <si>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</si>
  <si>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</si>
  <si>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</si>
  <si>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</si>
  <si>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</si>
  <si>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</si>
  <si>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</si>
  <si>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</si>
  <si>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</si>
  <si>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</si>
  <si>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</si>
  <si>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</si>
  <si>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</si>
  <si>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</si>
  <si>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</si>
  <si>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</si>
  <si>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</si>
  <si>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</si>
  <si>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</si>
  <si>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</si>
  <si>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</si>
  <si>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</si>
  <si>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</si>
  <si>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Migration Tasks</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</si>
  <si>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</si>
  <si>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</si>
  <si>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</si>
  <si>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</si>
  <si>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</si>
  <si>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</si>
  <si>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</si>
  <si>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</si>
  <si>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</si>
  <si>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</si>
  <si>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</si>
  <si>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</si>
  <si>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</si>
  <si>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</si>
  <si>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</si>
  <si>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</si>
  <si>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Request approval from business owner to decommission the on-premises application on NON-PROD &lt;server&gt;.</t>
  </si>
  <si>
    <t>&lt;decommission approval&gt;</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</si>
  <si>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</si>
  <si>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</si>
  <si>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</si>
  <si>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</si>
  <si>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</si>
  <si>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</si>
  <si>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</si>
  <si>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</si>
  <si>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</si>
  <si>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</si>
  <si>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</si>
  <si>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</si>
  <si>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</si>
  <si>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</si>
  <si>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</si>
  <si>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</si>
  <si>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</si>
  <si>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</si>
  <si>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</si>
  <si>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</si>
  <si>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Ensure the new Azure VM is configured for Update Management.</t>
  </si>
  <si>
    <t>Once validated and finalized request signoff from the respective stake holders and transition to the business-as-usual support team.</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</si>
  <si>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</si>
  <si>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</si>
  <si>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</si>
  <si>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</si>
  <si>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</si>
  <si>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</si>
  <si>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</si>
  <si>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</si>
  <si>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</si>
  <si>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</si>
  <si>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</si>
  <si>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</si>
  <si>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</si>
  <si>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</si>
  <si>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</si>
  <si>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</si>
  <si>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</si>
  <si>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</si>
  <si>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</si>
  <si>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</si>
  <si>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</si>
  <si>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</si>
  <si>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</si>
  <si>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</si>
  <si>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</si>
  <si>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</si>
  <si>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</si>
  <si>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</si>
  <si>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</si>
  <si>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</si>
  <si>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</si>
  <si>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</si>
  <si>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</si>
  <si>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</si>
  <si>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</si>
  <si>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</si>
  <si>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</si>
  <si>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</si>
  <si>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</si>
  <si>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</si>
  <si>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</si>
  <si>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</si>
  <si>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</si>
  <si>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</si>
  <si>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</si>
  <si>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</si>
  <si>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</si>
  <si>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</si>
  <si>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</si>
  <si>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</si>
  <si>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</si>
  <si>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</si>
  <si>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</si>
  <si>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</si>
  <si>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</si>
  <si>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</si>
  <si>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</si>
  <si>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</si>
  <si>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</si>
  <si>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</si>
  <si>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</si>
  <si>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</si>
  <si>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</si>
  <si>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</si>
  <si>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</si>
  <si>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</si>
  <si>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</si>
  <si>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</si>
  <si>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</si>
  <si>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</si>
  <si>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</si>
  <si>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</si>
  <si>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</si>
  <si>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</si>
  <si>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</si>
  <si>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</si>
  <si>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</si>
  <si>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</si>
  <si>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</si>
  <si>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</si>
  <si>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</si>
  <si>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</si>
  <si>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</si>
  <si>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</si>
  <si>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</si>
  <si>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</si>
  <si>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</si>
  <si>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</si>
  <si>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</si>
  <si>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</si>
  <si>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</si>
  <si>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</si>
  <si>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</si>
  <si>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</si>
  <si>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</si>
  <si>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</si>
  <si>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</si>
  <si>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</si>
  <si>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</si>
  <si>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</si>
  <si>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</si>
  <si>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</si>
  <si>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</si>
  <si>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</si>
  <si>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</si>
  <si>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</si>
  <si>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</si>
  <si>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</si>
  <si>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</si>
  <si>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</si>
  <si>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</si>
  <si>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</si>
  <si>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</si>
  <si>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</si>
  <si>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</si>
  <si>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</si>
  <si>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</si>
  <si>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</si>
  <si>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</si>
  <si>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</si>
  <si>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</si>
  <si>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</si>
  <si>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</si>
  <si>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</si>
  <si>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</si>
  <si>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</si>
  <si>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</si>
  <si>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</si>
  <si>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</si>
  <si>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</si>
  <si>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</si>
  <si>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</si>
  <si>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</si>
  <si>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</si>
  <si>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</si>
  <si>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</si>
  <si>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</si>
  <si>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</si>
  <si>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</si>
  <si>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</si>
  <si>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</si>
  <si>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</si>
  <si>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</si>
  <si>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</si>
  <si>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</si>
  <si>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</si>
  <si>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</si>
  <si>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</si>
  <si>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</si>
  <si>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</si>
  <si>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</si>
  <si>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</si>
  <si>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</si>
  <si>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</si>
  <si>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</si>
  <si>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</si>
  <si>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</si>
  <si>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</si>
  <si>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</si>
  <si>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</si>
  <si>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</si>
  <si>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</si>
  <si>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</si>
  <si>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</si>
  <si>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</si>
  <si>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</si>
  <si>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</si>
  <si>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</si>
  <si>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</si>
  <si>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</si>
  <si>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</si>
  <si>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</si>
  <si>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</si>
  <si>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</si>
  <si>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</si>
  <si>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</si>
  <si>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</si>
  <si>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</si>
  <si>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</si>
  <si>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</si>
  <si>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</si>
  <si>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</si>
  <si>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</si>
  <si>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</si>
  <si>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</si>
  <si>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</si>
  <si>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</si>
  <si>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</si>
  <si>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</si>
  <si>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</si>
  <si>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</si>
  <si>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</si>
  <si>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Change</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</si>
  <si>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</si>
  <si>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</si>
  <si>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</si>
  <si>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</si>
  <si>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</si>
  <si>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</si>
  <si>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</si>
  <si>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</si>
  <si>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</si>
  <si>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</si>
  <si>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</si>
  <si>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Cost Estimation</t>
  </si>
  <si>
    <t>Specific to Hyper-V as the source for migration and agentless as the approach.</t>
  </si>
  <si>
    <t>Availability Options</t>
  </si>
  <si>
    <t>CSV File</t>
  </si>
  <si>
    <t>Generic checklist item - not specific to a particular environment.</t>
  </si>
  <si>
    <t>Databases</t>
  </si>
  <si>
    <t>Specific to Physical as the source for migration.</t>
  </si>
  <si>
    <t>IP address</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</si>
  <si>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</si>
  <si>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</si>
  <si>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</si>
  <si>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</si>
  <si>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</si>
  <si>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SQL Cluster</t>
  </si>
  <si>
    <t>Microsoft Logo Colours</t>
  </si>
  <si>
    <t>Storage</t>
  </si>
  <si>
    <t>rgb (242, 80, 34)</t>
  </si>
  <si>
    <t>rgb (127, 186, 0)</t>
  </si>
  <si>
    <t>rgb (0, 164, 239)</t>
  </si>
  <si>
    <t>Data that doesn't belong to the organization e.g. employee personal information.</t>
  </si>
  <si>
    <t>rgb (255, 185, 0)</t>
  </si>
  <si>
    <t>Business data that is freely available and approved for public consumption.</t>
  </si>
  <si>
    <t>Business data that isn't meant for a public audience.</t>
  </si>
  <si>
    <t xml:space="preserve">App Type </t>
  </si>
  <si>
    <t>Business data that can cause harm to the organization if overshared.</t>
  </si>
  <si>
    <t>Business data that would cause extensive harm to the organization if overshared.</t>
  </si>
  <si>
    <t>Timelines</t>
  </si>
  <si>
    <t>Tooling: Azure Database Migration Service</t>
  </si>
  <si>
    <t>SQL Authentication</t>
  </si>
  <si>
    <t xml:space="preserve">The Azure Migrate appliance is a lightweight appliance that the Azure Migrate: Discovery and assessment tool uses to discover and assess physical or virtual servers from on-premises or any cloud. </t>
  </si>
  <si>
    <t>Promotion Model</t>
  </si>
  <si>
    <t>Criticality</t>
  </si>
  <si>
    <t>Tooling: Azure Migrate: Server Migration</t>
  </si>
  <si>
    <t>promotion-models#single-step-promotion</t>
  </si>
  <si>
    <t>Tooling: Data Migration Assistant</t>
  </si>
  <si>
    <t>promotion-models#staged</t>
  </si>
  <si>
    <t>OpenID</t>
  </si>
  <si>
    <t>promotion-models#flight</t>
  </si>
  <si>
    <t>Basic Access</t>
  </si>
  <si>
    <t>Client App DNS</t>
  </si>
  <si>
    <t>Internet/Internal</t>
  </si>
  <si>
    <t>Web App Migration Assistant</t>
  </si>
  <si>
    <t>Web Applications</t>
  </si>
  <si>
    <t>Workload is load balanced across multiple data centres that are at least 200 km apart.</t>
  </si>
  <si>
    <t>Workload is load balanced within one data centre with different power, networking and cooling.</t>
  </si>
  <si>
    <t>System is restored when there is a failure that cannot be recovered from</t>
  </si>
  <si>
    <t>Initial Replication Status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</si>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</sst>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5">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s>
  <borders count="5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37">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6" xfId="7" applyFont="1" applyFill="1" applyBorder="1">
      <alignment horizontal="center" vertical="center"/>
    </xf>
    <xf numFmtId="0" fontId="3" fillId="0" borderId="0" xfId="1" applyFill="1"/>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2"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2"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2" fillId="0" borderId="0" xfId="0" applyFont="1" applyAlignment="1">
      <alignment vertical="center"/>
    </xf>
    <xf numFmtId="0" fontId="0" fillId="6" borderId="0" xfId="0" applyFill="1" applyAlignment="1">
      <alignment wrapText="1"/>
    </xf>
    <xf numFmtId="0" fontId="36" fillId="7" borderId="0" xfId="0" applyFont="1" applyFill="1" applyAlignment="1">
      <alignment wrapText="1"/>
    </xf>
    <xf numFmtId="0" fontId="36" fillId="6" borderId="0" xfId="0" applyFont="1" applyFill="1" applyAlignment="1">
      <alignment wrapText="1"/>
    </xf>
    <xf numFmtId="0" fontId="36" fillId="8" borderId="0" xfId="0" applyFont="1" applyFill="1" applyAlignment="1">
      <alignment wrapText="1"/>
    </xf>
    <xf numFmtId="0" fontId="36" fillId="5" borderId="0" xfId="0" applyFont="1" applyFill="1" applyAlignment="1">
      <alignment wrapText="1"/>
    </xf>
    <xf numFmtId="0" fontId="3" fillId="0" borderId="0" xfId="1" applyBorder="1" applyAlignment="1">
      <alignment horizontal="left" wrapText="1"/>
    </xf>
    <xf numFmtId="22" fontId="36" fillId="6" borderId="0" xfId="0" applyNumberFormat="1" applyFont="1" applyFill="1" applyAlignment="1">
      <alignment wrapText="1"/>
    </xf>
    <xf numFmtId="22" fontId="7" fillId="5" borderId="0" xfId="0" applyNumberFormat="1" applyFont="1" applyFill="1" applyAlignment="1">
      <alignment wrapText="1"/>
    </xf>
    <xf numFmtId="0" fontId="38" fillId="6" borderId="0" xfId="0" applyFont="1" applyFill="1" applyAlignment="1">
      <alignment horizontal="center" vertical="center" wrapText="1"/>
    </xf>
    <xf numFmtId="0" fontId="38" fillId="0" borderId="0" xfId="0" applyFont="1" applyAlignment="1">
      <alignment vertical="center" wrapText="1"/>
    </xf>
    <xf numFmtId="0" fontId="39"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3" xfId="0" applyFont="1" applyBorder="1" applyAlignment="1">
      <alignment vertical="center"/>
    </xf>
    <xf numFmtId="0" fontId="18" fillId="0" borderId="34" xfId="0" applyFont="1" applyBorder="1" applyAlignment="1">
      <alignment vertical="center"/>
    </xf>
    <xf numFmtId="0" fontId="18" fillId="0" borderId="35" xfId="0" applyFont="1" applyBorder="1" applyAlignment="1">
      <alignment vertical="center"/>
    </xf>
    <xf numFmtId="164" fontId="10" fillId="2" borderId="36"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0" xfId="0" applyFont="1" applyFill="1" applyBorder="1" applyAlignment="1">
      <alignment horizontal="center" vertical="center" textRotation="90" shrinkToFi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6" fillId="0" borderId="5" xfId="0" applyFont="1" applyBorder="1" applyAlignment="1">
      <alignment wrapText="1"/>
    </xf>
    <xf numFmtId="0" fontId="36" fillId="0" borderId="6" xfId="0" applyFont="1" applyBorder="1" applyAlignment="1">
      <alignment wrapText="1"/>
    </xf>
    <xf numFmtId="0" fontId="36" fillId="6" borderId="22" xfId="0" applyFont="1" applyFill="1" applyBorder="1"/>
    <xf numFmtId="0" fontId="36" fillId="7" borderId="22" xfId="0" applyFont="1" applyFill="1" applyBorder="1"/>
    <xf numFmtId="0" fontId="36" fillId="8" borderId="20" xfId="0" applyFont="1" applyFill="1" applyBorder="1"/>
    <xf numFmtId="0" fontId="0" fillId="6" borderId="51" xfId="0" applyFill="1" applyBorder="1" applyAlignment="1">
      <alignment wrapText="1"/>
    </xf>
    <xf numFmtId="0" fontId="7"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7" fillId="5" borderId="7" xfId="0" applyFont="1" applyFill="1" applyBorder="1" applyAlignment="1">
      <alignment horizontal="center" vertical="center" wrapText="1"/>
    </xf>
    <xf numFmtId="0" fontId="7" fillId="5" borderId="32" xfId="0" applyFont="1" applyFill="1" applyBorder="1" applyAlignment="1">
      <alignment horizontal="center" vertical="center"/>
    </xf>
    <xf numFmtId="0" fontId="7" fillId="5" borderId="8" xfId="0" applyFont="1" applyFill="1" applyBorder="1" applyAlignment="1">
      <alignment horizontal="center" vertical="center" wrapText="1"/>
    </xf>
    <xf numFmtId="0" fontId="36" fillId="7" borderId="7" xfId="0" applyFont="1" applyFill="1" applyBorder="1" applyAlignment="1">
      <alignment horizontal="center" vertical="center" wrapText="1"/>
    </xf>
    <xf numFmtId="0" fontId="36" fillId="7" borderId="32" xfId="0" applyFont="1" applyFill="1" applyBorder="1" applyAlignment="1">
      <alignment horizontal="center" vertical="center" wrapText="1"/>
    </xf>
    <xf numFmtId="0" fontId="36" fillId="7" borderId="8" xfId="0" applyFont="1" applyFill="1" applyBorder="1" applyAlignment="1">
      <alignment horizontal="center" vertical="center" wrapText="1"/>
    </xf>
    <xf numFmtId="0" fontId="44" fillId="14" borderId="23" xfId="1" applyFont="1" applyFill="1" applyBorder="1" applyAlignment="1">
      <alignment horizontal="left" vertical="center" wrapText="1"/>
    </xf>
    <xf numFmtId="0" fontId="44" fillId="14" borderId="0" xfId="1" applyFont="1" applyFill="1" applyBorder="1" applyAlignment="1">
      <alignment horizontal="left" vertical="center" wrapText="1"/>
    </xf>
    <xf numFmtId="0" fontId="33" fillId="0" borderId="0" xfId="0" applyFont="1" applyAlignment="1">
      <alignment horizontal="left" vertical="center" wrapText="1"/>
    </xf>
    <xf numFmtId="0" fontId="32" fillId="5" borderId="0" xfId="0" applyFont="1" applyFill="1" applyAlignment="1">
      <alignment horizontal="center" vertical="center"/>
    </xf>
    <xf numFmtId="0" fontId="32" fillId="5" borderId="0" xfId="11" applyFont="1" applyFill="1" applyBorder="1" applyAlignment="1">
      <alignment horizontal="center" wrapText="1"/>
    </xf>
    <xf numFmtId="0" fontId="32" fillId="5" borderId="0" xfId="11" applyFont="1" applyFill="1" applyBorder="1" applyAlignment="1">
      <alignment horizontal="center"/>
    </xf>
    <xf numFmtId="0" fontId="34"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1" fillId="8" borderId="0" xfId="0" applyFont="1" applyFill="1" applyAlignment="1">
      <alignment horizontal="center" vertical="center"/>
    </xf>
    <xf numFmtId="0" fontId="42" fillId="5" borderId="0" xfId="0" applyFont="1" applyFill="1" applyAlignment="1">
      <alignment horizontal="center" vertical="center"/>
    </xf>
    <xf numFmtId="0" fontId="19" fillId="4" borderId="0" xfId="0" applyFont="1" applyFill="1" applyAlignment="1">
      <alignment horizontal="center" vertical="center"/>
    </xf>
    <xf numFmtId="0" fontId="42" fillId="11" borderId="0" xfId="0" applyFont="1" applyFill="1" applyAlignment="1">
      <alignment horizontal="center" vertical="center"/>
    </xf>
    <xf numFmtId="0" fontId="43"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1" fillId="6" borderId="0" xfId="3" applyFont="1" applyFill="1" applyAlignment="1">
      <alignment horizontal="center" vertical="center"/>
    </xf>
    <xf numFmtId="0" fontId="41" fillId="6" borderId="0" xfId="0" applyFont="1" applyFill="1" applyAlignment="1">
      <alignment horizontal="center" vertical="center"/>
    </xf>
    <xf numFmtId="0" fontId="41"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48" xfId="0" applyFont="1" applyBorder="1" applyAlignment="1">
      <alignment horizontal="center"/>
    </xf>
    <xf numFmtId="0" fontId="35" fillId="0" borderId="49" xfId="0" applyFont="1" applyBorder="1" applyAlignment="1">
      <alignment horizontal="center"/>
    </xf>
    <xf numFmtId="0" fontId="35" fillId="0" borderId="50" xfId="0" applyFont="1" applyBorder="1" applyAlignment="1">
      <alignment horizontal="center"/>
    </xf>
    <xf numFmtId="0" fontId="36" fillId="8" borderId="0" xfId="0" applyFont="1" applyFill="1" applyAlignment="1">
      <alignment horizontal="center" wrapText="1"/>
    </xf>
    <xf numFmtId="0" fontId="37" fillId="6" borderId="10" xfId="0" applyFont="1" applyFill="1" applyBorder="1" applyAlignment="1">
      <alignment horizontal="center" wrapText="1"/>
    </xf>
    <xf numFmtId="0" fontId="37" fillId="6" borderId="15" xfId="0" applyFont="1" applyFill="1" applyBorder="1" applyAlignment="1">
      <alignment horizontal="center" wrapText="1"/>
    </xf>
    <xf numFmtId="0" fontId="37" fillId="6" borderId="0" xfId="0" applyFont="1" applyFill="1" applyAlignment="1">
      <alignment horizontal="center"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4">
    <dxf>
      <border outline="0">
        <bottom style="thin">
          <color theme="6"/>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169"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169"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169"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169"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color theme="0"/>
      </font>
      <fill>
        <patternFill>
          <bgColor rgb="FFF25022"/>
        </patternFill>
      </fill>
    </dxf>
    <dxf>
      <font>
        <color theme="1" tint="0.24994659260841701"/>
      </font>
      <fill>
        <patternFill>
          <bgColor rgb="FF7FBA00"/>
        </patternFill>
      </fill>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strike val="0"/>
        <outline val="0"/>
        <shadow val="0"/>
        <u val="none"/>
        <vertAlign val="baseline"/>
        <sz val="11"/>
        <name val="Calibri"/>
        <family val="2"/>
        <scheme val="minor"/>
      </font>
      <numFmt numFmtId="170" formatCode="d/mm/yyyy"/>
    </dxf>
    <dxf>
      <font>
        <strike val="0"/>
        <outline val="0"/>
        <shadow val="0"/>
        <u val="none"/>
        <vertAlign val="baseline"/>
        <sz val="11"/>
        <name val="Calibri"/>
        <family val="2"/>
        <scheme val="minor"/>
      </font>
      <numFmt numFmtId="170"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outline="0">
        <bottom style="thin">
          <color rgb="FFA5A5A5"/>
        </bottom>
      </border>
    </dxf>
    <dxf>
      <border diagonalUp="0" diagonalDown="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3"/>
      <tableStyleElement type="headerRow" dxfId="582"/>
      <tableStyleElement type="firstRowStripe" dxfId="581"/>
      <tableStyleElement type="secondRowStripe" dxfId="580"/>
    </tableStyle>
    <tableStyle name="ToDoList" pivot="0" count="9" xr9:uid="{F9C94194-C856-4639-8F58-B9BD67FA237A}">
      <tableStyleElement type="wholeTable" dxfId="579"/>
      <tableStyleElement type="headerRow" dxfId="578"/>
      <tableStyleElement type="totalRow" dxfId="577"/>
      <tableStyleElement type="firstColumn" dxfId="576"/>
      <tableStyleElement type="lastColumn" dxfId="575"/>
      <tableStyleElement type="firstRowStripe" dxfId="574"/>
      <tableStyleElement type="secondRowStripe" dxfId="573"/>
      <tableStyleElement type="firstColumnStripe" dxfId="572"/>
      <tableStyleElement type="secondColumnStripe" dxfId="571"/>
    </tableStyle>
    <tableStyle name="ToDoList 2" pivot="0" count="9" xr9:uid="{51031E0C-CB83-43FF-A9A7-4ECFEF85D603}">
      <tableStyleElement type="wholeTable" dxfId="570"/>
      <tableStyleElement type="headerRow" dxfId="569"/>
      <tableStyleElement type="totalRow" dxfId="568"/>
      <tableStyleElement type="firstColumn" dxfId="567"/>
      <tableStyleElement type="lastColumn" dxfId="566"/>
      <tableStyleElement type="firstRowStripe" dxfId="565"/>
      <tableStyleElement type="secondRowStripe" dxfId="564"/>
      <tableStyleElement type="firstColumnStripe" dxfId="563"/>
      <tableStyleElement type="secondColumnStripe" dxfId="562"/>
    </tableStyle>
    <tableStyle name="ToDoList 3" pivot="0" count="9" xr9:uid="{45C25092-817E-456B-BBA5-23A84322F566}">
      <tableStyleElement type="wholeTable" dxfId="561"/>
      <tableStyleElement type="headerRow" dxfId="560"/>
      <tableStyleElement type="totalRow" dxfId="559"/>
      <tableStyleElement type="firstColumn" dxfId="558"/>
      <tableStyleElement type="lastColumn" dxfId="557"/>
      <tableStyleElement type="firstRowStripe" dxfId="556"/>
      <tableStyleElement type="secondRowStripe" dxfId="555"/>
      <tableStyleElement type="firstColumnStripe" dxfId="554"/>
      <tableStyleElement type="secondColumnStripe" dxfId="553"/>
    </tableStyle>
  </tableStyles>
  <colors>
    <mruColors>
      <color rgb="FFF25022"/>
      <color rgb="FF00A4EF"/>
      <color rgb="FFFFB900"/>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800100</xdr:colOff>
      <xdr:row>25</xdr:row>
      <xdr:rowOff>102233</xdr:rowOff>
    </xdr:from>
    <xdr:to>
      <xdr:col>3</xdr:col>
      <xdr:colOff>1123950</xdr:colOff>
      <xdr:row>27</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0</xdr:col>
      <xdr:colOff>190500</xdr:colOff>
      <xdr:row>23</xdr:row>
      <xdr:rowOff>152400</xdr:rowOff>
    </xdr:from>
    <xdr:to>
      <xdr:col>1</xdr:col>
      <xdr:colOff>677650</xdr:colOff>
      <xdr:row>27</xdr:row>
      <xdr:rowOff>97906</xdr:rowOff>
    </xdr:to>
    <xdr:pic>
      <xdr:nvPicPr>
        <xdr:cNvPr id="8" name="Graphic 7" descr="Right pointing backhand index outline">
          <a:extLst>
            <a:ext uri="{FF2B5EF4-FFF2-40B4-BE49-F238E27FC236}">
              <a16:creationId xmlns:a16="http://schemas.microsoft.com/office/drawing/2014/main" id="{F333656B-9DB4-4817-8052-A827A8B412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5461000"/>
          <a:ext cx="684000" cy="6821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026030" y="82173"/>
          <a:ext cx="9791513" cy="2611908"/>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artItem="2"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552" dataDxfId="551" headerRowBorderDxfId="549" tableBorderDxfId="550">
  <autoFilter ref="B19:D23" xr:uid="{21311264-CCA7-4860-BC15-BBF40111BE22}"/>
  <tableColumns count="3">
    <tableColumn id="1" xr3:uid="{7FDFDBB0-BB36-4E23-BFDF-984350665922}" name="Version" dataDxfId="548"/>
    <tableColumn id="2" xr3:uid="{6E2DA9F8-542B-4C32-9B12-B7631603B518}" name="Description" dataDxfId="547"/>
    <tableColumn id="3" xr3:uid="{2187A8C6-B253-4DDE-82B0-63FD1260307A}" name="New Features" dataDxfId="546"/>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545" dataDxfId="544" headerRowBorderDxfId="542" tableBorderDxfId="543">
  <autoFilter ref="B29:D44" xr:uid="{77395DE5-C337-47EE-87BD-846F7FE0B923}"/>
  <tableColumns count="3">
    <tableColumn id="1" xr3:uid="{7172C58B-5724-4C2F-BD40-C87DFCF99D8C}" name="Step" dataDxfId="541"/>
    <tableColumn id="2" xr3:uid="{3812564F-4400-4828-9EA2-FC5C930D63AA}" name="Item" dataDxfId="540" dataCellStyle="Hyperlink"/>
    <tableColumn id="3" xr3:uid="{7CFA82DD-327C-4E8B-B262-90EFC8898DB4}" name="Description" dataDxfId="539"/>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2" totalsRowShown="0" tableBorderDxfId="538">
  <autoFilter ref="B8:C12" xr:uid="{E83DFA75-672F-4905-BA04-ECBBA3DE316A}"/>
  <tableColumns count="2">
    <tableColumn id="2" xr3:uid="{2BD9F96C-2736-4BC0-923A-8950FD53C772}" name="Program" dataDxfId="537" dataCellStyle="Hyperlink"/>
    <tableColumn id="1" xr3:uid="{5EDC5F06-114D-4B79-BBC7-5447356552BD}" name="Description" dataDxfId="536"/>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5" dataDxfId="534" tableBorderDxfId="533">
  <autoFilter ref="B6:H72" xr:uid="{624EFB55-736E-41AA-9C54-6BCEBA83C6FA}"/>
  <sortState xmlns:xlrd2="http://schemas.microsoft.com/office/spreadsheetml/2017/richdata2" ref="B7:H71">
    <sortCondition ref="F6:F71"/>
  </sortState>
  <tableColumns count="7">
    <tableColumn id="7" xr3:uid="{53D558B1-F2AE-41B2-AD79-0DC0C595B31F}" name="Id" dataDxfId="532"/>
    <tableColumn id="1" xr3:uid="{F5D770B5-4343-4DC8-9C81-BE081F65F6AB}" name="Question" dataDxfId="531"/>
    <tableColumn id="5" xr3:uid="{4AB9CEEA-9C04-4178-8E5E-6D77EF6BECE3}" name="Description" dataDxfId="530"/>
    <tableColumn id="2" xr3:uid="{23916AD7-0978-4FA1-AD39-E0848D19D7DD}" name="Template" dataDxfId="529"/>
    <tableColumn id="6" xr3:uid="{E01A0EA7-F113-4768-B0CF-9E703AFF5F24}" name="Workshop" dataDxfId="528"/>
    <tableColumn id="3" xr3:uid="{E62BDE7E-804D-45B2-84A3-72765AF29EA9}" name="Facilitator" dataDxfId="527"/>
    <tableColumn id="4" xr3:uid="{BAB25DF8-F3D1-47A6-A8FA-1B5F7CAD7789}" name="Attendee Roles" dataDxfId="526"/>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25" dataDxfId="524" headerRowBorderDxfId="522" tableBorderDxfId="523" totalsRowBorderDxfId="521">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20"/>
    <tableColumn id="2" xr3:uid="{CFC76516-8AB5-4384-83D7-7E1C74691373}" name="Digital Estate Discovery" dataDxfId="519"/>
    <tableColumn id="14" xr3:uid="{613EB1BA-1631-4FBE-BE5F-5BE4F07B6A9C}" name="Migration Scope" dataDxfId="518"/>
    <tableColumn id="3" xr3:uid="{FBF2A554-1E5C-4764-A1DE-2075972778CF}" name="Project Plan" dataDxfId="517"/>
    <tableColumn id="4" xr3:uid="{6427D678-CE6C-47F4-9883-00974D447BAF}" name="Migration Tooling" dataDxfId="516"/>
    <tableColumn id="5" xr3:uid="{AB332068-0A71-481F-A157-C1E7E7C7829B}" name="Workload Discovery" dataDxfId="515"/>
    <tableColumn id="6" xr3:uid="{8AA9F3D7-2FDE-42DC-8564-945A7BD7FED3}" name="Workload Assessment" dataDxfId="514"/>
    <tableColumn id="7" xr3:uid="{30D3A67B-3C48-43C8-867C-3D2163BECF87}" name="Workload Architecture" dataDxfId="513"/>
    <tableColumn id="9" xr3:uid="{6663B3C8-0574-4861-82EB-290147D0B37C}" name="Wave Planning" dataDxfId="512"/>
    <tableColumn id="10" xr3:uid="{4F888E40-FE9A-40F2-BD3C-7F41AAFB89D5}" name="Workload Test Migration" dataDxfId="511"/>
    <tableColumn id="11" xr3:uid="{08495D77-484E-4823-B32A-6A65F4255AD9}" name="Workload Migration UAT" dataDxfId="510"/>
    <tableColumn id="12" xr3:uid="{ED7D08D2-01C9-460D-897B-087435D3F113}" name="Workload Migration" dataDxfId="509"/>
    <tableColumn id="13" xr3:uid="{5434F4E9-C507-4190-AE6F-B485BF93E577}" name="Workload Release UAT" dataDxfId="508"/>
    <tableColumn id="8" xr3:uid="{E868518B-7586-4371-A1D9-AF8AE2CEA3B0}" name="Organizational Change Management" dataDxfId="507"/>
    <tableColumn id="15" xr3:uid="{D0F1C1AA-F324-481C-8EF3-8769FFA892D8}" name="Transition to Operations" dataDxfId="50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5" dataDxfId="504" headerRowBorderDxfId="502" tableBorderDxfId="503" totalsRowBorderDxfId="50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00"/>
    <tableColumn id="14" xr3:uid="{7E537494-FF15-458E-9B4B-A97D8BA0462B}" name="Role" dataDxfId="499"/>
    <tableColumn id="15" xr3:uid="{026C919B-41C3-492B-BF9F-2D733C1719AA}" name="Department" dataDxfId="498"/>
    <tableColumn id="3" xr3:uid="{08EFA2CE-BF8D-422B-8668-F4E184C1E984}" name="Workload" dataDxfId="497"/>
    <tableColumn id="4" xr3:uid="{AA35F799-9178-4BFA-A6A5-D6F9E772DED1}" name="mobile" dataDxfId="496"/>
    <tableColumn id="5" xr3:uid="{1228202A-60A4-4171-A0F4-7A120E607738}" name="email" dataDxfId="495"/>
    <tableColumn id="6" xr3:uid="{670D06A8-B789-425D-BDAA-9F0A177B0946}" name="Location" dataDxfId="494"/>
    <tableColumn id="1" xr3:uid="{6DBEC384-A0E3-407C-A999-936E3D86138D}" name="Time Zone" dataDxfId="493"/>
    <tableColumn id="7" xr3:uid="{770CBF62-114D-41CF-B38A-72F1DA7438FF}" name="Availability" dataDxfId="49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1" dataDxfId="490" tableBorderDxfId="489">
  <autoFilter ref="B4:C17" xr:uid="{3C6DD950-1E05-47AE-91F2-A45FBF19FFD3}"/>
  <tableColumns count="2">
    <tableColumn id="1" xr3:uid="{B645BC34-19BE-4337-A577-2F6E6B42D5AA}" name="Resource" dataDxfId="488" dataCellStyle="Hyperlink"/>
    <tableColumn id="2" xr3:uid="{020CF4DA-5F51-427C-9357-B5F7509EF999}" name="Description" dataDxfId="48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6" dataDxfId="485" tableBorderDxfId="484" headerRowCellStyle="Hyperlink" dataCellStyle="Hyperlink">
  <autoFilter ref="B40:C45" xr:uid="{B2E04C53-6821-426E-B497-5585D6EA4B92}"/>
  <tableColumns count="2">
    <tableColumn id="1" xr3:uid="{72B5E03E-32E2-48FB-A986-5E62F9D34E12}" name="Environment" dataDxfId="483"/>
    <tableColumn id="2" xr3:uid="{6357B8D4-E8F9-4CDD-926B-B864922033A3}" name="Reference" dataDxfId="48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0" tableBorderDxfId="481">
  <autoFilter ref="E40:F45" xr:uid="{AE5E748A-303D-4926-94F8-0312881ACE21}"/>
  <tableColumns count="2">
    <tableColumn id="1" xr3:uid="{3ABA0314-2A94-408D-B6F8-F41A455518D0}" name="Environment" dataDxfId="479"/>
    <tableColumn id="2" xr3:uid="{990EDAA5-874E-4744-96D2-B6B0D1FF34D2}" name="Reference" dataDxfId="47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6" tableBorderDxfId="477">
  <autoFilter ref="H40:I45" xr:uid="{AD6D808D-48B3-4679-B082-E326725D4350}"/>
  <tableColumns count="2">
    <tableColumn id="1" xr3:uid="{758C4FED-29C7-458F-81E1-933DF469EB4E}" name="Environment" dataDxfId="475"/>
    <tableColumn id="2" xr3:uid="{5FD7B9DE-943D-4B00-92C3-40E1784FA0FD}" name="Reference" dataDxfId="47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73" dataDxfId="472" tableBorderDxfId="471" headerRowCellStyle="Hyperlink" dataCellStyle="Hyperlink">
  <autoFilter ref="B12:C17" xr:uid="{A70210D7-2C6A-49CF-B986-DBBAE260EA4F}"/>
  <tableColumns count="2">
    <tableColumn id="1" xr3:uid="{9469FECF-E9C5-4FB6-AE72-221A7D6BE99E}" name="Environment" dataDxfId="470"/>
    <tableColumn id="2" xr3:uid="{910B9C12-603A-4199-BDF4-5C8339B505E7}" name="Reference" dataDxfId="46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67" tableBorderDxfId="468">
  <autoFilter ref="E12:F17" xr:uid="{04EB9539-FC34-459C-B9BD-EC20237A849D}"/>
  <tableColumns count="2">
    <tableColumn id="1" xr3:uid="{1F187902-B5AD-4365-A642-0DFA83819E67}" name="Environment" dataDxfId="466"/>
    <tableColumn id="2" xr3:uid="{E1A7470B-A9DD-43B1-A549-E1A806660ED0}" name="Reference" dataDxfId="46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63" tableBorderDxfId="464">
  <autoFilter ref="H12:I17" xr:uid="{96BC9174-6A9A-4806-BF14-CE4E9F09BB00}"/>
  <tableColumns count="2">
    <tableColumn id="1" xr3:uid="{11895598-5E9F-4520-8106-6895876CA436}" name="Environment" dataDxfId="462"/>
    <tableColumn id="2" xr3:uid="{BF2394BE-C3D9-4FC1-A18B-D65EFB1DFE61}" name="Reference" dataDxfId="46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60" dataDxfId="459" tableBorderDxfId="458" headerRowCellStyle="Hyperlink" dataCellStyle="Hyperlink">
  <autoFilter ref="B13:C18" xr:uid="{E1A6434C-678E-414C-8007-C9FA479C4288}"/>
  <tableColumns count="2">
    <tableColumn id="1" xr3:uid="{874CC63D-FF5F-4045-AE16-96643B4CF6BB}" name="Environment" dataDxfId="457"/>
    <tableColumn id="2" xr3:uid="{BFAA5BD8-02F2-458C-9A91-793F3A6C2014}" name="Reference" dataDxfId="45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54" tableBorderDxfId="455">
  <autoFilter ref="E13:F18" xr:uid="{A06D88D7-9359-4E47-824B-8D25B68C758F}"/>
  <tableColumns count="2">
    <tableColumn id="1" xr3:uid="{97394942-A52B-427A-AB07-6898261A4365}" name="Environment" dataDxfId="453"/>
    <tableColumn id="2" xr3:uid="{C50A7836-359A-4DF9-BA06-102F61E16779}" name="Reference" dataDxfId="45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50" tableBorderDxfId="451">
  <autoFilter ref="H13:I18" xr:uid="{859CBED1-9E0E-4162-96BC-E44108BDE712}"/>
  <tableColumns count="2">
    <tableColumn id="1" xr3:uid="{F763F888-783C-41D6-9354-E36A6FE36592}" name="Environment" dataDxfId="449"/>
    <tableColumn id="2" xr3:uid="{23538AE4-832D-496D-B817-553839C8F8CC}" name="Reference" dataDxfId="44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7" dataDxfId="446" tableBorderDxfId="445" headerRowCellStyle="Hyperlink" dataCellStyle="Hyperlink">
  <autoFilter ref="B14:C15" xr:uid="{A70210D7-2C6A-49CF-B986-DBBAE260EA4F}"/>
  <tableColumns count="2">
    <tableColumn id="1" xr3:uid="{92257529-88EC-4600-8FA2-6FAE02F74EC1}" name="Environment" dataDxfId="444"/>
    <tableColumn id="2" xr3:uid="{27262A3F-6B69-4A73-979C-8ACE7C1C5DA2}" name="Reference" dataDxfId="44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1" tableBorderDxfId="442">
  <autoFilter ref="E14:F15" xr:uid="{04EB9539-FC34-459C-B9BD-EC20237A849D}"/>
  <tableColumns count="2">
    <tableColumn id="1" xr3:uid="{C5B08952-6E80-4142-B10B-30EF4FDD2FB1}" name="Environment" dataDxfId="440"/>
    <tableColumn id="2" xr3:uid="{ED866ED2-1E63-4792-88E4-ACBADAF4F884}" name="Reference" dataDxfId="43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7" tableBorderDxfId="438">
  <autoFilter ref="H14:I19" xr:uid="{96BC9174-6A9A-4806-BF14-CE4E9F09BB00}"/>
  <tableColumns count="2">
    <tableColumn id="1" xr3:uid="{6D7371C7-BEFD-4413-A204-4F22BBBDA9BC}" name="Environment" dataDxfId="43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17" dataDxfId="416" tableBorderDxfId="415">
  <autoFilter ref="B15:L189"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414"/>
    <tableColumn id="9" xr3:uid="{FC3A4AE2-AAD1-4773-A347-269F35EDE699}" name="Topic" dataDxfId="413"/>
    <tableColumn id="11" xr3:uid="{F0715E84-1EED-400A-A94C-F078F03DDA8E}" name="Source _x000a_Environment" dataDxfId="412"/>
    <tableColumn id="2" xr3:uid="{DC1344DD-5822-4F99-A8B3-ED7BAA216C5A}" name="Item" dataDxfId="411"/>
    <tableColumn id="3" xr3:uid="{8A791747-60B8-44EC-9909-D044A5F8DA4D}" name="Description" dataDxfId="410"/>
    <tableColumn id="1" xr3:uid="{B21EF164-B20E-4C7C-AE43-087FF3D1E17F}" name="Incident Root Cause Alert" dataDxfId="409"/>
    <tableColumn id="4" xr3:uid="{469EC672-0F78-4C2C-AC9B-A678829548BD}" name="Severity" dataDxfId="408"/>
    <tableColumn id="5" xr3:uid="{F49A0DD7-CDEF-4438-BA4D-C79635D0B7B0}" name="Status" dataDxfId="407"/>
    <tableColumn id="6" xr3:uid="{507210B4-E793-4105-AD45-1E62C8B7CAA7}" name="Comment" dataDxfId="406"/>
    <tableColumn id="7" xr3:uid="{DAA94EE0-770A-4E5F-84C3-C0441F96F917}" name="Url" dataDxfId="405" dataCellStyle="Hyperlink"/>
    <tableColumn id="8" xr3:uid="{628E0536-520E-46E9-8B43-124A54AA3E89}" name="More information" dataDxfId="404"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81" dataDxfId="380" tableBorderDxfId="379">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78"/>
    <tableColumn id="2" xr3:uid="{B0C3FA1D-AE33-43DF-AD52-37A77E0AC9DA}" name="Category" dataDxfId="377"/>
    <tableColumn id="18" xr3:uid="{A9DEAFCD-40CB-49C0-88B5-5D621080B0CD}" name="Id" dataDxfId="376">
      <calculatedColumnFormula>ROW()</calculatedColumnFormula>
    </tableColumn>
    <tableColumn id="3" xr3:uid="{98DD59D4-6C42-4FB3-86B1-7BDC7A483482}" name="Assigned to" dataDxfId="375"/>
    <tableColumn id="16" xr3:uid="{EFCB4122-4BF9-40EE-91C2-DB2A928A9FFD}" name="Days of Work" dataDxfId="374"/>
    <tableColumn id="24" xr3:uid="{DF385CFB-9939-42A8-8D1E-D91BB05BA4F4}" name="Days Delayed" dataDxfId="373"/>
    <tableColumn id="6" xr3:uid="{99DC8FDD-A1DC-4637-BD74-CE8E17D5CD7E}" name="f" dataDxfId="372"/>
    <tableColumn id="9" xr3:uid="{257B64EF-ADB5-4B4E-8D47-B0A91D7CBA86}" name="Lag Days" dataDxfId="371"/>
    <tableColumn id="8" xr3:uid="{8697FD85-EBD6-47A1-A04F-478318378A30}" name="Dependency" dataDxfId="370"/>
    <tableColumn id="13" xr3:uid="{273F6FE1-84F9-4039-92E6-2B89033D674D}" name="Dependency Type" dataDxfId="369"/>
    <tableColumn id="4" xr3:uid="{AA3A67F8-9DA1-46C2-932C-84F7C1D08034}" name="Progress %" dataDxfId="368">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67">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66" dataCellStyle="Date"/>
    <tableColumn id="5" xr3:uid="{94365BA0-AFA0-45D8-AD99-880803E2ACA1}" name="Start Date" dataDxfId="365"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364">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59" dataDxfId="358" tableBorderDxfId="357">
  <autoFilter ref="B16:AG31" xr:uid="{81A09857-4365-46F9-A9AB-74D70ACC4EE3}"/>
  <tableColumns count="32">
    <tableColumn id="31" xr3:uid="{51C6DD82-9504-4F80-AE36-4AE81E92EC02}" name="Discovery_x000a_Date" dataDxfId="356"/>
    <tableColumn id="18" xr3:uid="{273BE06C-7F72-4493-9A09-0AD1C29D7D01}" name="Data_x000a_Centre" dataDxfId="355"/>
    <tableColumn id="1" xr3:uid="{957CA6E2-41A6-48F0-865F-8102535B9A69}" name="Workload" dataDxfId="354"/>
    <tableColumn id="32" xr3:uid="{9D733B23-EE0B-4EAE-AC36-6882E53B4495}" name="SLA" dataDxfId="353"/>
    <tableColumn id="28" xr3:uid="{EE647C64-74E3-4AD6-9C3C-A2627DDA55BC}" name="Description" dataDxfId="352"/>
    <tableColumn id="30" xr3:uid="{1EDEB641-A14E-4414-80CC-76787BFAF83C}" name="Redundancy" dataDxfId="351"/>
    <tableColumn id="27" xr3:uid="{05A5FA14-8A07-4BC3-BAC8-BEEF8C4AB2B7}" name="Compliance" dataDxfId="350"/>
    <tableColumn id="8" xr3:uid="{BABA5566-A2E1-4851-83C6-7DD07B752166}" name="Revenue Impacting" dataDxfId="349"/>
    <tableColumn id="16" xr3:uid="{87FE3EB5-4485-49E3-A6DE-77DD77697F28}" name="Users" dataDxfId="348"/>
    <tableColumn id="22" xr3:uid="{91053B87-235D-42F8-BF68-5CCFFDBE6FF6}" name="Business Unit" dataDxfId="347"/>
    <tableColumn id="17" xr3:uid="{4FBD3F55-4968-4525-89A5-87D57C8D8AFA}" name="Business Owner" dataDxfId="346"/>
    <tableColumn id="29" xr3:uid="{F7552785-C8FC-4DF5-AB93-278054CF0459}" name="Technical Owner" dataDxfId="345"/>
    <tableColumn id="9" xr3:uid="{DC301DA4-F1B1-4BA1-A026-0650D230174F}" name="Environment" dataDxfId="344"/>
    <tableColumn id="7" xr3:uid="{72B52FD7-532D-4128-A562-0A446CAA9FA3}" name="Servers" dataDxfId="343"/>
    <tableColumn id="15" xr3:uid="{F0CCCC06-14DF-4853-B8BE-DED35AE18AE3}" name="App Type" dataDxfId="342"/>
    <tableColumn id="3" xr3:uid="{C0B6F157-CDB4-49E2-9E67-632C29D1D4E6}" name="Business Criticality" dataDxfId="341"/>
    <tableColumn id="10" xr3:uid="{0FEB80AB-78C7-482B-8B00-2997131540FE}" name="Lifecycle" dataDxfId="340"/>
    <tableColumn id="2" xr3:uid="{94D716A7-A449-44A2-996A-DA7BD032BDC9}" name="End-of-life_x000a_Date" dataDxfId="339"/>
    <tableColumn id="5" xr3:uid="{FFCFE793-8F9D-4BBE-9A75-9925640B1160}" name="Business Drivers" dataDxfId="338"/>
    <tableColumn id="26" xr3:uid="{7CCEDD47-88C5-473D-A8CC-197B5FCA31F7}" name="Milestone_x000a_Date" dataDxfId="337"/>
    <tableColumn id="19" xr3:uid="{E734F634-36A6-473A-8C22-2B4A8A1E97D2}" name="Priority" dataDxfId="336"/>
    <tableColumn id="6" xr3:uid="{8360CAE3-680A-4156-9EF4-5AF5CD7307BD}" name="Rationalization" dataDxfId="335"/>
    <tableColumn id="11" xr3:uid="{9FAF65E4-DEB9-4543-803C-37838D5B0CF0}" name="Tooling" dataDxfId="334"/>
    <tableColumn id="14" xr3:uid="{A4894128-6E47-4AA1-832F-C07BF05D98EF}" name="Promotion" dataDxfId="333"/>
    <tableColumn id="12" xr3:uid="{C8F1DDE1-552A-4EDB-B6E7-80B13EFBBDE5}" name="On-premises Cost" dataDxfId="332"/>
    <tableColumn id="13" xr3:uid="{E43F31D7-99E3-421A-9460-BD78A2F1DA1B}" name="Cloud_x000a_Cost " dataDxfId="331"/>
    <tableColumn id="24" xr3:uid="{EBEE09CB-6561-4B94-AC94-F0A5FCE2235F}" name="Migration Cost" dataDxfId="330"/>
    <tableColumn id="4" xr3:uid="{99BF1AD7-5A79-4331-97A9-14B7D3857EF6}" name="Business_x000a_Owner" dataDxfId="329"/>
    <tableColumn id="25" xr3:uid="{97DC2972-E2E6-4CED-B02E-C0F88003073D}" name="Technical_x000a_Owner" dataDxfId="328"/>
    <tableColumn id="20" xr3:uid="{E544B5A0-7CE7-4F16-8791-6DEA71762818}" name="Migration Architect" dataDxfId="327"/>
    <tableColumn id="21" xr3:uid="{D8054173-5357-4E92-ACDE-944264615DFA}" name="Approval_x000a_Date" dataDxfId="326"/>
    <tableColumn id="23" xr3:uid="{1379D71E-9B92-41B7-8866-22E273CB5702}" name="Scheduled Start Migration Date" dataDxfId="325"/>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09" dataDxfId="308" tableBorderDxfId="307">
  <autoFilter ref="B15:CH30" xr:uid="{B38C9BEF-80C4-4E89-82DD-D0F3F05F3960}"/>
  <tableColumns count="85">
    <tableColumn id="86" xr3:uid="{731847B4-2555-4A7E-AA77-1F34B9490007}" name="Analysis_x000a_Date" dataDxfId="306"/>
    <tableColumn id="85" xr3:uid="{B60B4A09-C196-4B5E-A38C-26D2D27B2E33}" name="Migration_x000a_Date" dataDxfId="305"/>
    <tableColumn id="1" xr3:uid="{7DDC32BD-DD55-4D5A-B58D-E6E2F87BEB89}" name="Workload" dataDxfId="304"/>
    <tableColumn id="87" xr3:uid="{CBC678FB-0028-4A7D-9659-5DFAC24767EF}" name="Migration Risk" dataDxfId="303"/>
    <tableColumn id="88" xr3:uid="{CCDF6A47-5A4A-470F-B1E3-6406EEAE3EC2}" name="Risk_x000a_Mitigation" dataDxfId="302"/>
    <tableColumn id="2" xr3:uid="{CF92F163-AA87-411C-BAEA-ECD6A319A872}" name="Environment" dataDxfId="301"/>
    <tableColumn id="3" xr3:uid="{63CEF703-7027-44CD-B3F1-DFC7F6C46218}" name="Machine" dataDxfId="300"/>
    <tableColumn id="16" xr3:uid="{C6046923-346A-4643-B0EC-B57E0F978383}" name="Known_x000a_Issues" dataDxfId="299"/>
    <tableColumn id="4" xr3:uid="{45D113AC-E097-4325-B38F-79F3DE7E1EF8}" name="Type" dataDxfId="298"/>
    <tableColumn id="5" xr3:uid="{A4DA617E-F257-46D0-AAAE-7BBD30FDCCEB}" name="Platform" dataDxfId="297"/>
    <tableColumn id="6" xr3:uid="{263C146F-83C2-4606-9451-F6BFE7A182A8}" name="Firmware" dataDxfId="296"/>
    <tableColumn id="7" xr3:uid="{59E868BE-AA58-4D21-8A87-0783F55E4BDA}" name="Operating System" dataDxfId="295"/>
    <tableColumn id="47" xr3:uid="{77BD3A54-339D-4794-9EB7-E4EBBDE23C45}" name="Role" dataDxfId="294"/>
    <tableColumn id="51" xr3:uid="{5A8BAC17-9D62-4C5F-ACBE-1DCB60A8CB0B}" name="Traffic" dataDxfId="293"/>
    <tableColumn id="48" xr3:uid="{D07F7B12-78EF-4672-81D0-4E7084177ACC}" name="Shared Service" dataDxfId="292"/>
    <tableColumn id="24" xr3:uid="{AA7D2F68-EC6A-46B3-90BA-C7298E3C0B04}" name="Authentication" dataDxfId="291"/>
    <tableColumn id="8" xr3:uid="{04A28283-E6EB-4C34-BF80-E31B2AA403F4}" name="Location" dataDxfId="290"/>
    <tableColumn id="10" xr3:uid="{C3F11375-C1D5-4C38-BC43-1C3F6377E10B}" name="Support" dataDxfId="289"/>
    <tableColumn id="22" xr3:uid="{DD43DBB7-2DF2-4CF7-B74D-8AA53130AB36}" name="Data Classification" dataDxfId="288"/>
    <tableColumn id="79" xr3:uid="{B6DC649D-8317-414E-90FB-96292F3616E8}" name="System_x000a_Access" dataDxfId="287"/>
    <tableColumn id="80" xr3:uid="{ED5F30BA-1853-4B83-87A7-C3D67EA894AB}" name="Password Access" dataDxfId="286"/>
    <tableColumn id="44" xr3:uid="{E8FBD683-7552-4A6A-B2DC-8F71191C71C6}" name="Routine Outage Window(s)" dataDxfId="285"/>
    <tableColumn id="83" xr3:uid="{C24FA3B0-EF99-4262-9889-4537DA10F4F7}" name="Change Management" dataDxfId="284"/>
    <tableColumn id="82" xr3:uid="{0D6B8BD6-DF28-431F-A98C-526683432828}" name="Change_x000a_Freeze" dataDxfId="283"/>
    <tableColumn id="81" xr3:uid="{24687361-A471-4AEF-889E-E77BC79174A8}" name="Update and New Release Cycles" dataDxfId="282"/>
    <tableColumn id="12" xr3:uid="{AD067C25-C477-46DF-A10B-C88D96FA5142}" name="App_x000a_Vendor" dataDxfId="281"/>
    <tableColumn id="13" xr3:uid="{C4EC769A-B4A3-41E4-9776-47ABA48B67BB}" name="Hardware Vendor" dataDxfId="280"/>
    <tableColumn id="15" xr3:uid="{A3051578-ED17-452F-9212-D215919ADBC4}" name="Summary of Dependencies" dataDxfId="279"/>
    <tableColumn id="17" xr3:uid="{860766F1-7A83-48E8-95F3-1EDC0C8B17FE}" name="Operating Hours" dataDxfId="278"/>
    <tableColumn id="26" xr3:uid="{504F2C61-17C3-40C5-A5B5-B094D9688C63}" name="Capacity: _x000a_Cores" dataDxfId="277"/>
    <tableColumn id="25" xr3:uid="{F73507A7-56CC-4E4E-95EF-72285BE0A0E6}" name="Capacity: Memory" dataDxfId="276"/>
    <tableColumn id="19" xr3:uid="{6BBF5CAF-5581-4670-9AA7-9FE4C2493FD7}" name="Capacity:_x000a_Disk" dataDxfId="275"/>
    <tableColumn id="49" xr3:uid="{4B73BE78-D671-4D3D-9496-C3DCC67757AF}" name="Load_x000a_Balancing" dataDxfId="274"/>
    <tableColumn id="42" xr3:uid="{F520C72E-1875-4779-A45F-F4885668D79F}" name="Firewall_x000a_Rules" dataDxfId="273"/>
    <tableColumn id="45" xr3:uid="{9A636654-A443-47DE-905F-7DC63BED46EE}" name="Antivirus_x000a_Exclusions" dataDxfId="272"/>
    <tableColumn id="40" xr3:uid="{BEF426AB-B53C-4365-90DF-BE6196D1FD79}" name="Certificates" dataDxfId="271"/>
    <tableColumn id="57" xr3:uid="{EA0AB405-6692-4020-AA17-5A5562E2B6DA}" name="Service_x000a_Accounts" dataDxfId="270"/>
    <tableColumn id="59" xr3:uid="{49A51364-AAD9-441E-AA2D-BCAF45301E69}" name="Time_x000a_Services" dataDxfId="269"/>
    <tableColumn id="61" xr3:uid="{0801E6CA-C4FC-44C8-B811-AA06A07BBBA0}" name="App_x000a_Licensing" dataDxfId="268"/>
    <tableColumn id="63" xr3:uid="{8AD030A1-DAB2-4291-A6DE-76AB65020045}" name="Batch Services _x000a_/ Scheduled Tasks" dataDxfId="267"/>
    <tableColumn id="65" xr3:uid="{DA92F208-D94C-4697-926A-57F754486A28}" name="SMTP_x000a_Relay" dataDxfId="266"/>
    <tableColumn id="67" xr3:uid="{F840B826-A68A-4730-B164-CF6E9DA9E11D}" name="Print_x000a_Services" dataDxfId="265"/>
    <tableColumn id="55" xr3:uid="{144C21A3-2D8B-4073-B49E-D751A75BE8E9}" name="Client_x000a_App" dataDxfId="264"/>
    <tableColumn id="56" xr3:uid="{5093E827-E99F-41BD-BC94-8769E41E88A9}" name="Client App_x000a_DNS" dataDxfId="263"/>
    <tableColumn id="71" xr3:uid="{E02A0BEE-85D7-4600-B4C1-30FFEBF03A2C}" name="Workload_x000a_DNS" dataDxfId="262"/>
    <tableColumn id="27" xr3:uid="{73C4C7EE-DA0E-4272-9E2D-66B9C5D076EE}" name="IP Address Change" dataDxfId="261"/>
    <tableColumn id="73" xr3:uid="{4FCD4318-956E-437A-805B-0FE3A428BA36}" name="File_x000a_Services" dataDxfId="260"/>
    <tableColumn id="75" xr3:uid="{215EE3FC-961B-472B-A21A-2878BF5A39BB}" name="Database" dataDxfId="259"/>
    <tableColumn id="77" xr3:uid="{E553966D-F12E-4282-8D0D-30E66F0B4921}" name="Database Authentication" dataDxfId="258"/>
    <tableColumn id="33" xr3:uid="{D1E21ACF-8B5F-4045-BE30-27EA8BA02500}" name="Disaster Recovery" dataDxfId="257"/>
    <tableColumn id="9" xr3:uid="{E9996452-5BC6-4D3A-AC8E-5E33A64937FB}" name="Backup" dataDxfId="256"/>
    <tableColumn id="36" xr3:uid="{19AF0E86-28CF-4140-9576-94ADC58B919D}" name="CSPM _x000a_&amp; SIEM" dataDxfId="255"/>
    <tableColumn id="34" xr3:uid="{326219A1-D9B4-4B4F-BC10-F04F53F6EF3F}" name="Update Management" dataDxfId="254"/>
    <tableColumn id="23" xr3:uid="{24B75107-13B8-46FA-8FD3-DBA337C12975}" name="Source Environment Technical Architecture" dataDxfId="253"/>
    <tableColumn id="50" xr3:uid="{CEBE7A3C-C736-45C1-AAB5-5CC5DC5EB742}" name="Target Load Balancing" dataDxfId="252"/>
    <tableColumn id="43" xr3:uid="{BE864C7C-96E1-43BA-BB77-E63AC46AB9DA}" name="Target Firewall Rules" dataDxfId="251"/>
    <tableColumn id="46" xr3:uid="{2684D31C-8516-4F78-B7C0-7F18BA1E786F}" name="Target Amtivirus Exclusions" dataDxfId="250"/>
    <tableColumn id="41" xr3:uid="{42148B17-9CA0-4642-A5A4-90421BD9AC6D}" name="Target Certificates" dataDxfId="249"/>
    <tableColumn id="58" xr3:uid="{312CE438-4292-4A21-A46E-C8B58D7E8D88}" name="Target Service Accounts" dataDxfId="248"/>
    <tableColumn id="60" xr3:uid="{DA852C74-7967-487A-84EB-6B91F89C7E7A}" name="Target Time Services" dataDxfId="247"/>
    <tableColumn id="62" xr3:uid="{874F6EDF-CAF6-4B26-95E3-C1B2E7E55BEC}" name="Target App Licensing" dataDxfId="246"/>
    <tableColumn id="64" xr3:uid="{F91A4603-7E3D-4162-A5ED-C14A991B0C05}" name="Target Batch Services or Scheduled Tasks" dataDxfId="245"/>
    <tableColumn id="66" xr3:uid="{88499021-B463-4BD5-9238-BC8BC60DA864}" name="Target SMTP Relay" dataDxfId="244"/>
    <tableColumn id="68" xr3:uid="{B9EE4746-96A5-4C1D-B55F-D98AC6775355}" name="Target Print Services" dataDxfId="243"/>
    <tableColumn id="70" xr3:uid="{D598564B-9931-4CE0-B63D-0B4895C9CDE2}" name="Target Client App" dataDxfId="242"/>
    <tableColumn id="69" xr3:uid="{8442E66B-559C-42CD-80C8-B2920DFFBB70}" name="Target Client App DNS" dataDxfId="241"/>
    <tableColumn id="72" xr3:uid="{4C839A10-03A2-4B8B-9881-32B4314DDD30}" name="Target Workload DNS" dataDxfId="240"/>
    <tableColumn id="28" xr3:uid="{CF974104-FE4F-4BC6-BD11-A418554EA292}" name="IP Address Change Plan" dataDxfId="239"/>
    <tableColumn id="74" xr3:uid="{968E9083-EBDE-4F29-94FF-4E4BD49EC12A}" name="Target File Services" dataDxfId="238"/>
    <tableColumn id="76" xr3:uid="{4DECD3C3-EB56-4A71-887D-92EABB5FEBA1}" name="Target Database" dataDxfId="237"/>
    <tableColumn id="78" xr3:uid="{217C6A4A-D43F-4D81-981F-EE767D528DA5}" name="Target Database Authentication" dataDxfId="236"/>
    <tableColumn id="21" xr3:uid="{A343C85E-0222-4603-A68A-971A9D4B22E0}" name="Target Disaster Recovery" dataDxfId="235"/>
    <tableColumn id="18" xr3:uid="{A9B432E2-FFBA-4800-B9BB-E099AB047097}" name="Target Backup and backup continuity plan" dataDxfId="234"/>
    <tableColumn id="37" xr3:uid="{AD33B9D2-D44C-4F0E-A7E5-FF5E2BD3DBD1}" name="Target CSPM &amp; SIEM" dataDxfId="233"/>
    <tableColumn id="52" xr3:uid="{EEA54CC1-42A6-4306-BC4B-B8255092B538}" name="Target Update Management" dataDxfId="232"/>
    <tableColumn id="53" xr3:uid="{E8F10CBC-4E1C-466C-B12C-E3FEB49D8FAF}" name="Sizing Option" dataDxfId="231"/>
    <tableColumn id="35" xr3:uid="{BAC537F9-F6F4-4384-871D-87E992AA43E8}" name="Selected Azure VM Size" dataDxfId="230"/>
    <tableColumn id="20" xr3:uid="{8F008797-6DD1-4B43-88B5-32EE184871FB}" name="Availability Option" dataDxfId="229"/>
    <tableColumn id="84" xr3:uid="{36257C50-7F6E-44EA-847F-6B5FBF80197A}" name="Scheduled Auto Shutdown" dataDxfId="228"/>
    <tableColumn id="32" xr3:uid="{30AD2E4A-48CA-4E5E-BEC3-0416225B1C19}" name="Hybrid Benefit" dataDxfId="227"/>
    <tableColumn id="38" xr3:uid="{237D4379-0CE4-4BE3-B754-73FAE6E6E8EB}" name="Azure Reserved VM Instances" dataDxfId="226"/>
    <tableColumn id="39" xr3:uid="{41D09BA3-4C4C-447E-8DDD-58521D736D42}" name="Disk Encryption" dataDxfId="225"/>
    <tableColumn id="14" xr3:uid="{DAB0B0D9-9A53-4909-BA64-8C6F3AAAFF5D}" name="Disks Replicated" dataDxfId="224"/>
    <tableColumn id="89" xr3:uid="{29AA2D23-B964-447B-B4DE-B59C61FB0F46}" name="Target Disk Type" dataDxfId="223"/>
    <tableColumn id="11" xr3:uid="{876BA0AB-DA2B-484F-9C98-AAD8248FE8B1}" name="Cloud_x000a_Technical Architecture" dataDxfId="222"/>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19" dataDxfId="218" tableBorderDxfId="217">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16"/>
    <tableColumn id="31" xr3:uid="{3E1229E3-399C-47F1-91C4-F36603160C99}" name="Migration_x000a_Start Date" dataDxfId="215"/>
    <tableColumn id="2" xr3:uid="{0AD1F014-DA8A-49C7-A6F6-167FC29A9342}" name="Wave Number" dataDxfId="214"/>
    <tableColumn id="3" xr3:uid="{5D265AC4-83C1-4A13-8654-7B4338F2B6D9}" name="Workload" dataDxfId="213"/>
    <tableColumn id="11" xr3:uid="{E5273402-78F9-43CC-98B4-D99F51892F33}" name="Machine" dataDxfId="212"/>
    <tableColumn id="14" xr3:uid="{8D4B4E5A-4394-430B-A1CD-268B165C0F8C}" name="Operating System" dataDxfId="211"/>
    <tableColumn id="16" xr3:uid="{3DC23540-6434-41C4-83A6-7ECF1A6B1730}" name="Migration Engineer" dataDxfId="210"/>
    <tableColumn id="18" xr3:uid="{EC41C828-0F87-4464-B46F-ED226C095931}" name="Environment" dataDxfId="209"/>
    <tableColumn id="27" xr3:uid="{8421DDD7-6D68-49E4-96CB-B897FB1983D1}" name="Source_x000a_Environment" dataDxfId="208"/>
    <tableColumn id="26" xr3:uid="{4CB12036-0981-4D17-81BA-74A4F738B135}" name="Migration Methodology" dataDxfId="207"/>
    <tableColumn id="21" xr3:uid="{EC013641-AF9B-41B6-8E45-978D9DB4E04D}" name="Migration_x000a_Group" dataDxfId="206"/>
    <tableColumn id="34" xr3:uid="{1944D6F3-E218-4D65-A483-DF5CE8203FF2}" name="Target_x000a_Subscription" dataDxfId="205"/>
    <tableColumn id="35" xr3:uid="{A35B0D3F-95FA-40D3-BE39-36BD9C3C4BBB}" name="Target_x000a_Region" dataDxfId="204"/>
    <tableColumn id="7" xr3:uid="{3DD234E9-A8CC-42BC-83AB-63428F230A50}" name="Target_x000a_Final VNET" dataDxfId="203"/>
    <tableColumn id="8" xr3:uid="{1C74D53E-2ED7-4727-B55B-B8D51ED11224}" name="Target_x000a_Final Subnet" dataDxfId="202"/>
    <tableColumn id="9" xr3:uid="{D12213AB-5EA4-45FF-9B35-35D4FDE06C92}" name="Target_x000a_Final Resource_x000a_Group" dataDxfId="201"/>
    <tableColumn id="36" xr3:uid="{1BCF662D-A863-4AD5-AA9B-2FA90AE14698}" name="Availability_x000a_Option" dataDxfId="200"/>
    <tableColumn id="37" xr3:uid="{09764C0A-C6F3-4F8B-A2F4-14F00DAB1F21}" name="Disk Encryption" dataDxfId="199"/>
    <tableColumn id="38" xr3:uid="{985DEEFB-0DA4-48C4-A483-8F6657E49360}" name="Disk_x000a_Type" dataDxfId="198"/>
    <tableColumn id="12" xr3:uid="{6C5E1063-B381-4307-993A-A8F2C2F17E15}" name="Initial Replication_x000a_Start Date" dataDxfId="197"/>
    <tableColumn id="25" xr3:uid="{0D6E9BEA-8613-43B2-A82B-9D93318C6271}" name="Initial Replication_x000a_Status" dataDxfId="196"/>
    <tableColumn id="29" xr3:uid="{D2C8B857-8E16-4660-B8DC-B73CE6695FAD}" name="Delta Replication_x000a_Start Date" dataDxfId="195"/>
    <tableColumn id="39" xr3:uid="{E9F75403-AFB4-4186-8FF0-539601960FFD}" name="Test_x000a_VNET" dataDxfId="194"/>
    <tableColumn id="41" xr3:uid="{BFA2A3A8-8C24-4E60-8923-4DB7C80FA98B}" name="Test Subnet" dataDxfId="193"/>
    <tableColumn id="40" xr3:uid="{F52F4D9F-2722-4F8A-B902-867F415EC77A}" name="Test Resource_x000a_Group" dataDxfId="192"/>
    <tableColumn id="10" xr3:uid="{2E4FD6D2-21D0-46CB-845B-899BDD1E7DE0}" name="Test Migration_x000a_Start Date" dataDxfId="191"/>
    <tableColumn id="19" xr3:uid="{77DCD7FB-3A80-43D2-A553-6A7203A57A8F}" name="Test Migration_x000a_UAT Status" dataDxfId="190"/>
    <tableColumn id="20" xr3:uid="{83E74505-0B04-4490-88C5-88BF1D105CDA}" name="Test Migration_x000a_UAT Owner" dataDxfId="189"/>
    <tableColumn id="1" xr3:uid="{151E08EE-D68F-4485-9B36-D5C8895B2E0F}" name="Final Migration_x000a_Start Date" dataDxfId="188"/>
    <tableColumn id="23" xr3:uid="{6FEAFF09-C754-407C-A49C-32ED3DF94FDF}" name="Final Migration_x000a_UAT Status" dataDxfId="187"/>
    <tableColumn id="22" xr3:uid="{05076405-963B-49B5-BB38-67F33BDB9CEE}" name="Final Migration_x000a_UAT Owner" dataDxfId="186"/>
    <tableColumn id="13" xr3:uid="{B047C1B4-9423-4303-90E5-A1CAE7297EF1}" name="Replication Completed" dataDxfId="185"/>
    <tableColumn id="32" xr3:uid="{3FB9BFB5-F0BE-4961-8C89-46179FB96621}" name="Digital Estate_x000a_Planning" dataDxfId="184"/>
    <tableColumn id="28" xr3:uid="{3FB60AF0-175B-4EC1-BFF4-AC501D7602D9}" name="Workload Details" dataDxfId="183"/>
    <tableColumn id="33" xr3:uid="{349FA69C-5EE1-4369-91C6-651800C1EFDD}" name="Migration Day_x000a_Runbook" dataDxfId="182"/>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181" dataDxfId="180" tableBorderDxfId="179">
  <autoFilter ref="B10:J27" xr:uid="{BF26AC08-770B-4194-96F0-76DF48FABD61}"/>
  <tableColumns count="9">
    <tableColumn id="1" xr3:uid="{31F3C294-3A34-4E88-B11B-BA472B191D20}" name="Task" dataDxfId="178"/>
    <tableColumn id="2" xr3:uid="{9F431E15-88E4-4AA2-B681-31081B1F3DA9}" name="Pre-Migration Tasks" dataDxfId="177"/>
    <tableColumn id="3" xr3:uid="{0D522328-4544-484E-8F65-88416CE6B571}" name="Approved" dataDxfId="176"/>
    <tableColumn id="4" xr3:uid="{E1224178-F6F4-485D-A13E-22253D869B70}" name="Owner" dataDxfId="175"/>
    <tableColumn id="5" xr3:uid="{F4EA8B5A-A71B-4A4A-8852-9455342C12E7}" name="Duration (hours)" dataDxfId="174">
      <calculatedColumnFormula>TEXT(Table220[[#This Row],[End DateTime]]-Table220[[#This Row],[Start DateTime]],"h")</calculatedColumnFormula>
    </tableColumn>
    <tableColumn id="11" xr3:uid="{BA76EE0B-7AF9-4F90-81E7-E11F4360E2AB}" name="Start DateTime" dataDxfId="173"/>
    <tableColumn id="10" xr3:uid="{CA30DFB6-4398-42A6-B18A-F416EFD55388}" name="End DateTime" dataDxfId="172"/>
    <tableColumn id="6" xr3:uid="{9560758C-883B-4F8C-9FE4-D36103538338}" name="Server" dataDxfId="171"/>
    <tableColumn id="7" xr3:uid="{7BEC0A15-3061-43A3-970F-0841B26776E8}" name="Notes" dataDxfId="170"/>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169" dataDxfId="168" tableBorderDxfId="167">
  <autoFilter ref="B30:J47" xr:uid="{DED1FB55-B244-42EF-A404-3317A015E550}"/>
  <tableColumns count="9">
    <tableColumn id="1" xr3:uid="{E9DF79AA-894C-40D1-A2F5-A2D8D70C2E34}" name="Task" dataDxfId="166"/>
    <tableColumn id="2" xr3:uid="{D3DDF216-E602-4BDC-8429-806EED2CD45C}" name="Migration Tasks" dataDxfId="165"/>
    <tableColumn id="3" xr3:uid="{9DD1101A-961B-486C-B91D-21B29A7A364A}" name="Approved" dataDxfId="164"/>
    <tableColumn id="4" xr3:uid="{FB34F83D-C2FF-4349-A295-8A61EAE728E6}" name="Owner" dataDxfId="163"/>
    <tableColumn id="5" xr3:uid="{EE12789E-1A7E-47D2-BCEC-A2157EB19E73}" name="Duration" dataDxfId="162">
      <calculatedColumnFormula>TEXT(Table321[[#This Row],[End DateTime]]-Table321[[#This Row],[Start DateTime]],"h")</calculatedColumnFormula>
    </tableColumn>
    <tableColumn id="9" xr3:uid="{21D47362-0A62-47AE-AF37-1FDA2E005DFB}" name="Start DateTime" dataDxfId="161"/>
    <tableColumn id="8" xr3:uid="{4D3CA27C-9084-4CB8-802F-E8408C8F1C79}" name="End DateTime" dataDxfId="160"/>
    <tableColumn id="6" xr3:uid="{E0AA56F0-A290-40EA-93B0-2EC7F4411ED9}" name="Server" dataDxfId="159"/>
    <tableColumn id="7" xr3:uid="{124A0C8E-B56B-43B0-8305-1FC18C28D821}" name="Notes" dataDxfId="158"/>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157" dataDxfId="156" tableBorderDxfId="155">
  <autoFilter ref="B50:J66" xr:uid="{1F06D799-469C-4C7A-8225-2D9ADA17CCAA}"/>
  <tableColumns count="9">
    <tableColumn id="1" xr3:uid="{16D58B66-E9FD-49ED-911E-D8CCBBE4F301}" name="Task" dataDxfId="154"/>
    <tableColumn id="2" xr3:uid="{A5C6E6A2-5056-466B-82E7-474F286C86C8}" name="Post-Migration Tasks" dataDxfId="153"/>
    <tableColumn id="3" xr3:uid="{12998215-B4C8-4607-A642-C91F8AB10838}" name="Approved" dataDxfId="152"/>
    <tableColumn id="4" xr3:uid="{AD8CF3C2-79C4-4500-96F8-A9F07D6C3B98}" name="Owner" dataDxfId="151"/>
    <tableColumn id="5" xr3:uid="{FE595242-2992-4A3B-8BE3-82491B175F79}" name="Duration" dataDxfId="150">
      <calculatedColumnFormula>TEXT(Table422[[#This Row],[End DateTime]]-Table422[[#This Row],[Start DateTime]],"h")</calculatedColumnFormula>
    </tableColumn>
    <tableColumn id="9" xr3:uid="{70CE58EE-DB21-47D0-821A-CDA49B5A1318}" name="Start DateTime" dataDxfId="149"/>
    <tableColumn id="8" xr3:uid="{461B48C7-3620-40C3-BEC0-5C4342A8C3F2}" name="End DateTime" dataDxfId="148"/>
    <tableColumn id="6" xr3:uid="{B679B4B4-DF1D-4C24-8974-F3A2737391DE}" name="Server" dataDxfId="147"/>
    <tableColumn id="7" xr3:uid="{5DC04BE0-A5AE-472A-9788-134202D237AD}" name="Notes" dataDxfId="146"/>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45" dataDxfId="144" tableBorderDxfId="143">
  <autoFilter ref="B11:D70" xr:uid="{A5B95380-6AC7-442E-BAEA-6E20968A0BBB}"/>
  <tableColumns count="3">
    <tableColumn id="1" xr3:uid="{B33CEA05-AA08-43F1-A3F8-DE56E174E07C}" name="Item" dataDxfId="142"/>
    <tableColumn id="2" xr3:uid="{13732E3A-BF3E-4A34-909A-FCBDDF18952B}" name="Value" dataDxfId="141"/>
    <tableColumn id="3" xr3:uid="{B3EF02F1-DA62-4A8A-9335-BE138EB5F047}" name="Notes" dataDxfId="140"/>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35" dataDxfId="134" tableBorderDxfId="133">
  <autoFilter ref="B15:R34" xr:uid="{59522551-8B56-4948-9723-B034587FFFB6}"/>
  <tableColumns count="17">
    <tableColumn id="1" xr3:uid="{87DB7E36-F27B-4100-850B-2DF79C9F857C}" name="Id" dataDxfId="132"/>
    <tableColumn id="10" xr3:uid="{C974AB86-1DCC-4963-AD0D-9E78324795B3}" name="Workload" dataDxfId="131"/>
    <tableColumn id="2" xr3:uid="{AE1E02F5-50FC-4BAE-88AC-EC05FBA52A40}" name="Risk" dataDxfId="130"/>
    <tableColumn id="14" xr3:uid="{9D4FB8F2-344D-4992-919E-8526F9F5897A}" name="Status" dataDxfId="129"/>
    <tableColumn id="12" xr3:uid="{4EAF24ED-8C8D-4E08-996E-96B174B532B8}" name="Date Identified" dataDxfId="128" dataCellStyle="Date"/>
    <tableColumn id="15" xr3:uid="{349F7598-58CF-47C9-B188-04F847327872}" name="Category" dataDxfId="127"/>
    <tableColumn id="13" xr3:uid="{C41E3F81-2F4D-48F9-B876-470061C517DC}" name="Date Resolved" dataDxfId="126" dataCellStyle="Date"/>
    <tableColumn id="3" xr3:uid="{EE714835-EBFF-43A0-B81D-031E7EF2B602}" name="Severity" dataDxfId="125"/>
    <tableColumn id="4" xr3:uid="{B76F4CC5-29A6-4391-AB32-4B83499C8C23}" name="Business Owner" dataDxfId="124"/>
    <tableColumn id="5" xr3:uid="{34BE03DA-A3B7-4471-9395-76A14D53AA8A}" name="Technical Owner" dataDxfId="123"/>
    <tableColumn id="6" xr3:uid="{8D0D8213-9BD1-44CE-BC24-12F95C87560A}" name="Support" dataDxfId="122"/>
    <tableColumn id="7" xr3:uid="{AAD65562-2B76-4EA7-909F-05F8A89CF3A4}" name="Business Criticality" dataDxfId="121"/>
    <tableColumn id="8" xr3:uid="{4BDD5BC0-72D3-447A-87D3-5DCD2BE4343C}" name="Mitigation" dataDxfId="120"/>
    <tableColumn id="9" xr3:uid="{0FD70FBD-C82E-4033-B357-96A0B96B249D}" name="Action Plan" dataDxfId="119"/>
    <tableColumn id="11" xr3:uid="{A5FF664F-1D09-4CF7-9818-EF3FFFC626B3}" name="Approver" dataDxfId="118"/>
    <tableColumn id="17" xr3:uid="{C87913A2-074C-4FF5-9E1A-A178B5E266E0}" name="Date_x000a_Approved" dataDxfId="117"/>
    <tableColumn id="16" xr3:uid="{EC781A35-0593-4C1E-9D12-DE466ED46E12}" name="More information" dataDxfId="116"/>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08" dataDxfId="107" tableBorderDxfId="106">
  <autoFilter ref="B1:C52" xr:uid="{CFB28BEC-FE7E-404D-A9A8-53B9D45D4121}"/>
  <sortState xmlns:xlrd2="http://schemas.microsoft.com/office/spreadsheetml/2017/richdata2" ref="B2:C52">
    <sortCondition ref="B1:B52"/>
  </sortState>
  <tableColumns count="2">
    <tableColumn id="1" xr3:uid="{8BA00381-C430-4CEA-BC11-8556F4B4A724}" name="Topic" dataDxfId="105"/>
    <tableColumn id="2" xr3:uid="{D047F8FC-8A36-4ED7-81E9-7F551D2F5F87}" name="Description" dataDxfId="104"/>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03" dataDxfId="102" tableBorderDxfId="10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00"/>
    <tableColumn id="2" xr3:uid="{259ABFAB-A46D-44B2-BE52-D3F108B9A65C}" name="Description" dataDxfId="9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98" dataDxfId="97" tableBorderDxfId="96">
  <autoFilter ref="E33:E36" xr:uid="{065816E6-FE22-4201-82A7-3AC0405F192A}"/>
  <sortState xmlns:xlrd2="http://schemas.microsoft.com/office/spreadsheetml/2017/richdata2" ref="E34:E36">
    <sortCondition ref="E33:E36"/>
  </sortState>
  <tableColumns count="1">
    <tableColumn id="1" xr3:uid="{BB1C1C73-77AC-4E01-97C2-617488897D7B}" name="Severity" dataDxfId="95"/>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94" dataDxfId="93" tableBorderDxfId="92">
  <autoFilter ref="H1:I6" xr:uid="{83DB5715-3107-494F-A1D6-6E6F7088794F}"/>
  <sortState xmlns:xlrd2="http://schemas.microsoft.com/office/spreadsheetml/2017/richdata2" ref="H2:I6">
    <sortCondition ref="H1:H6"/>
  </sortState>
  <tableColumns count="2">
    <tableColumn id="1" xr3:uid="{64A15BC4-4E98-4CD6-B149-E47CD911E3C6}" name="Status" dataDxfId="91"/>
    <tableColumn id="2" xr3:uid="{C8730A7C-8DDF-4B6C-8A3E-1DE5FB52491C}" name="Description" dataDxfId="90"/>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89" dataDxfId="88" tableBorderDxfId="87">
  <autoFilter ref="K1:L7" xr:uid="{F4AE4468-0A4E-43E5-9EE9-7F6504B94E9A}"/>
  <sortState xmlns:xlrd2="http://schemas.microsoft.com/office/spreadsheetml/2017/richdata2" ref="K2:K7">
    <sortCondition ref="K1:K7"/>
  </sortState>
  <tableColumns count="2">
    <tableColumn id="1" xr3:uid="{E4C9B50D-18CF-4EB1-B63C-EABB629DF3BD}" name="Approach" dataDxfId="86"/>
    <tableColumn id="2" xr3:uid="{893BCD74-567C-434D-8C21-4D661EF5467D}" name="Description" dataDxfId="8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84" dataDxfId="83" tableBorderDxfId="82">
  <autoFilter ref="H38:H42" xr:uid="{9E684822-1410-4CC9-82A6-3D7C50E243B7}"/>
  <tableColumns count="1">
    <tableColumn id="1" xr3:uid="{7296FEDE-E9A0-465A-911F-4C759880434D}" name="Criticality" dataDxfId="81"/>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80" dataDxfId="79" tableBorderDxfId="78">
  <autoFilter ref="H15:H20" xr:uid="{46F3B097-F061-445F-B271-384553F1B94A}"/>
  <tableColumns count="1">
    <tableColumn id="1" xr3:uid="{0412A0A6-2BD1-407C-B097-7D8F76E94AF4}" name="Lifecycle" dataDxfId="77"/>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76" dataDxfId="75" tableBorderDxfId="74">
  <autoFilter ref="E38:F41" xr:uid="{E0A1B796-6A3C-4026-B483-01AFADF65375}"/>
  <tableColumns count="2">
    <tableColumn id="1" xr3:uid="{BA66463B-92AC-4E68-A5F7-02E68225E278}" name="Promotion Model" dataDxfId="73"/>
    <tableColumn id="2" xr3:uid="{FD6B5816-4BD9-4F5C-AC48-A0973A4C3DCB}" name="Description" dataDxfId="72"/>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71" dataDxfId="70" tableBorderDxfId="69">
  <autoFilter ref="E18:E27" xr:uid="{F0A39C95-C169-4154-8B8A-024A4823D4F6}"/>
  <tableColumns count="1">
    <tableColumn id="1" xr3:uid="{8D27C156-C765-4F76-A2AA-A21A4B62016B}" name="Migration Phase" dataDxfId="68"/>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67" dataDxfId="66" tableBorderDxfId="65">
  <autoFilter ref="E29:E31" xr:uid="{0AB7B690-4775-4966-8048-9384CC5A97DB}"/>
  <tableColumns count="1">
    <tableColumn id="1" xr3:uid="{D5B7F3B8-16A0-4D3D-A3FD-7183818A3CA6}" name="App Type " dataDxfId="64"/>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63" dataDxfId="62" tableBorderDxfId="61">
  <autoFilter ref="K9:K12" xr:uid="{5673D389-456A-4330-A09D-392D4BAD1F70}"/>
  <tableColumns count="1">
    <tableColumn id="1" xr3:uid="{B6B75EEA-0643-4E43-98A5-C4260EA41239}" name="Disk Encryption" dataDxfId="60"/>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59" tableBorderDxfId="5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57" dataDxfId="56" tableBorderDxfId="55">
  <autoFilter ref="K14:K17" xr:uid="{CED80162-F7F4-4973-8F18-B87B03245D53}"/>
  <sortState xmlns:xlrd2="http://schemas.microsoft.com/office/spreadsheetml/2017/richdata2" ref="K15:K17">
    <sortCondition ref="K14:K17"/>
  </sortState>
  <tableColumns count="1">
    <tableColumn id="1" xr3:uid="{CFB608EC-33E1-4D03-8178-F98F1C31EAF3}" name="Category" dataDxfId="54"/>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53" dataDxfId="52" tableBorderDxfId="5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50"/>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49" dataDxfId="48" tableBorderDxfId="47">
  <autoFilter ref="K25:L30" xr:uid="{85E5E216-7722-41FD-A7FD-268E6FAD359F}"/>
  <tableColumns count="2">
    <tableColumn id="1" xr3:uid="{50585F18-6A11-47B0-B75D-75E15ACE7621}" name="Data Classification" dataDxfId="46"/>
    <tableColumn id="2" xr3:uid="{6E38B36A-04CA-459E-A1B0-A60F7A6909D8}" name="Description" dataDxfId="45"/>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44" dataDxfId="43" tableBorderDxfId="42">
  <autoFilter ref="K32:K34" xr:uid="{B63C8D7D-0C56-4F41-A30A-E262406E3A36}"/>
  <tableColumns count="1">
    <tableColumn id="1" xr3:uid="{CDB198E1-7D30-4521-A1A9-6EE3E6F7133A}" name="Revenue Impacting" dataDxfId="41"/>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40" dataDxfId="39" tableBorderDxfId="38">
  <autoFilter ref="K36:K41" xr:uid="{2ACE0A2A-BE11-46AF-8296-12198FB1C355}"/>
  <tableColumns count="1">
    <tableColumn id="1" xr3:uid="{7075259E-7E95-472D-BFF7-0EB3DB6FB92A}" name="Authentication" dataDxfId="37"/>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36" dataDxfId="35" tableBorderDxfId="34">
  <autoFilter ref="K43:K45" xr:uid="{C7A2A7C2-9B15-4229-91C0-B1C6565A8CE5}"/>
  <tableColumns count="1">
    <tableColumn id="1" xr3:uid="{2155EA42-6BDA-4426-B254-BAEB286F8EDD}" name="Internet/Internal" dataDxfId="33"/>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32" dataDxfId="31" tableBorderDxfId="30">
  <autoFilter ref="H29:H31" xr:uid="{C66DF7C4-903B-4F35-8E11-4BF54E4E56B0}"/>
  <tableColumns count="1">
    <tableColumn id="1" xr3:uid="{8AC3B029-209F-4028-AF4D-CEA26C11F456}" name="Sizing Option" dataDxfId="29"/>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28" dataDxfId="27" tableBorderDxfId="26">
  <autoFilter ref="E43:E45" xr:uid="{2A282529-D101-461C-B105-DB431812DD31}"/>
  <tableColumns count="1">
    <tableColumn id="1" xr3:uid="{D7E45219-A43B-4BE3-A13F-C54DF0D99244}" name="Client App DNS" dataDxfId="25"/>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24" dataDxfId="23" tableBorderDxfId="22">
  <autoFilter ref="H33:H36" xr:uid="{6C5A3967-58E4-4CEC-BD06-93814475792B}"/>
  <tableColumns count="1">
    <tableColumn id="1" xr3:uid="{4D9369F0-31AC-4D7D-A5AD-01C7752C6F25}" name="SQL Authentication" dataDxfId="21"/>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20" dataDxfId="19" tableBorderDxfId="18">
  <autoFilter ref="E47:F51" xr:uid="{4809FDD7-A507-45D9-9432-F3CE82C61EB0}"/>
  <tableColumns count="2">
    <tableColumn id="1" xr3:uid="{6606A0DE-B34E-47A8-B179-E55716A1C51A}" name="Redundancy" dataDxfId="17"/>
    <tableColumn id="2" xr3:uid="{5AD70C9C-5169-4C9C-8C72-B95BB0B9C39A}" name="Description" dataDxfId="16"/>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15" dataDxfId="14" tableBorderDxfId="13">
  <autoFilter ref="E53:F56" xr:uid="{C745D549-CF01-4331-9057-B01FCAB05D56}"/>
  <tableColumns count="2">
    <tableColumn id="1" xr3:uid="{7A58116E-810B-45C8-8574-C2930EC6443A}" name="Migration Risk" dataDxfId="12"/>
    <tableColumn id="2" xr3:uid="{F8DBA003-47E8-4AF4-8E99-3FB5B19A115B}" name="Description" dataDxfId="1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10" tableBorderDxfId="9">
  <autoFilter ref="E58:F63" xr:uid="{C5177370-816D-4EBA-9CB4-D50869C626DF}"/>
  <tableColumns count="2">
    <tableColumn id="1" xr3:uid="{814D3DAB-D2EF-4789-8E72-1B1067F5EF64}" name="SLA" dataDxfId="8"/>
    <tableColumn id="2" xr3:uid="{4CA4AA91-D64C-4F8B-8CEC-B55673E5FE8A}" name="Yearly Downtime" dataDxfId="7"/>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6" dataDxfId="5" tableBorderDxfId="4">
  <autoFilter ref="E65:E69" xr:uid="{924055F7-4473-48F4-9510-5D8DD2763618}"/>
  <tableColumns count="1">
    <tableColumn id="1" xr3:uid="{C888CF3A-56E2-430B-B8B6-84C98850FF7A}" name="Disk Type" dataDxfId="3"/>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2" headerRowBorderDxfId="0" tableBorderDxfId="1">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hyperlink" Target="https://azure.microsoft.com/en-us/migration/migration-modernization-program/" TargetMode="External"/><Relationship Id="rId7" Type="http://schemas.openxmlformats.org/officeDocument/2006/relationships/table" Target="../tables/table3.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1.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2.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4.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5.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zoomScaleNormal="100" workbookViewId="0">
      <pane ySplit="9" topLeftCell="A10" activePane="bottomLeft" state="frozen"/>
      <selection pane="bottomLeft" activeCell="G29" sqref="G29"/>
    </sheetView>
  </sheetViews>
  <sheetFormatPr defaultColWidth="8.5703125" defaultRowHeight="14.45"/>
  <cols>
    <col min="1" max="1" width="2.85546875" style="2" customWidth="1"/>
    <col min="2" max="2" width="11.7109375" style="2" bestFit="1" customWidth="1"/>
    <col min="3" max="3" width="46.7109375" style="2" bestFit="1" customWidth="1"/>
    <col min="4" max="4" width="138.85546875" style="2" bestFit="1" customWidth="1"/>
    <col min="5" max="5" width="2.85546875" style="2" customWidth="1"/>
    <col min="6" max="6" width="60.85546875" style="2" customWidth="1"/>
    <col min="7" max="7" width="92.42578125" style="2" customWidth="1"/>
    <col min="8" max="8" width="17" style="2" customWidth="1"/>
    <col min="9" max="9" width="19.5703125" style="2" customWidth="1"/>
    <col min="10" max="10" width="20" style="2" bestFit="1" customWidth="1"/>
    <col min="11" max="11" width="22.85546875" style="2" bestFit="1" customWidth="1"/>
    <col min="12" max="12" width="47.42578125" style="2" bestFit="1" customWidth="1"/>
    <col min="13" max="16384" width="8.5703125" style="2"/>
  </cols>
  <sheetData>
    <row r="9" spans="10:11" ht="14.45" customHeight="1"/>
    <row r="13" spans="10:11" ht="21">
      <c r="J13" s="1"/>
      <c r="K13" s="1"/>
    </row>
    <row r="14" spans="10:11" ht="21">
      <c r="J14" s="1"/>
      <c r="K14" s="1"/>
    </row>
    <row r="15" spans="10:11" ht="21.6">
      <c r="J15" s="1"/>
      <c r="K15" s="87"/>
    </row>
    <row r="16" spans="10:11" ht="21">
      <c r="J16" s="1"/>
      <c r="K16" s="1"/>
    </row>
    <row r="17" spans="2:11" ht="33.6" customHeight="1">
      <c r="J17" s="1"/>
      <c r="K17" s="1"/>
    </row>
    <row r="18" spans="2:11" ht="21">
      <c r="J18" s="1"/>
      <c r="K18" s="1"/>
    </row>
    <row r="19" spans="2:11" ht="21">
      <c r="B19" s="200" t="s">
        <v>0</v>
      </c>
      <c r="C19" s="201" t="s">
        <v>1</v>
      </c>
      <c r="D19" s="202" t="s">
        <v>2</v>
      </c>
      <c r="J19" s="1"/>
      <c r="K19" s="1"/>
    </row>
    <row r="20" spans="2:11" ht="21">
      <c r="B20" s="81">
        <v>0.1</v>
      </c>
      <c r="C20" s="2" t="s">
        <v>3</v>
      </c>
      <c r="D20" s="81" t="s">
        <v>4</v>
      </c>
      <c r="J20" s="1"/>
      <c r="K20" s="1"/>
    </row>
    <row r="21" spans="2:11" ht="21">
      <c r="B21" s="81">
        <v>0.2</v>
      </c>
      <c r="C21" s="2" t="s">
        <v>5</v>
      </c>
      <c r="D21" s="81" t="s">
        <v>6</v>
      </c>
      <c r="J21" s="1"/>
      <c r="K21" s="1"/>
    </row>
    <row r="22" spans="2:11" ht="21">
      <c r="B22" s="81">
        <v>0.3</v>
      </c>
      <c r="C22" s="2" t="s">
        <v>7</v>
      </c>
      <c r="D22" s="81" t="s">
        <v>6</v>
      </c>
      <c r="J22" s="1"/>
      <c r="K22" s="1"/>
    </row>
    <row r="23" spans="2:11" ht="21">
      <c r="B23" s="81">
        <v>0.4</v>
      </c>
      <c r="C23" s="2" t="s">
        <v>8</v>
      </c>
      <c r="D23" s="81" t="s">
        <v>9</v>
      </c>
      <c r="J23" s="1"/>
      <c r="K23" s="1"/>
    </row>
    <row r="24" spans="2:11" ht="14.45" customHeight="1">
      <c r="F24" s="81"/>
      <c r="J24" s="1"/>
      <c r="K24" s="1"/>
    </row>
    <row r="25" spans="2:11" ht="14.45" customHeight="1">
      <c r="C25" s="203" t="s">
        <v>10</v>
      </c>
      <c r="D25" s="204"/>
      <c r="E25" s="81"/>
      <c r="F25" s="81"/>
    </row>
    <row r="26" spans="2:11" ht="14.45" customHeight="1"/>
    <row r="27" spans="2:11" ht="14.45" customHeight="1"/>
    <row r="29" spans="2:11" ht="21" customHeight="1">
      <c r="B29" s="197" t="s">
        <v>11</v>
      </c>
      <c r="C29" s="198" t="s">
        <v>12</v>
      </c>
      <c r="D29" s="199" t="s">
        <v>1</v>
      </c>
    </row>
    <row r="30" spans="2:11" ht="29.1">
      <c r="B30" s="19">
        <v>1</v>
      </c>
      <c r="C30" s="80" t="s">
        <v>13</v>
      </c>
      <c r="D30" s="2" t="s">
        <v>14</v>
      </c>
    </row>
    <row r="31" spans="2:11">
      <c r="B31" s="19">
        <v>2</v>
      </c>
      <c r="C31" s="144" t="s">
        <v>15</v>
      </c>
      <c r="D31" s="2" t="s">
        <v>16</v>
      </c>
    </row>
    <row r="32" spans="2:11" ht="29.1">
      <c r="B32" s="19">
        <v>3</v>
      </c>
      <c r="C32" s="80" t="s">
        <v>17</v>
      </c>
      <c r="D32" s="2" t="s">
        <v>18</v>
      </c>
    </row>
    <row r="33" spans="2:9" ht="29.1">
      <c r="B33" s="19">
        <v>4</v>
      </c>
      <c r="C33" s="80" t="s">
        <v>19</v>
      </c>
      <c r="D33" s="2" t="s">
        <v>18</v>
      </c>
    </row>
    <row r="34" spans="2:9" ht="29.1">
      <c r="B34" s="19">
        <v>5</v>
      </c>
      <c r="C34" s="80" t="s">
        <v>20</v>
      </c>
      <c r="D34" s="2" t="s">
        <v>21</v>
      </c>
    </row>
    <row r="35" spans="2:9" ht="43.5">
      <c r="B35" s="19">
        <v>6</v>
      </c>
      <c r="C35" s="2" t="s">
        <v>22</v>
      </c>
      <c r="D35" s="2" t="s">
        <v>23</v>
      </c>
    </row>
    <row r="36" spans="2:9" ht="43.5">
      <c r="B36" s="19">
        <v>7</v>
      </c>
      <c r="C36" s="80" t="s">
        <v>24</v>
      </c>
      <c r="D36" s="2" t="s">
        <v>25</v>
      </c>
    </row>
    <row r="37" spans="2:9">
      <c r="B37" s="19">
        <v>8</v>
      </c>
      <c r="C37" s="2" t="s">
        <v>26</v>
      </c>
      <c r="I37"/>
    </row>
    <row r="38" spans="2:9">
      <c r="B38" s="19"/>
      <c r="C38" s="144" t="s">
        <v>27</v>
      </c>
      <c r="D38" s="2" t="s">
        <v>28</v>
      </c>
    </row>
    <row r="39" spans="2:9" ht="43.5">
      <c r="B39" s="19"/>
      <c r="C39" s="144" t="s">
        <v>29</v>
      </c>
      <c r="D39" s="2" t="s">
        <v>30</v>
      </c>
    </row>
    <row r="40" spans="2:9" ht="57.95">
      <c r="B40" s="19"/>
      <c r="C40" s="144" t="s">
        <v>31</v>
      </c>
      <c r="D40" s="2" t="s">
        <v>32</v>
      </c>
    </row>
    <row r="41" spans="2:9" ht="43.5">
      <c r="B41" s="19"/>
      <c r="C41" s="144" t="s">
        <v>33</v>
      </c>
      <c r="D41" s="2" t="s">
        <v>34</v>
      </c>
    </row>
    <row r="42" spans="2:9" ht="29.1">
      <c r="B42" s="19"/>
      <c r="C42" s="144" t="s">
        <v>35</v>
      </c>
      <c r="D42" s="2" t="s">
        <v>36</v>
      </c>
    </row>
    <row r="43" spans="2:9" ht="57.95">
      <c r="B43" s="19"/>
      <c r="C43" s="144" t="s">
        <v>37</v>
      </c>
      <c r="D43" s="2" t="s">
        <v>38</v>
      </c>
    </row>
    <row r="44" spans="2:9" ht="29.1">
      <c r="B44" s="19"/>
      <c r="C44" s="144" t="s">
        <v>39</v>
      </c>
      <c r="D44" s="2" t="s">
        <v>40</v>
      </c>
    </row>
  </sheetData>
  <mergeCells count="1">
    <mergeCell ref="C25:D25"/>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C25"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2"/>
  <sheetViews>
    <sheetView showGridLines="0" workbookViewId="0">
      <pane ySplit="8" topLeftCell="A9" activePane="bottomLeft" state="frozen"/>
      <selection pane="bottomLeft"/>
    </sheetView>
  </sheetViews>
  <sheetFormatPr defaultRowHeight="14.45"/>
  <cols>
    <col min="2" max="2" width="57.140625" style="2" bestFit="1" customWidth="1"/>
    <col min="3" max="3" width="80.42578125" customWidth="1"/>
    <col min="4" max="4" width="57.85546875" bestFit="1" customWidth="1"/>
  </cols>
  <sheetData>
    <row r="2" spans="2:21" ht="21">
      <c r="B2" s="206" t="s">
        <v>41</v>
      </c>
      <c r="C2" s="206"/>
      <c r="D2" s="138"/>
      <c r="E2" s="138"/>
      <c r="F2" s="138"/>
      <c r="G2" s="138"/>
      <c r="H2" s="138"/>
      <c r="I2" s="138"/>
      <c r="J2" s="138"/>
      <c r="K2" s="138"/>
      <c r="L2" s="138"/>
      <c r="M2" s="138"/>
      <c r="N2" s="138"/>
      <c r="O2" s="138"/>
      <c r="P2" s="138"/>
      <c r="Q2" s="138"/>
      <c r="R2" s="138"/>
      <c r="S2" s="138"/>
      <c r="T2" s="138"/>
      <c r="U2" s="138"/>
    </row>
    <row r="7" spans="2:21" ht="21.75" customHeight="1">
      <c r="B7" s="205"/>
      <c r="C7" s="205"/>
      <c r="D7" s="205"/>
    </row>
    <row r="8" spans="2:21">
      <c r="B8" t="s">
        <v>42</v>
      </c>
      <c r="C8" s="125" t="s">
        <v>1</v>
      </c>
      <c r="D8" s="126"/>
      <c r="E8" s="126"/>
    </row>
    <row r="9" spans="2:21" ht="57.95">
      <c r="B9" s="40" t="s">
        <v>43</v>
      </c>
      <c r="C9" s="125" t="s">
        <v>44</v>
      </c>
      <c r="D9" s="126"/>
      <c r="E9" s="126"/>
    </row>
    <row r="10" spans="2:21">
      <c r="B10" s="40" t="s">
        <v>45</v>
      </c>
      <c r="C10" s="125" t="s">
        <v>46</v>
      </c>
      <c r="D10" s="126"/>
      <c r="E10" s="126"/>
    </row>
    <row r="11" spans="2:21" ht="29.1">
      <c r="B11" s="40" t="s">
        <v>47</v>
      </c>
      <c r="C11" s="125" t="s">
        <v>48</v>
      </c>
      <c r="D11" s="126"/>
      <c r="E11" s="126"/>
    </row>
    <row r="12" spans="2:21">
      <c r="B12" s="40" t="s">
        <v>49</v>
      </c>
      <c r="C12" s="125" t="s">
        <v>50</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s>
  <pageMargins left="0.7" right="0.7" top="0.75" bottom="0.75" header="0.3" footer="0.3"/>
  <pageSetup paperSize="9" orientation="portrait" horizontalDpi="0" verticalDpi="0" r:id="rId5"/>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Z13" sqref="Z13"/>
    </sheetView>
  </sheetViews>
  <sheetFormatPr defaultRowHeight="14.45"/>
  <cols>
    <col min="1" max="1" width="2.85546875" customWidth="1"/>
  </cols>
  <sheetData>
    <row r="2" spans="2:21" ht="21">
      <c r="B2" s="206" t="s">
        <v>51</v>
      </c>
      <c r="C2" s="206"/>
      <c r="D2" s="206"/>
      <c r="E2" s="206"/>
      <c r="F2" s="206"/>
      <c r="G2" s="206"/>
      <c r="H2" s="206"/>
      <c r="I2" s="206"/>
      <c r="J2" s="206"/>
      <c r="K2" s="206"/>
      <c r="L2" s="206"/>
      <c r="M2" s="206"/>
      <c r="N2" s="206"/>
      <c r="O2" s="206"/>
      <c r="P2" s="206"/>
      <c r="Q2" s="206"/>
      <c r="R2" s="206"/>
      <c r="S2" s="206"/>
      <c r="T2" s="206"/>
      <c r="U2" s="206"/>
    </row>
    <row r="3" spans="2:21" ht="15" customHeight="1"/>
    <row r="4" spans="2:21" ht="15" customHeight="1"/>
    <row r="5" spans="2:21" ht="15" customHeight="1"/>
    <row r="6" spans="2:21" ht="15" customHeight="1"/>
    <row r="7" spans="2:21" ht="15" customHeight="1"/>
    <row r="47" spans="2:22" s="2" customFormat="1" ht="14.45" customHeight="1">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N10" sqref="N10"/>
    </sheetView>
  </sheetViews>
  <sheetFormatPr defaultColWidth="8.85546875" defaultRowHeight="14.45"/>
  <cols>
    <col min="1" max="1" width="2.140625" style="2" customWidth="1"/>
    <col min="2" max="2" width="5.5703125" style="2" bestFit="1" customWidth="1"/>
    <col min="3" max="4" width="60.85546875" style="2" customWidth="1"/>
    <col min="5" max="5" width="11.5703125" style="2" bestFit="1" customWidth="1"/>
    <col min="6" max="6" width="12" style="2" bestFit="1" customWidth="1"/>
    <col min="7" max="7" width="11.42578125" style="2" bestFit="1" customWidth="1"/>
    <col min="8" max="8" width="35.85546875" style="2" customWidth="1"/>
    <col min="9" max="16384" width="8.85546875" style="2"/>
  </cols>
  <sheetData>
    <row r="2" spans="2:65" ht="21">
      <c r="B2" s="207" t="s">
        <v>52</v>
      </c>
      <c r="C2" s="207"/>
      <c r="D2" s="207"/>
      <c r="E2" s="207"/>
      <c r="F2" s="207"/>
      <c r="G2" s="207"/>
      <c r="H2" s="207"/>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row>
    <row r="3" spans="2:65">
      <c r="G3" s="97"/>
    </row>
    <row r="4" spans="2:65">
      <c r="G4" s="97"/>
    </row>
    <row r="5" spans="2:65">
      <c r="G5" s="97"/>
    </row>
    <row r="6" spans="2:65">
      <c r="B6" s="2" t="s">
        <v>53</v>
      </c>
      <c r="C6" s="2" t="s">
        <v>54</v>
      </c>
      <c r="D6" s="2" t="s">
        <v>1</v>
      </c>
      <c r="E6" s="2" t="s">
        <v>55</v>
      </c>
      <c r="F6" s="2" t="s">
        <v>56</v>
      </c>
      <c r="G6" s="2" t="s">
        <v>57</v>
      </c>
      <c r="H6" s="2" t="s">
        <v>58</v>
      </c>
      <c r="I6" s="97"/>
    </row>
    <row r="7" spans="2:65" ht="43.5">
      <c r="B7" s="2" t="s">
        <v>59</v>
      </c>
      <c r="C7" s="2" t="s">
        <v>60</v>
      </c>
      <c r="D7" s="2" t="s">
        <v>61</v>
      </c>
      <c r="E7" s="80" t="s">
        <v>62</v>
      </c>
      <c r="F7" s="2" t="s">
        <v>63</v>
      </c>
      <c r="G7" s="2" t="s">
        <v>64</v>
      </c>
      <c r="H7" s="2" t="s">
        <v>65</v>
      </c>
      <c r="I7" s="97"/>
    </row>
    <row r="8" spans="2:65" ht="43.5">
      <c r="B8" s="2" t="s">
        <v>66</v>
      </c>
      <c r="C8" s="2" t="s">
        <v>67</v>
      </c>
      <c r="E8" s="80" t="s">
        <v>62</v>
      </c>
      <c r="F8" s="2" t="s">
        <v>63</v>
      </c>
      <c r="G8" s="2" t="s">
        <v>64</v>
      </c>
      <c r="H8" s="2" t="s">
        <v>65</v>
      </c>
      <c r="I8" s="97"/>
    </row>
    <row r="9" spans="2:65" ht="43.5">
      <c r="B9" s="2" t="s">
        <v>68</v>
      </c>
      <c r="C9" s="2" t="s">
        <v>69</v>
      </c>
      <c r="E9" s="80" t="s">
        <v>62</v>
      </c>
      <c r="F9" s="2" t="s">
        <v>63</v>
      </c>
      <c r="G9" s="2" t="s">
        <v>64</v>
      </c>
      <c r="H9" s="2" t="s">
        <v>65</v>
      </c>
    </row>
    <row r="10" spans="2:65" ht="43.5">
      <c r="B10" s="2" t="s">
        <v>70</v>
      </c>
      <c r="C10" s="80" t="s">
        <v>71</v>
      </c>
      <c r="D10" s="2" t="s">
        <v>72</v>
      </c>
      <c r="E10" s="80" t="s">
        <v>62</v>
      </c>
      <c r="F10" s="2" t="s">
        <v>63</v>
      </c>
      <c r="G10" s="2" t="s">
        <v>64</v>
      </c>
      <c r="H10" s="2" t="s">
        <v>65</v>
      </c>
    </row>
    <row r="11" spans="2:65" ht="43.5">
      <c r="B11" s="2" t="s">
        <v>73</v>
      </c>
      <c r="C11" s="2" t="s">
        <v>74</v>
      </c>
      <c r="D11" s="2" t="s">
        <v>75</v>
      </c>
      <c r="E11" s="80" t="s">
        <v>62</v>
      </c>
      <c r="F11" s="2" t="s">
        <v>63</v>
      </c>
      <c r="G11" s="2" t="s">
        <v>64</v>
      </c>
      <c r="H11" s="2" t="s">
        <v>65</v>
      </c>
    </row>
    <row r="12" spans="2:65" ht="43.5">
      <c r="B12" s="2" t="s">
        <v>76</v>
      </c>
      <c r="C12" s="2" t="s">
        <v>77</v>
      </c>
      <c r="D12" s="2" t="s">
        <v>78</v>
      </c>
      <c r="E12" s="80" t="s">
        <v>62</v>
      </c>
      <c r="F12" s="2" t="s">
        <v>63</v>
      </c>
      <c r="G12" s="2" t="s">
        <v>64</v>
      </c>
      <c r="H12" s="2" t="s">
        <v>65</v>
      </c>
    </row>
    <row r="13" spans="2:65" ht="43.5">
      <c r="B13" s="2" t="s">
        <v>79</v>
      </c>
      <c r="C13" s="2" t="s">
        <v>80</v>
      </c>
      <c r="E13" s="80" t="s">
        <v>62</v>
      </c>
      <c r="F13" s="2" t="s">
        <v>63</v>
      </c>
      <c r="G13" s="2" t="s">
        <v>64</v>
      </c>
      <c r="H13" s="2" t="s">
        <v>65</v>
      </c>
    </row>
    <row r="14" spans="2:65" ht="43.5">
      <c r="B14" s="2" t="s">
        <v>81</v>
      </c>
      <c r="C14" s="2" t="s">
        <v>82</v>
      </c>
      <c r="D14" s="2" t="s">
        <v>83</v>
      </c>
      <c r="E14" s="80" t="s">
        <v>62</v>
      </c>
      <c r="F14" s="2" t="s">
        <v>63</v>
      </c>
      <c r="G14" s="2" t="s">
        <v>64</v>
      </c>
      <c r="H14" s="2" t="s">
        <v>65</v>
      </c>
    </row>
    <row r="15" spans="2:65" ht="43.5">
      <c r="B15" s="2" t="s">
        <v>84</v>
      </c>
      <c r="C15" s="2" t="s">
        <v>85</v>
      </c>
      <c r="D15" s="2" t="s">
        <v>86</v>
      </c>
      <c r="E15" s="80" t="s">
        <v>62</v>
      </c>
      <c r="F15" s="2" t="s">
        <v>63</v>
      </c>
      <c r="G15" s="2" t="s">
        <v>64</v>
      </c>
      <c r="H15" s="2" t="s">
        <v>65</v>
      </c>
    </row>
    <row r="16" spans="2:65" ht="43.5">
      <c r="B16" s="2" t="s">
        <v>87</v>
      </c>
      <c r="C16" s="80" t="s">
        <v>88</v>
      </c>
      <c r="D16" s="2" t="s">
        <v>89</v>
      </c>
      <c r="E16" s="80" t="s">
        <v>62</v>
      </c>
      <c r="F16" s="2" t="s">
        <v>63</v>
      </c>
      <c r="G16" s="2" t="s">
        <v>64</v>
      </c>
      <c r="H16" s="2" t="s">
        <v>65</v>
      </c>
    </row>
    <row r="17" spans="2:8" ht="43.5">
      <c r="B17" s="2" t="s">
        <v>90</v>
      </c>
      <c r="C17" s="2" t="s">
        <v>91</v>
      </c>
      <c r="D17" s="2" t="s">
        <v>92</v>
      </c>
      <c r="E17" s="80" t="s">
        <v>62</v>
      </c>
      <c r="F17" s="2" t="s">
        <v>63</v>
      </c>
      <c r="G17" s="2" t="s">
        <v>64</v>
      </c>
      <c r="H17" s="2" t="s">
        <v>65</v>
      </c>
    </row>
    <row r="18" spans="2:8" ht="43.5">
      <c r="B18" s="2" t="s">
        <v>93</v>
      </c>
      <c r="C18" s="2" t="s">
        <v>94</v>
      </c>
      <c r="D18" s="2" t="s">
        <v>95</v>
      </c>
      <c r="E18" s="80" t="s">
        <v>62</v>
      </c>
      <c r="F18" s="2" t="s">
        <v>63</v>
      </c>
      <c r="G18" s="2" t="s">
        <v>64</v>
      </c>
      <c r="H18" s="2" t="s">
        <v>65</v>
      </c>
    </row>
    <row r="19" spans="2:8" ht="43.5">
      <c r="B19" s="2" t="s">
        <v>96</v>
      </c>
      <c r="C19" s="2" t="s">
        <v>97</v>
      </c>
      <c r="E19" s="80" t="s">
        <v>62</v>
      </c>
      <c r="F19" s="2" t="s">
        <v>63</v>
      </c>
      <c r="G19" s="2" t="s">
        <v>64</v>
      </c>
      <c r="H19" s="2" t="s">
        <v>65</v>
      </c>
    </row>
    <row r="20" spans="2:8" ht="43.5">
      <c r="B20" s="2" t="s">
        <v>98</v>
      </c>
      <c r="C20" s="2" t="s">
        <v>99</v>
      </c>
      <c r="E20" s="80" t="s">
        <v>62</v>
      </c>
      <c r="F20" s="2" t="s">
        <v>63</v>
      </c>
      <c r="G20" s="2" t="s">
        <v>64</v>
      </c>
      <c r="H20" s="2" t="s">
        <v>65</v>
      </c>
    </row>
    <row r="21" spans="2:8" ht="43.5">
      <c r="B21" s="2" t="s">
        <v>100</v>
      </c>
      <c r="C21" s="2" t="s">
        <v>101</v>
      </c>
      <c r="D21" s="2" t="s">
        <v>102</v>
      </c>
      <c r="E21" s="80" t="s">
        <v>62</v>
      </c>
      <c r="F21" s="2" t="s">
        <v>63</v>
      </c>
      <c r="G21" s="2" t="s">
        <v>64</v>
      </c>
      <c r="H21" s="2" t="s">
        <v>65</v>
      </c>
    </row>
    <row r="22" spans="2:8" ht="43.5">
      <c r="B22" s="2" t="s">
        <v>103</v>
      </c>
      <c r="C22" s="80" t="s">
        <v>104</v>
      </c>
      <c r="D22" s="2" t="s">
        <v>105</v>
      </c>
      <c r="E22" s="80" t="s">
        <v>62</v>
      </c>
      <c r="F22" s="2" t="s">
        <v>63</v>
      </c>
      <c r="G22" s="2" t="s">
        <v>64</v>
      </c>
      <c r="H22" s="2" t="s">
        <v>65</v>
      </c>
    </row>
    <row r="23" spans="2:8" ht="43.5">
      <c r="B23" s="2" t="s">
        <v>106</v>
      </c>
      <c r="C23" s="2" t="s">
        <v>107</v>
      </c>
      <c r="D23" s="2" t="s">
        <v>108</v>
      </c>
      <c r="E23" s="80" t="s">
        <v>62</v>
      </c>
      <c r="F23" s="2" t="s">
        <v>63</v>
      </c>
      <c r="G23" s="2" t="s">
        <v>64</v>
      </c>
      <c r="H23" s="2" t="s">
        <v>65</v>
      </c>
    </row>
    <row r="24" spans="2:8" ht="43.5">
      <c r="B24" s="2" t="s">
        <v>109</v>
      </c>
      <c r="C24" s="2" t="s">
        <v>110</v>
      </c>
      <c r="D24" s="80"/>
      <c r="E24" s="80" t="s">
        <v>62</v>
      </c>
      <c r="F24" s="2" t="s">
        <v>63</v>
      </c>
      <c r="G24" s="2" t="s">
        <v>64</v>
      </c>
      <c r="H24" s="2" t="s">
        <v>65</v>
      </c>
    </row>
    <row r="25" spans="2:8" ht="43.5">
      <c r="B25" s="2" t="s">
        <v>111</v>
      </c>
      <c r="C25" s="80" t="s">
        <v>112</v>
      </c>
      <c r="D25" s="80" t="s">
        <v>113</v>
      </c>
      <c r="E25" s="80" t="s">
        <v>62</v>
      </c>
      <c r="F25" s="2" t="s">
        <v>63</v>
      </c>
      <c r="G25" s="2" t="s">
        <v>64</v>
      </c>
      <c r="H25" s="2" t="s">
        <v>65</v>
      </c>
    </row>
    <row r="26" spans="2:8" ht="43.5">
      <c r="B26" s="2" t="s">
        <v>114</v>
      </c>
      <c r="C26" s="2" t="s">
        <v>115</v>
      </c>
      <c r="D26" s="2" t="s">
        <v>116</v>
      </c>
      <c r="E26" s="80" t="s">
        <v>117</v>
      </c>
      <c r="F26" s="2" t="s">
        <v>63</v>
      </c>
      <c r="G26" s="2" t="s">
        <v>64</v>
      </c>
      <c r="H26" s="2" t="s">
        <v>65</v>
      </c>
    </row>
    <row r="27" spans="2:8" ht="43.5">
      <c r="B27" s="2" t="s">
        <v>118</v>
      </c>
      <c r="C27" s="2" t="s">
        <v>119</v>
      </c>
      <c r="E27" s="80" t="s">
        <v>120</v>
      </c>
      <c r="F27" s="2" t="s">
        <v>63</v>
      </c>
      <c r="G27" s="2" t="s">
        <v>64</v>
      </c>
      <c r="H27" s="2" t="s">
        <v>65</v>
      </c>
    </row>
    <row r="28" spans="2:8" ht="43.5">
      <c r="B28" s="2" t="s">
        <v>121</v>
      </c>
      <c r="C28" s="2" t="s">
        <v>122</v>
      </c>
      <c r="D28" s="2" t="s">
        <v>123</v>
      </c>
      <c r="E28" s="80" t="s">
        <v>124</v>
      </c>
      <c r="F28" s="2" t="s">
        <v>63</v>
      </c>
      <c r="G28" s="2" t="s">
        <v>64</v>
      </c>
      <c r="H28" s="2" t="s">
        <v>65</v>
      </c>
    </row>
    <row r="29" spans="2:8" ht="43.5">
      <c r="B29" s="2" t="s">
        <v>125</v>
      </c>
      <c r="C29" s="2" t="s">
        <v>126</v>
      </c>
      <c r="E29" s="80" t="s">
        <v>124</v>
      </c>
      <c r="F29" s="2" t="s">
        <v>63</v>
      </c>
      <c r="G29" s="2" t="s">
        <v>64</v>
      </c>
      <c r="H29" s="2" t="s">
        <v>65</v>
      </c>
    </row>
    <row r="30" spans="2:8" ht="43.5">
      <c r="B30" s="2" t="s">
        <v>127</v>
      </c>
      <c r="C30" s="80" t="s">
        <v>128</v>
      </c>
      <c r="D30" s="2" t="s">
        <v>129</v>
      </c>
      <c r="E30" s="80" t="s">
        <v>124</v>
      </c>
      <c r="F30" s="2" t="s">
        <v>63</v>
      </c>
      <c r="G30" s="2" t="s">
        <v>64</v>
      </c>
      <c r="H30" s="2" t="s">
        <v>65</v>
      </c>
    </row>
    <row r="31" spans="2:8" ht="43.5">
      <c r="B31" s="2" t="s">
        <v>130</v>
      </c>
      <c r="C31" s="2" t="s">
        <v>131</v>
      </c>
      <c r="E31" s="80" t="s">
        <v>124</v>
      </c>
      <c r="F31" s="2" t="s">
        <v>63</v>
      </c>
      <c r="G31" s="2" t="s">
        <v>64</v>
      </c>
      <c r="H31" s="2" t="s">
        <v>65</v>
      </c>
    </row>
    <row r="32" spans="2:8" ht="43.5">
      <c r="B32" s="2" t="s">
        <v>132</v>
      </c>
      <c r="C32" s="2" t="s">
        <v>133</v>
      </c>
      <c r="E32" s="80" t="s">
        <v>124</v>
      </c>
      <c r="F32" s="2" t="s">
        <v>63</v>
      </c>
      <c r="G32" s="2" t="s">
        <v>64</v>
      </c>
      <c r="H32" s="2" t="s">
        <v>65</v>
      </c>
    </row>
    <row r="33" spans="2:8" ht="43.5">
      <c r="B33" s="2" t="s">
        <v>134</v>
      </c>
      <c r="C33" s="2" t="s">
        <v>135</v>
      </c>
      <c r="E33" s="80" t="s">
        <v>124</v>
      </c>
      <c r="F33" s="2" t="s">
        <v>63</v>
      </c>
      <c r="G33" s="2" t="s">
        <v>64</v>
      </c>
      <c r="H33" s="2" t="s">
        <v>65</v>
      </c>
    </row>
    <row r="34" spans="2:8" ht="43.5">
      <c r="B34" s="2" t="s">
        <v>136</v>
      </c>
      <c r="C34" s="2" t="s">
        <v>137</v>
      </c>
      <c r="E34" s="80" t="s">
        <v>124</v>
      </c>
      <c r="F34" s="2" t="s">
        <v>63</v>
      </c>
      <c r="G34" s="2" t="s">
        <v>64</v>
      </c>
      <c r="H34" s="2" t="s">
        <v>65</v>
      </c>
    </row>
    <row r="35" spans="2:8" ht="43.5">
      <c r="B35" s="2" t="s">
        <v>138</v>
      </c>
      <c r="C35" s="2" t="s">
        <v>139</v>
      </c>
      <c r="D35" s="2" t="s">
        <v>140</v>
      </c>
      <c r="E35" s="80" t="s">
        <v>124</v>
      </c>
      <c r="F35" s="2" t="s">
        <v>63</v>
      </c>
      <c r="G35" s="2" t="s">
        <v>64</v>
      </c>
      <c r="H35" s="2" t="s">
        <v>65</v>
      </c>
    </row>
    <row r="36" spans="2:8" ht="43.5">
      <c r="B36" s="2" t="s">
        <v>141</v>
      </c>
      <c r="C36" s="2" t="s">
        <v>142</v>
      </c>
      <c r="D36" s="80" t="s">
        <v>143</v>
      </c>
      <c r="E36" s="80" t="s">
        <v>124</v>
      </c>
      <c r="F36" s="2" t="s">
        <v>63</v>
      </c>
      <c r="G36" s="2" t="s">
        <v>64</v>
      </c>
      <c r="H36" s="2" t="s">
        <v>65</v>
      </c>
    </row>
    <row r="37" spans="2:8" ht="43.5">
      <c r="B37" s="2" t="s">
        <v>144</v>
      </c>
      <c r="C37" s="80" t="s">
        <v>145</v>
      </c>
      <c r="E37" s="80" t="s">
        <v>124</v>
      </c>
      <c r="F37" s="2" t="s">
        <v>63</v>
      </c>
      <c r="G37" s="2" t="s">
        <v>64</v>
      </c>
      <c r="H37" s="2" t="s">
        <v>65</v>
      </c>
    </row>
    <row r="38" spans="2:8" ht="43.5">
      <c r="B38" s="2" t="s">
        <v>146</v>
      </c>
      <c r="C38" s="80" t="s">
        <v>147</v>
      </c>
      <c r="D38" s="2" t="s">
        <v>148</v>
      </c>
      <c r="E38" s="80" t="s">
        <v>124</v>
      </c>
      <c r="F38" s="2" t="s">
        <v>63</v>
      </c>
      <c r="G38" s="2" t="s">
        <v>64</v>
      </c>
      <c r="H38" s="2" t="s">
        <v>65</v>
      </c>
    </row>
    <row r="39" spans="2:8" ht="57.95">
      <c r="B39" s="2" t="s">
        <v>149</v>
      </c>
      <c r="C39" s="80" t="s">
        <v>150</v>
      </c>
      <c r="D39" s="2" t="s">
        <v>151</v>
      </c>
      <c r="E39" s="80" t="s">
        <v>124</v>
      </c>
      <c r="F39" s="2" t="s">
        <v>63</v>
      </c>
      <c r="G39" s="2" t="s">
        <v>64</v>
      </c>
      <c r="H39" s="2" t="s">
        <v>152</v>
      </c>
    </row>
    <row r="40" spans="2:8" ht="43.5">
      <c r="B40" s="2" t="s">
        <v>153</v>
      </c>
      <c r="C40" s="80" t="s">
        <v>154</v>
      </c>
      <c r="E40" s="80" t="s">
        <v>62</v>
      </c>
      <c r="F40" s="2" t="s">
        <v>63</v>
      </c>
      <c r="G40" s="2" t="s">
        <v>64</v>
      </c>
      <c r="H40" s="2" t="s">
        <v>155</v>
      </c>
    </row>
    <row r="41" spans="2:8" ht="43.5">
      <c r="B41" s="2" t="s">
        <v>156</v>
      </c>
      <c r="C41" s="2" t="s">
        <v>157</v>
      </c>
      <c r="E41" s="80" t="s">
        <v>62</v>
      </c>
      <c r="F41" s="2" t="s">
        <v>158</v>
      </c>
      <c r="G41" s="2" t="s">
        <v>64</v>
      </c>
      <c r="H41" s="2" t="s">
        <v>155</v>
      </c>
    </row>
    <row r="42" spans="2:8" ht="43.5">
      <c r="B42" s="2" t="s">
        <v>159</v>
      </c>
      <c r="C42" s="2" t="s">
        <v>160</v>
      </c>
      <c r="D42" s="2" t="s">
        <v>161</v>
      </c>
      <c r="E42" s="80" t="s">
        <v>124</v>
      </c>
      <c r="F42" s="2" t="s">
        <v>158</v>
      </c>
      <c r="G42" s="2" t="s">
        <v>64</v>
      </c>
      <c r="H42" s="2" t="s">
        <v>155</v>
      </c>
    </row>
    <row r="43" spans="2:8" ht="43.5">
      <c r="B43" s="2" t="s">
        <v>162</v>
      </c>
      <c r="C43" s="2" t="s">
        <v>163</v>
      </c>
      <c r="D43" s="2" t="s">
        <v>164</v>
      </c>
      <c r="E43" s="80" t="s">
        <v>124</v>
      </c>
      <c r="F43" s="2" t="s">
        <v>158</v>
      </c>
      <c r="G43" s="2" t="s">
        <v>64</v>
      </c>
      <c r="H43" s="2" t="s">
        <v>155</v>
      </c>
    </row>
    <row r="44" spans="2:8" ht="43.5">
      <c r="B44" s="2" t="s">
        <v>165</v>
      </c>
      <c r="C44" s="2" t="s">
        <v>166</v>
      </c>
      <c r="D44" s="2" t="s">
        <v>167</v>
      </c>
      <c r="E44" s="80" t="s">
        <v>124</v>
      </c>
      <c r="F44" s="2" t="s">
        <v>158</v>
      </c>
      <c r="G44" s="2" t="s">
        <v>64</v>
      </c>
      <c r="H44" s="2" t="s">
        <v>155</v>
      </c>
    </row>
    <row r="45" spans="2:8" ht="43.5">
      <c r="B45" s="2" t="s">
        <v>168</v>
      </c>
      <c r="C45" s="2" t="s">
        <v>169</v>
      </c>
      <c r="E45" s="80" t="s">
        <v>124</v>
      </c>
      <c r="F45" s="2" t="s">
        <v>158</v>
      </c>
      <c r="G45" s="2" t="s">
        <v>64</v>
      </c>
      <c r="H45" s="2" t="s">
        <v>155</v>
      </c>
    </row>
    <row r="46" spans="2:8" ht="43.5">
      <c r="B46" s="2" t="s">
        <v>170</v>
      </c>
      <c r="C46" s="2" t="s">
        <v>171</v>
      </c>
      <c r="D46" s="2" t="s">
        <v>172</v>
      </c>
      <c r="E46" s="80" t="s">
        <v>124</v>
      </c>
      <c r="F46" s="2" t="s">
        <v>158</v>
      </c>
      <c r="G46" s="2" t="s">
        <v>64</v>
      </c>
      <c r="H46" s="2" t="s">
        <v>155</v>
      </c>
    </row>
    <row r="47" spans="2:8" ht="43.5">
      <c r="B47" s="2" t="s">
        <v>173</v>
      </c>
      <c r="C47" s="2" t="s">
        <v>174</v>
      </c>
      <c r="E47" s="80" t="s">
        <v>124</v>
      </c>
      <c r="F47" s="2" t="s">
        <v>158</v>
      </c>
      <c r="G47" s="2" t="s">
        <v>64</v>
      </c>
      <c r="H47" s="2" t="s">
        <v>155</v>
      </c>
    </row>
    <row r="48" spans="2:8" ht="43.5">
      <c r="B48" s="2" t="s">
        <v>175</v>
      </c>
      <c r="C48" s="2" t="s">
        <v>176</v>
      </c>
      <c r="E48" s="80" t="s">
        <v>124</v>
      </c>
      <c r="F48" s="2" t="s">
        <v>158</v>
      </c>
      <c r="G48" s="2" t="s">
        <v>64</v>
      </c>
      <c r="H48" s="2" t="s">
        <v>155</v>
      </c>
    </row>
    <row r="49" spans="2:8" ht="43.5">
      <c r="B49" s="2" t="s">
        <v>177</v>
      </c>
      <c r="C49" s="2" t="s">
        <v>178</v>
      </c>
      <c r="D49" s="2" t="s">
        <v>179</v>
      </c>
      <c r="E49" s="80" t="s">
        <v>124</v>
      </c>
      <c r="F49" s="2" t="s">
        <v>158</v>
      </c>
      <c r="G49" s="2" t="s">
        <v>64</v>
      </c>
      <c r="H49" s="2" t="s">
        <v>155</v>
      </c>
    </row>
    <row r="50" spans="2:8" ht="43.5">
      <c r="B50" s="2" t="s">
        <v>180</v>
      </c>
      <c r="C50" s="2" t="s">
        <v>181</v>
      </c>
      <c r="D50" s="2" t="s">
        <v>182</v>
      </c>
      <c r="E50" s="80" t="s">
        <v>124</v>
      </c>
      <c r="F50" s="2" t="s">
        <v>158</v>
      </c>
      <c r="G50" s="2" t="s">
        <v>64</v>
      </c>
      <c r="H50" s="2" t="s">
        <v>155</v>
      </c>
    </row>
    <row r="51" spans="2:8" ht="43.5">
      <c r="B51" s="2" t="s">
        <v>183</v>
      </c>
      <c r="C51" s="2" t="s">
        <v>184</v>
      </c>
      <c r="E51" s="80" t="s">
        <v>124</v>
      </c>
      <c r="F51" s="2" t="s">
        <v>158</v>
      </c>
      <c r="G51" s="2" t="s">
        <v>64</v>
      </c>
      <c r="H51" s="2" t="s">
        <v>155</v>
      </c>
    </row>
    <row r="52" spans="2:8" ht="43.5">
      <c r="B52" s="2" t="s">
        <v>185</v>
      </c>
      <c r="C52" s="2" t="s">
        <v>186</v>
      </c>
      <c r="D52" s="2" t="s">
        <v>187</v>
      </c>
      <c r="E52" s="80" t="s">
        <v>124</v>
      </c>
      <c r="F52" s="2" t="s">
        <v>158</v>
      </c>
      <c r="G52" s="2" t="s">
        <v>64</v>
      </c>
      <c r="H52" s="2" t="s">
        <v>155</v>
      </c>
    </row>
    <row r="53" spans="2:8" ht="43.5">
      <c r="B53" s="2" t="s">
        <v>188</v>
      </c>
      <c r="C53" s="2" t="s">
        <v>189</v>
      </c>
      <c r="E53" s="80" t="s">
        <v>124</v>
      </c>
      <c r="F53" s="2" t="s">
        <v>158</v>
      </c>
      <c r="G53" s="2" t="s">
        <v>64</v>
      </c>
      <c r="H53" s="2" t="s">
        <v>155</v>
      </c>
    </row>
    <row r="54" spans="2:8" ht="43.5">
      <c r="B54" s="2" t="s">
        <v>190</v>
      </c>
      <c r="C54" s="2" t="s">
        <v>191</v>
      </c>
      <c r="E54" s="80" t="s">
        <v>124</v>
      </c>
      <c r="F54" s="2" t="s">
        <v>158</v>
      </c>
      <c r="G54" s="2" t="s">
        <v>64</v>
      </c>
      <c r="H54" s="2" t="s">
        <v>155</v>
      </c>
    </row>
    <row r="55" spans="2:8" ht="43.5">
      <c r="B55" s="2" t="s">
        <v>192</v>
      </c>
      <c r="C55" s="2" t="s">
        <v>193</v>
      </c>
      <c r="E55" s="80" t="s">
        <v>124</v>
      </c>
      <c r="F55" s="2" t="s">
        <v>158</v>
      </c>
      <c r="G55" s="2" t="s">
        <v>64</v>
      </c>
      <c r="H55" s="2" t="s">
        <v>155</v>
      </c>
    </row>
    <row r="56" spans="2:8" ht="43.5">
      <c r="B56" s="2" t="s">
        <v>194</v>
      </c>
      <c r="C56" s="2" t="s">
        <v>195</v>
      </c>
      <c r="E56" s="80" t="s">
        <v>124</v>
      </c>
      <c r="F56" s="2" t="s">
        <v>158</v>
      </c>
      <c r="G56" s="2" t="s">
        <v>64</v>
      </c>
      <c r="H56" s="2" t="s">
        <v>155</v>
      </c>
    </row>
    <row r="57" spans="2:8" ht="43.5">
      <c r="B57" s="2" t="s">
        <v>196</v>
      </c>
      <c r="C57" s="2" t="s">
        <v>197</v>
      </c>
      <c r="E57" s="80" t="s">
        <v>124</v>
      </c>
      <c r="F57" s="2" t="s">
        <v>158</v>
      </c>
      <c r="G57" s="2" t="s">
        <v>64</v>
      </c>
      <c r="H57" s="2" t="s">
        <v>155</v>
      </c>
    </row>
    <row r="58" spans="2:8" ht="43.5">
      <c r="B58" s="2" t="s">
        <v>198</v>
      </c>
      <c r="C58" s="2" t="s">
        <v>199</v>
      </c>
      <c r="E58" s="80" t="s">
        <v>124</v>
      </c>
      <c r="F58" s="2" t="s">
        <v>158</v>
      </c>
      <c r="G58" s="2" t="s">
        <v>64</v>
      </c>
      <c r="H58" s="2" t="s">
        <v>155</v>
      </c>
    </row>
    <row r="59" spans="2:8" ht="43.5">
      <c r="B59" s="2" t="s">
        <v>200</v>
      </c>
      <c r="C59" s="2" t="s">
        <v>201</v>
      </c>
      <c r="E59" s="80" t="s">
        <v>124</v>
      </c>
      <c r="F59" s="2" t="s">
        <v>158</v>
      </c>
      <c r="G59" s="2" t="s">
        <v>64</v>
      </c>
      <c r="H59" s="2" t="s">
        <v>155</v>
      </c>
    </row>
    <row r="60" spans="2:8" ht="43.5">
      <c r="B60" s="2" t="s">
        <v>202</v>
      </c>
      <c r="C60" s="2" t="s">
        <v>203</v>
      </c>
      <c r="E60" s="80" t="s">
        <v>124</v>
      </c>
      <c r="F60" s="2" t="s">
        <v>158</v>
      </c>
      <c r="G60" s="2" t="s">
        <v>64</v>
      </c>
      <c r="H60" s="2" t="s">
        <v>155</v>
      </c>
    </row>
    <row r="61" spans="2:8" ht="43.5">
      <c r="B61" s="2" t="s">
        <v>204</v>
      </c>
      <c r="C61" s="2" t="s">
        <v>205</v>
      </c>
      <c r="E61" s="80" t="s">
        <v>124</v>
      </c>
      <c r="F61" s="2" t="s">
        <v>158</v>
      </c>
      <c r="G61" s="2" t="s">
        <v>64</v>
      </c>
      <c r="H61" s="2" t="s">
        <v>155</v>
      </c>
    </row>
    <row r="62" spans="2:8" ht="43.5">
      <c r="B62" s="2" t="s">
        <v>206</v>
      </c>
      <c r="C62" s="2" t="s">
        <v>207</v>
      </c>
      <c r="E62" s="80" t="s">
        <v>124</v>
      </c>
      <c r="F62" s="2" t="s">
        <v>158</v>
      </c>
      <c r="G62" s="2" t="s">
        <v>64</v>
      </c>
      <c r="H62" s="2" t="s">
        <v>155</v>
      </c>
    </row>
    <row r="63" spans="2:8" ht="43.5">
      <c r="B63" s="2" t="s">
        <v>208</v>
      </c>
      <c r="C63" s="2" t="s">
        <v>209</v>
      </c>
      <c r="E63" s="80" t="s">
        <v>124</v>
      </c>
      <c r="F63" s="2" t="s">
        <v>158</v>
      </c>
      <c r="G63" s="2" t="s">
        <v>64</v>
      </c>
      <c r="H63" s="2" t="s">
        <v>155</v>
      </c>
    </row>
    <row r="64" spans="2:8" ht="43.5">
      <c r="B64" s="2" t="s">
        <v>210</v>
      </c>
      <c r="C64" s="2" t="s">
        <v>211</v>
      </c>
      <c r="E64" s="80" t="s">
        <v>124</v>
      </c>
      <c r="F64" s="2" t="s">
        <v>158</v>
      </c>
      <c r="G64" s="2" t="s">
        <v>64</v>
      </c>
      <c r="H64" s="2" t="s">
        <v>155</v>
      </c>
    </row>
    <row r="65" spans="2:8" ht="43.5">
      <c r="B65" s="2" t="s">
        <v>212</v>
      </c>
      <c r="C65" s="2" t="s">
        <v>213</v>
      </c>
      <c r="E65" s="80" t="s">
        <v>124</v>
      </c>
      <c r="F65" s="2" t="s">
        <v>158</v>
      </c>
      <c r="G65" s="2" t="s">
        <v>64</v>
      </c>
      <c r="H65" s="2" t="s">
        <v>155</v>
      </c>
    </row>
    <row r="66" spans="2:8" ht="43.5">
      <c r="B66" s="2" t="s">
        <v>214</v>
      </c>
      <c r="C66" s="2" t="s">
        <v>215</v>
      </c>
      <c r="E66" s="80" t="s">
        <v>124</v>
      </c>
      <c r="F66" s="2" t="s">
        <v>158</v>
      </c>
      <c r="G66" s="2" t="s">
        <v>64</v>
      </c>
      <c r="H66" s="2" t="s">
        <v>155</v>
      </c>
    </row>
    <row r="67" spans="2:8" ht="43.5">
      <c r="B67" s="2" t="s">
        <v>216</v>
      </c>
      <c r="C67" s="2" t="s">
        <v>217</v>
      </c>
      <c r="E67" s="80" t="s">
        <v>124</v>
      </c>
      <c r="F67" s="2" t="s">
        <v>158</v>
      </c>
      <c r="G67" s="2" t="s">
        <v>64</v>
      </c>
      <c r="H67" s="2" t="s">
        <v>155</v>
      </c>
    </row>
    <row r="68" spans="2:8" ht="43.5">
      <c r="B68" s="2" t="s">
        <v>218</v>
      </c>
      <c r="C68" s="2" t="s">
        <v>219</v>
      </c>
      <c r="E68" s="80" t="s">
        <v>124</v>
      </c>
      <c r="F68" s="2" t="s">
        <v>158</v>
      </c>
      <c r="G68" s="2" t="s">
        <v>64</v>
      </c>
      <c r="H68" s="2" t="s">
        <v>155</v>
      </c>
    </row>
    <row r="69" spans="2:8" ht="43.5">
      <c r="B69" s="2" t="s">
        <v>220</v>
      </c>
      <c r="C69" s="2" t="s">
        <v>221</v>
      </c>
      <c r="E69" s="80" t="s">
        <v>124</v>
      </c>
      <c r="F69" s="2" t="s">
        <v>158</v>
      </c>
      <c r="G69" s="2" t="s">
        <v>64</v>
      </c>
      <c r="H69" s="2" t="s">
        <v>155</v>
      </c>
    </row>
    <row r="70" spans="2:8" ht="43.5">
      <c r="B70" s="2" t="s">
        <v>222</v>
      </c>
      <c r="C70" s="2" t="s">
        <v>223</v>
      </c>
      <c r="E70" s="80" t="s">
        <v>124</v>
      </c>
      <c r="F70" s="2" t="s">
        <v>158</v>
      </c>
      <c r="G70" s="2" t="s">
        <v>64</v>
      </c>
      <c r="H70" s="2" t="s">
        <v>155</v>
      </c>
    </row>
    <row r="71" spans="2:8" ht="43.5">
      <c r="B71" s="2" t="s">
        <v>224</v>
      </c>
      <c r="C71" s="2" t="s">
        <v>225</v>
      </c>
      <c r="D71" s="2" t="s">
        <v>226</v>
      </c>
      <c r="E71" s="80" t="s">
        <v>124</v>
      </c>
      <c r="F71" s="2" t="s">
        <v>158</v>
      </c>
      <c r="G71" s="2" t="s">
        <v>64</v>
      </c>
      <c r="H71" s="2" t="s">
        <v>155</v>
      </c>
    </row>
    <row r="72" spans="2:8" ht="43.5">
      <c r="B72" s="2" t="s">
        <v>227</v>
      </c>
      <c r="C72" s="2" t="s">
        <v>228</v>
      </c>
      <c r="D72" s="2" t="s">
        <v>229</v>
      </c>
      <c r="E72" s="153" t="s">
        <v>124</v>
      </c>
      <c r="F72" s="2" t="s">
        <v>158</v>
      </c>
      <c r="G72" s="2" t="s">
        <v>64</v>
      </c>
      <c r="H72" s="2" t="s">
        <v>155</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B2" sqref="B2:AE2"/>
    </sheetView>
  </sheetViews>
  <sheetFormatPr defaultRowHeight="14.45"/>
  <cols>
    <col min="1" max="1" width="2.85546875" customWidth="1"/>
    <col min="2" max="2" width="23" bestFit="1" customWidth="1"/>
    <col min="3" max="10" width="4.5703125" bestFit="1" customWidth="1"/>
    <col min="11" max="11" width="28.42578125" bestFit="1" customWidth="1"/>
    <col min="12" max="23" width="4.85546875" bestFit="1" customWidth="1"/>
    <col min="24" max="24" width="8.42578125" bestFit="1" customWidth="1"/>
    <col min="25" max="29" width="4.85546875" bestFit="1" customWidth="1"/>
    <col min="30" max="30" width="8.42578125" bestFit="1" customWidth="1"/>
    <col min="31" max="31" width="4.85546875" bestFit="1" customWidth="1"/>
  </cols>
  <sheetData>
    <row r="2" spans="2:34" s="43" customFormat="1" ht="21">
      <c r="B2" s="208" t="s">
        <v>230</v>
      </c>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129"/>
      <c r="AG2" s="129"/>
      <c r="AH2" s="129"/>
    </row>
    <row r="3" spans="2:34" s="43" customFormat="1" ht="21">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29"/>
      <c r="AG3" s="129"/>
      <c r="AH3" s="129"/>
    </row>
    <row r="4" spans="2:34" s="43" customFormat="1" ht="21">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29"/>
      <c r="AG4" s="129"/>
      <c r="AH4" s="129"/>
    </row>
    <row r="6" spans="2:34" ht="129.94999999999999">
      <c r="K6" s="82" t="s">
        <v>231</v>
      </c>
      <c r="L6" s="83" t="s">
        <v>232</v>
      </c>
      <c r="M6" s="83" t="s">
        <v>233</v>
      </c>
      <c r="N6" s="83" t="s">
        <v>234</v>
      </c>
      <c r="O6" s="83" t="s">
        <v>235</v>
      </c>
      <c r="P6" s="83" t="s">
        <v>236</v>
      </c>
      <c r="Q6" s="83" t="s">
        <v>237</v>
      </c>
      <c r="R6" s="83" t="s">
        <v>238</v>
      </c>
      <c r="S6" s="83" t="s">
        <v>239</v>
      </c>
      <c r="T6" s="83" t="s">
        <v>240</v>
      </c>
      <c r="U6" s="83" t="s">
        <v>241</v>
      </c>
      <c r="V6" s="83" t="s">
        <v>242</v>
      </c>
      <c r="W6" s="84" t="s">
        <v>243</v>
      </c>
      <c r="X6" s="83" t="s">
        <v>244</v>
      </c>
      <c r="Y6" s="83" t="s">
        <v>245</v>
      </c>
    </row>
    <row r="7" spans="2:34">
      <c r="K7" s="62" t="s">
        <v>64</v>
      </c>
      <c r="L7" s="63" t="s">
        <v>246</v>
      </c>
      <c r="M7" s="63" t="s">
        <v>246</v>
      </c>
      <c r="N7" s="64" t="s">
        <v>247</v>
      </c>
      <c r="O7" s="63" t="s">
        <v>246</v>
      </c>
      <c r="P7" s="64" t="s">
        <v>247</v>
      </c>
      <c r="Q7" s="64" t="s">
        <v>247</v>
      </c>
      <c r="R7" s="63" t="s">
        <v>246</v>
      </c>
      <c r="S7" s="64" t="s">
        <v>247</v>
      </c>
      <c r="T7" s="64" t="s">
        <v>247</v>
      </c>
      <c r="U7" s="64" t="s">
        <v>247</v>
      </c>
      <c r="V7" s="64" t="s">
        <v>247</v>
      </c>
      <c r="W7" s="65" t="s">
        <v>247</v>
      </c>
      <c r="X7" s="70" t="s">
        <v>248</v>
      </c>
      <c r="Y7" s="63" t="s">
        <v>246</v>
      </c>
    </row>
    <row r="8" spans="2:34">
      <c r="K8" s="62" t="s">
        <v>249</v>
      </c>
      <c r="L8" s="66" t="s">
        <v>250</v>
      </c>
      <c r="M8" s="67" t="s">
        <v>248</v>
      </c>
      <c r="N8" s="66" t="s">
        <v>250</v>
      </c>
      <c r="O8" s="66" t="s">
        <v>250</v>
      </c>
      <c r="P8" s="63" t="s">
        <v>246</v>
      </c>
      <c r="Q8" s="63" t="s">
        <v>246</v>
      </c>
      <c r="R8" s="66" t="s">
        <v>250</v>
      </c>
      <c r="S8" s="63" t="s">
        <v>246</v>
      </c>
      <c r="T8" s="63" t="s">
        <v>246</v>
      </c>
      <c r="U8" s="66" t="s">
        <v>250</v>
      </c>
      <c r="V8" s="63" t="s">
        <v>246</v>
      </c>
      <c r="W8" s="68" t="s">
        <v>250</v>
      </c>
      <c r="X8" s="70" t="s">
        <v>248</v>
      </c>
      <c r="Y8" s="66" t="s">
        <v>250</v>
      </c>
    </row>
    <row r="9" spans="2:34">
      <c r="K9" s="62" t="s">
        <v>251</v>
      </c>
      <c r="L9" s="67" t="s">
        <v>248</v>
      </c>
      <c r="M9" s="67" t="s">
        <v>248</v>
      </c>
      <c r="N9" s="63" t="s">
        <v>246</v>
      </c>
      <c r="O9" s="67" t="s">
        <v>248</v>
      </c>
      <c r="P9" s="67" t="s">
        <v>248</v>
      </c>
      <c r="Q9" s="67" t="s">
        <v>248</v>
      </c>
      <c r="R9" s="67" t="s">
        <v>248</v>
      </c>
      <c r="S9" s="67" t="s">
        <v>248</v>
      </c>
      <c r="T9" s="67" t="s">
        <v>248</v>
      </c>
      <c r="U9" s="63" t="s">
        <v>246</v>
      </c>
      <c r="V9" s="67" t="s">
        <v>248</v>
      </c>
      <c r="W9" s="69" t="s">
        <v>246</v>
      </c>
      <c r="X9" s="70" t="s">
        <v>248</v>
      </c>
      <c r="Y9" s="66" t="s">
        <v>250</v>
      </c>
    </row>
    <row r="10" spans="2:34">
      <c r="K10" s="62" t="s">
        <v>252</v>
      </c>
      <c r="L10" s="64" t="s">
        <v>247</v>
      </c>
      <c r="M10" s="64" t="s">
        <v>247</v>
      </c>
      <c r="N10" s="64" t="s">
        <v>247</v>
      </c>
      <c r="O10" s="64" t="s">
        <v>247</v>
      </c>
      <c r="P10" s="67" t="s">
        <v>248</v>
      </c>
      <c r="Q10" s="67" t="s">
        <v>248</v>
      </c>
      <c r="R10" s="64" t="s">
        <v>247</v>
      </c>
      <c r="S10" s="67" t="s">
        <v>248</v>
      </c>
      <c r="T10" s="67" t="s">
        <v>248</v>
      </c>
      <c r="U10" s="67" t="s">
        <v>248</v>
      </c>
      <c r="V10" s="64" t="s">
        <v>247</v>
      </c>
      <c r="W10" s="70" t="s">
        <v>248</v>
      </c>
      <c r="X10" s="64" t="s">
        <v>247</v>
      </c>
      <c r="Y10" s="64" t="s">
        <v>247</v>
      </c>
    </row>
    <row r="11" spans="2:34">
      <c r="K11" s="62" t="s">
        <v>253</v>
      </c>
      <c r="L11" s="67" t="s">
        <v>248</v>
      </c>
      <c r="M11" s="67" t="s">
        <v>248</v>
      </c>
      <c r="N11" s="67" t="s">
        <v>248</v>
      </c>
      <c r="O11" s="67" t="s">
        <v>248</v>
      </c>
      <c r="P11" s="67" t="s">
        <v>248</v>
      </c>
      <c r="Q11" s="67" t="s">
        <v>248</v>
      </c>
      <c r="R11" s="67" t="s">
        <v>248</v>
      </c>
      <c r="S11" s="67" t="s">
        <v>248</v>
      </c>
      <c r="T11" s="67" t="s">
        <v>248</v>
      </c>
      <c r="U11" s="66" t="s">
        <v>250</v>
      </c>
      <c r="V11" s="67" t="s">
        <v>248</v>
      </c>
      <c r="W11" s="68" t="s">
        <v>250</v>
      </c>
      <c r="X11" s="70" t="s">
        <v>248</v>
      </c>
      <c r="Y11" s="66" t="s">
        <v>250</v>
      </c>
    </row>
    <row r="12" spans="2:34">
      <c r="K12" s="62" t="s">
        <v>254</v>
      </c>
      <c r="L12" s="67" t="s">
        <v>248</v>
      </c>
      <c r="M12" s="67" t="s">
        <v>248</v>
      </c>
      <c r="N12" s="66" t="s">
        <v>250</v>
      </c>
      <c r="O12" s="66" t="s">
        <v>250</v>
      </c>
      <c r="P12" s="66" t="s">
        <v>250</v>
      </c>
      <c r="Q12" s="66" t="s">
        <v>250</v>
      </c>
      <c r="R12" s="66" t="s">
        <v>250</v>
      </c>
      <c r="S12" s="66" t="s">
        <v>250</v>
      </c>
      <c r="T12" s="66" t="s">
        <v>250</v>
      </c>
      <c r="U12" s="66" t="s">
        <v>250</v>
      </c>
      <c r="V12" s="66" t="s">
        <v>250</v>
      </c>
      <c r="W12" s="68" t="s">
        <v>250</v>
      </c>
      <c r="X12" s="68" t="s">
        <v>250</v>
      </c>
      <c r="Y12" s="66" t="s">
        <v>250</v>
      </c>
    </row>
    <row r="13" spans="2:34">
      <c r="K13" s="71" t="s">
        <v>255</v>
      </c>
      <c r="L13" s="72" t="s">
        <v>248</v>
      </c>
      <c r="M13" s="72" t="s">
        <v>248</v>
      </c>
      <c r="N13" s="66" t="s">
        <v>250</v>
      </c>
      <c r="O13" s="72" t="s">
        <v>248</v>
      </c>
      <c r="P13" s="73" t="s">
        <v>247</v>
      </c>
      <c r="Q13" s="73" t="s">
        <v>247</v>
      </c>
      <c r="R13" s="73" t="s">
        <v>247</v>
      </c>
      <c r="S13" s="73" t="s">
        <v>247</v>
      </c>
      <c r="T13" s="73" t="s">
        <v>247</v>
      </c>
      <c r="U13" s="73" t="s">
        <v>247</v>
      </c>
      <c r="V13" s="73" t="s">
        <v>247</v>
      </c>
      <c r="W13" s="74" t="s">
        <v>247</v>
      </c>
      <c r="X13" s="68" t="s">
        <v>250</v>
      </c>
      <c r="Y13" s="66" t="s">
        <v>250</v>
      </c>
    </row>
    <row r="14" spans="2:34">
      <c r="K14" s="71" t="s">
        <v>256</v>
      </c>
      <c r="L14" s="72" t="s">
        <v>248</v>
      </c>
      <c r="M14" s="72" t="s">
        <v>248</v>
      </c>
      <c r="N14" s="66" t="s">
        <v>250</v>
      </c>
      <c r="O14" s="72" t="s">
        <v>248</v>
      </c>
      <c r="P14" s="72" t="s">
        <v>248</v>
      </c>
      <c r="Q14" s="72" t="s">
        <v>248</v>
      </c>
      <c r="R14" s="72" t="s">
        <v>248</v>
      </c>
      <c r="S14" s="72" t="s">
        <v>248</v>
      </c>
      <c r="T14" s="72" t="s">
        <v>248</v>
      </c>
      <c r="U14" s="66" t="s">
        <v>250</v>
      </c>
      <c r="V14" s="67" t="s">
        <v>248</v>
      </c>
      <c r="W14" s="66" t="s">
        <v>250</v>
      </c>
      <c r="X14" s="63" t="s">
        <v>246</v>
      </c>
      <c r="Y14" s="66" t="s">
        <v>250</v>
      </c>
    </row>
    <row r="15" spans="2:34">
      <c r="K15" s="71" t="s">
        <v>257</v>
      </c>
      <c r="L15" s="72" t="s">
        <v>248</v>
      </c>
      <c r="M15" s="72" t="s">
        <v>248</v>
      </c>
      <c r="N15" s="66" t="s">
        <v>250</v>
      </c>
      <c r="O15" s="66" t="s">
        <v>250</v>
      </c>
      <c r="P15" s="72" t="s">
        <v>248</v>
      </c>
      <c r="Q15" s="66" t="s">
        <v>250</v>
      </c>
      <c r="R15" s="66" t="s">
        <v>250</v>
      </c>
      <c r="S15" s="66" t="s">
        <v>250</v>
      </c>
      <c r="T15" s="72" t="s">
        <v>248</v>
      </c>
      <c r="U15" s="72" t="s">
        <v>248</v>
      </c>
      <c r="V15" s="72" t="s">
        <v>248</v>
      </c>
      <c r="W15" s="72" t="s">
        <v>248</v>
      </c>
      <c r="X15" s="72" t="s">
        <v>248</v>
      </c>
      <c r="Y15" s="66" t="s">
        <v>250</v>
      </c>
    </row>
    <row r="16" spans="2:34">
      <c r="K16" s="71" t="s">
        <v>258</v>
      </c>
      <c r="L16" s="66" t="s">
        <v>250</v>
      </c>
      <c r="M16" s="66" t="s">
        <v>250</v>
      </c>
      <c r="N16" s="66" t="s">
        <v>250</v>
      </c>
      <c r="O16" s="72" t="s">
        <v>248</v>
      </c>
      <c r="P16" s="72" t="s">
        <v>248</v>
      </c>
      <c r="Q16" s="72" t="s">
        <v>248</v>
      </c>
      <c r="R16" s="72" t="s">
        <v>248</v>
      </c>
      <c r="S16" s="66" t="s">
        <v>250</v>
      </c>
      <c r="T16" s="72" t="s">
        <v>248</v>
      </c>
      <c r="U16" s="72" t="s">
        <v>248</v>
      </c>
      <c r="V16" s="72" t="s">
        <v>248</v>
      </c>
      <c r="W16" s="72" t="s">
        <v>248</v>
      </c>
      <c r="X16" s="66" t="s">
        <v>250</v>
      </c>
      <c r="Y16" s="64" t="s">
        <v>247</v>
      </c>
    </row>
    <row r="17" spans="11:25">
      <c r="K17" s="71" t="s">
        <v>259</v>
      </c>
      <c r="L17" s="72" t="s">
        <v>248</v>
      </c>
      <c r="M17" s="72" t="s">
        <v>248</v>
      </c>
      <c r="N17" s="66" t="s">
        <v>250</v>
      </c>
      <c r="O17" s="66" t="s">
        <v>250</v>
      </c>
      <c r="P17" s="72" t="s">
        <v>248</v>
      </c>
      <c r="Q17" s="72" t="s">
        <v>248</v>
      </c>
      <c r="R17" s="66" t="s">
        <v>250</v>
      </c>
      <c r="S17" s="66" t="s">
        <v>250</v>
      </c>
      <c r="T17" s="72" t="s">
        <v>248</v>
      </c>
      <c r="U17" s="72" t="s">
        <v>248</v>
      </c>
      <c r="V17" s="72" t="s">
        <v>248</v>
      </c>
      <c r="W17" s="72" t="s">
        <v>248</v>
      </c>
      <c r="X17" s="72" t="s">
        <v>248</v>
      </c>
      <c r="Y17" s="72" t="s">
        <v>248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B2" sqref="B2:N2"/>
    </sheetView>
  </sheetViews>
  <sheetFormatPr defaultRowHeight="14.45"/>
  <cols>
    <col min="1" max="1" width="2.85546875" customWidth="1"/>
    <col min="2" max="2" width="22.42578125" customWidth="1"/>
    <col min="3" max="3" width="11.140625" customWidth="1"/>
    <col min="4" max="4" width="20.42578125" bestFit="1" customWidth="1"/>
    <col min="5" max="5" width="28.42578125" bestFit="1" customWidth="1"/>
    <col min="6" max="6" width="9.42578125" bestFit="1" customWidth="1"/>
    <col min="7" max="7" width="19.85546875" bestFit="1" customWidth="1"/>
    <col min="8" max="8" width="4.85546875" bestFit="1" customWidth="1"/>
    <col min="9" max="9" width="32.42578125" bestFit="1" customWidth="1"/>
    <col min="10" max="10" width="12.140625" bestFit="1" customWidth="1"/>
    <col min="11" max="11" width="7.42578125" bestFit="1" customWidth="1"/>
    <col min="12" max="12" width="17.5703125" customWidth="1"/>
    <col min="13" max="17" width="6.42578125" bestFit="1" customWidth="1"/>
  </cols>
  <sheetData>
    <row r="2" spans="1:17" s="43" customFormat="1" ht="21">
      <c r="A2" s="44"/>
      <c r="B2" s="208" t="s">
        <v>260</v>
      </c>
      <c r="C2" s="208"/>
      <c r="D2" s="208"/>
      <c r="E2" s="208"/>
      <c r="F2" s="208"/>
      <c r="G2" s="208"/>
      <c r="H2" s="208"/>
      <c r="I2" s="208"/>
      <c r="J2" s="208"/>
      <c r="K2" s="208"/>
      <c r="L2" s="208"/>
      <c r="M2" s="208"/>
      <c r="N2" s="208"/>
      <c r="O2" s="44"/>
      <c r="P2" s="44"/>
      <c r="Q2" s="44"/>
    </row>
    <row r="5" spans="1:17" ht="51.95">
      <c r="D5" s="59" t="s">
        <v>261</v>
      </c>
      <c r="E5" s="60" t="s">
        <v>231</v>
      </c>
      <c r="F5" s="60" t="s">
        <v>262</v>
      </c>
      <c r="G5" s="60" t="s">
        <v>124</v>
      </c>
      <c r="H5" s="60" t="s">
        <v>263</v>
      </c>
      <c r="I5" s="60" t="s">
        <v>264</v>
      </c>
      <c r="J5" s="61" t="s">
        <v>265</v>
      </c>
      <c r="K5" s="60" t="s">
        <v>266</v>
      </c>
      <c r="L5" s="60" t="s">
        <v>267</v>
      </c>
    </row>
    <row r="6" spans="1:17">
      <c r="D6" s="62" t="s">
        <v>268</v>
      </c>
      <c r="E6" s="75" t="s">
        <v>252</v>
      </c>
      <c r="F6" s="75" t="s">
        <v>269</v>
      </c>
      <c r="G6" s="75" t="s">
        <v>270</v>
      </c>
      <c r="H6" s="75" t="s">
        <v>6</v>
      </c>
      <c r="I6" s="86" t="s">
        <v>271</v>
      </c>
      <c r="J6" s="76" t="s">
        <v>272</v>
      </c>
      <c r="K6" s="75" t="s">
        <v>273</v>
      </c>
      <c r="L6" s="75"/>
    </row>
    <row r="7" spans="1:17">
      <c r="D7" s="62" t="s">
        <v>274</v>
      </c>
      <c r="E7" s="75" t="s">
        <v>251</v>
      </c>
      <c r="F7" s="75" t="s">
        <v>275</v>
      </c>
      <c r="G7" s="75" t="s">
        <v>270</v>
      </c>
      <c r="H7" s="75" t="s">
        <v>6</v>
      </c>
      <c r="I7" s="86" t="s">
        <v>276</v>
      </c>
      <c r="J7" s="76" t="s">
        <v>272</v>
      </c>
      <c r="K7" s="75" t="s">
        <v>273</v>
      </c>
      <c r="L7" s="75"/>
    </row>
    <row r="8" spans="1:17">
      <c r="D8" s="62" t="s">
        <v>277</v>
      </c>
      <c r="E8" s="75" t="s">
        <v>64</v>
      </c>
      <c r="F8" s="75" t="s">
        <v>278</v>
      </c>
      <c r="G8" s="75" t="s">
        <v>270</v>
      </c>
      <c r="H8" s="75" t="s">
        <v>6</v>
      </c>
      <c r="I8" s="86" t="s">
        <v>279</v>
      </c>
      <c r="J8" s="76" t="s">
        <v>272</v>
      </c>
      <c r="K8" s="75" t="s">
        <v>273</v>
      </c>
      <c r="L8" s="75"/>
    </row>
    <row r="9" spans="1:17">
      <c r="D9" s="62" t="s">
        <v>280</v>
      </c>
      <c r="E9" s="75" t="s">
        <v>249</v>
      </c>
      <c r="F9" s="75" t="s">
        <v>278</v>
      </c>
      <c r="G9" s="75" t="s">
        <v>270</v>
      </c>
      <c r="H9" s="75" t="s">
        <v>6</v>
      </c>
      <c r="I9" s="86" t="s">
        <v>281</v>
      </c>
      <c r="J9" s="76" t="s">
        <v>282</v>
      </c>
      <c r="K9" s="75" t="s">
        <v>283</v>
      </c>
      <c r="L9" s="75"/>
    </row>
    <row r="10" spans="1:17">
      <c r="D10" s="62" t="s">
        <v>284</v>
      </c>
      <c r="E10" s="75" t="s">
        <v>255</v>
      </c>
      <c r="F10" s="75" t="s">
        <v>285</v>
      </c>
      <c r="G10" s="75" t="s">
        <v>286</v>
      </c>
      <c r="H10" s="75" t="s">
        <v>6</v>
      </c>
      <c r="I10" s="86" t="s">
        <v>287</v>
      </c>
      <c r="J10" s="76" t="s">
        <v>282</v>
      </c>
      <c r="K10" s="75" t="s">
        <v>283</v>
      </c>
      <c r="L10" s="75"/>
    </row>
    <row r="11" spans="1:17">
      <c r="D11" s="62" t="s">
        <v>288</v>
      </c>
      <c r="E11" s="75" t="s">
        <v>253</v>
      </c>
      <c r="F11" s="75" t="s">
        <v>285</v>
      </c>
      <c r="G11" s="75" t="s">
        <v>286</v>
      </c>
      <c r="H11" s="75" t="s">
        <v>6</v>
      </c>
      <c r="I11" s="86" t="s">
        <v>289</v>
      </c>
      <c r="J11" s="76" t="s">
        <v>290</v>
      </c>
      <c r="K11" s="75" t="s">
        <v>291</v>
      </c>
      <c r="L11" s="75" t="s">
        <v>292</v>
      </c>
    </row>
    <row r="12" spans="1:17">
      <c r="D12" s="62" t="s">
        <v>293</v>
      </c>
      <c r="E12" s="75" t="s">
        <v>294</v>
      </c>
      <c r="F12" s="75" t="s">
        <v>295</v>
      </c>
      <c r="G12" s="75" t="s">
        <v>296</v>
      </c>
      <c r="H12" s="75" t="s">
        <v>6</v>
      </c>
      <c r="I12" s="86" t="s">
        <v>297</v>
      </c>
      <c r="J12" s="76" t="s">
        <v>298</v>
      </c>
      <c r="K12" s="75" t="s">
        <v>299</v>
      </c>
      <c r="L12" s="75"/>
    </row>
    <row r="13" spans="1:17">
      <c r="D13" s="62" t="s">
        <v>300</v>
      </c>
      <c r="E13" s="75" t="s">
        <v>253</v>
      </c>
      <c r="F13" s="75" t="s">
        <v>295</v>
      </c>
      <c r="G13" s="75" t="s">
        <v>296</v>
      </c>
      <c r="H13" s="75" t="s">
        <v>6</v>
      </c>
      <c r="I13" s="86" t="s">
        <v>301</v>
      </c>
      <c r="J13" s="76" t="s">
        <v>298</v>
      </c>
      <c r="K13" s="75" t="s">
        <v>299</v>
      </c>
      <c r="L13" s="75"/>
    </row>
    <row r="14" spans="1:17">
      <c r="D14" s="62" t="s">
        <v>302</v>
      </c>
      <c r="E14" s="75" t="s">
        <v>255</v>
      </c>
      <c r="F14" s="75" t="s">
        <v>303</v>
      </c>
      <c r="G14" s="75" t="s">
        <v>304</v>
      </c>
      <c r="H14" s="75" t="s">
        <v>6</v>
      </c>
      <c r="I14" s="86" t="s">
        <v>305</v>
      </c>
      <c r="J14" s="76" t="s">
        <v>298</v>
      </c>
      <c r="K14" s="75" t="s">
        <v>299</v>
      </c>
      <c r="L14" s="75"/>
    </row>
    <row r="15" spans="1:17">
      <c r="D15" s="62" t="s">
        <v>306</v>
      </c>
      <c r="E15" s="75" t="s">
        <v>253</v>
      </c>
      <c r="F15" s="75" t="s">
        <v>303</v>
      </c>
      <c r="G15" s="75" t="s">
        <v>304</v>
      </c>
      <c r="H15" s="75" t="s">
        <v>6</v>
      </c>
      <c r="I15" s="86" t="s">
        <v>307</v>
      </c>
      <c r="J15" s="76" t="s">
        <v>298</v>
      </c>
      <c r="K15" s="75" t="s">
        <v>299</v>
      </c>
      <c r="L15" s="75"/>
    </row>
    <row r="16" spans="1:17">
      <c r="D16" s="62" t="s">
        <v>308</v>
      </c>
      <c r="E16" s="75" t="s">
        <v>255</v>
      </c>
      <c r="F16" s="75" t="s">
        <v>295</v>
      </c>
      <c r="G16" s="75" t="s">
        <v>309</v>
      </c>
      <c r="H16" s="75" t="s">
        <v>6</v>
      </c>
      <c r="I16" s="86" t="s">
        <v>310</v>
      </c>
      <c r="J16" s="76" t="s">
        <v>290</v>
      </c>
      <c r="K16" s="75" t="s">
        <v>291</v>
      </c>
      <c r="L16" s="75"/>
    </row>
    <row r="17" spans="4:12">
      <c r="D17" s="71" t="s">
        <v>311</v>
      </c>
      <c r="E17" s="77" t="s">
        <v>253</v>
      </c>
      <c r="F17" s="77" t="s">
        <v>295</v>
      </c>
      <c r="G17" s="77" t="s">
        <v>309</v>
      </c>
      <c r="H17" s="77" t="s">
        <v>6</v>
      </c>
      <c r="I17" s="85" t="s">
        <v>312</v>
      </c>
      <c r="J17" s="76" t="s">
        <v>290</v>
      </c>
      <c r="K17" s="75" t="s">
        <v>291</v>
      </c>
      <c r="L17" s="75"/>
    </row>
    <row r="18" spans="4:12">
      <c r="D18" s="75" t="s">
        <v>313</v>
      </c>
      <c r="E18" s="75" t="s">
        <v>256</v>
      </c>
      <c r="F18" s="75" t="s">
        <v>278</v>
      </c>
      <c r="G18" s="75" t="s">
        <v>270</v>
      </c>
      <c r="H18" s="75" t="s">
        <v>6</v>
      </c>
      <c r="I18" s="86" t="s">
        <v>314</v>
      </c>
      <c r="J18" s="76" t="s">
        <v>290</v>
      </c>
      <c r="K18" s="75" t="s">
        <v>291</v>
      </c>
      <c r="L18" s="75"/>
    </row>
    <row r="19" spans="4:12">
      <c r="D19" s="71" t="s">
        <v>315</v>
      </c>
      <c r="E19" s="77" t="s">
        <v>259</v>
      </c>
      <c r="F19" s="77" t="s">
        <v>278</v>
      </c>
      <c r="G19" s="77" t="s">
        <v>270</v>
      </c>
      <c r="H19" s="77" t="s">
        <v>6</v>
      </c>
      <c r="I19" s="85" t="s">
        <v>316</v>
      </c>
      <c r="J19" s="76" t="s">
        <v>282</v>
      </c>
      <c r="K19" s="75" t="s">
        <v>283</v>
      </c>
      <c r="L19" s="75"/>
    </row>
    <row r="20" spans="4:12">
      <c r="D20" s="71" t="s">
        <v>317</v>
      </c>
      <c r="E20" s="77" t="s">
        <v>257</v>
      </c>
      <c r="F20" s="77" t="s">
        <v>285</v>
      </c>
      <c r="G20" s="77" t="s">
        <v>270</v>
      </c>
      <c r="H20" s="77" t="s">
        <v>6</v>
      </c>
      <c r="I20" s="85" t="s">
        <v>318</v>
      </c>
      <c r="J20" s="76" t="s">
        <v>282</v>
      </c>
      <c r="K20" s="75" t="s">
        <v>283</v>
      </c>
      <c r="L20" s="75"/>
    </row>
    <row r="21" spans="4:12">
      <c r="D21" s="71" t="s">
        <v>319</v>
      </c>
      <c r="E21" s="77" t="s">
        <v>258</v>
      </c>
      <c r="F21" s="77" t="s">
        <v>278</v>
      </c>
      <c r="G21" s="77" t="s">
        <v>270</v>
      </c>
      <c r="H21" s="77" t="s">
        <v>6</v>
      </c>
      <c r="I21" s="85" t="s">
        <v>320</v>
      </c>
      <c r="J21" s="76" t="s">
        <v>282</v>
      </c>
      <c r="K21" s="75" t="s">
        <v>283</v>
      </c>
      <c r="L21" s="75"/>
    </row>
    <row r="42" spans="1:11" s="5" customFormat="1">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F33" sqref="F33"/>
    </sheetView>
  </sheetViews>
  <sheetFormatPr defaultRowHeight="14.45"/>
  <cols>
    <col min="1" max="1" width="10.42578125" customWidth="1"/>
    <col min="2" max="2" width="100.5703125" bestFit="1" customWidth="1"/>
    <col min="3" max="3" width="65" customWidth="1"/>
    <col min="4" max="5" width="6.42578125" bestFit="1" customWidth="1"/>
  </cols>
  <sheetData>
    <row r="2" spans="2:3" ht="19.5">
      <c r="B2" s="209" t="s">
        <v>321</v>
      </c>
      <c r="C2" s="209"/>
    </row>
    <row r="3" spans="2:3" ht="21">
      <c r="B3" s="42"/>
      <c r="C3" s="42"/>
    </row>
    <row r="4" spans="2:3">
      <c r="B4" t="s">
        <v>322</v>
      </c>
      <c r="C4" t="s">
        <v>1</v>
      </c>
    </row>
    <row r="5" spans="2:3">
      <c r="B5" s="40" t="s">
        <v>323</v>
      </c>
      <c r="C5" t="s">
        <v>324</v>
      </c>
    </row>
    <row r="6" spans="2:3">
      <c r="B6" s="40" t="s">
        <v>325</v>
      </c>
      <c r="C6" t="s">
        <v>326</v>
      </c>
    </row>
    <row r="7" spans="2:3">
      <c r="B7" s="40" t="s">
        <v>327</v>
      </c>
      <c r="C7" t="s">
        <v>328</v>
      </c>
    </row>
    <row r="8" spans="2:3">
      <c r="B8" s="37" t="s">
        <v>329</v>
      </c>
      <c r="C8" t="s">
        <v>330</v>
      </c>
    </row>
    <row r="9" spans="2:3">
      <c r="B9" s="40" t="s">
        <v>331</v>
      </c>
      <c r="C9" t="s">
        <v>332</v>
      </c>
    </row>
    <row r="10" spans="2:3">
      <c r="B10" s="37" t="s">
        <v>333</v>
      </c>
      <c r="C10" t="s">
        <v>334</v>
      </c>
    </row>
    <row r="11" spans="2:3">
      <c r="B11" s="37" t="s">
        <v>335</v>
      </c>
      <c r="C11" t="s">
        <v>336</v>
      </c>
    </row>
    <row r="12" spans="2:3">
      <c r="B12" s="119" t="s">
        <v>337</v>
      </c>
      <c r="C12" t="s">
        <v>338</v>
      </c>
    </row>
    <row r="13" spans="2:3">
      <c r="B13" s="119" t="s">
        <v>339</v>
      </c>
      <c r="C13" t="s">
        <v>340</v>
      </c>
    </row>
    <row r="14" spans="2:3">
      <c r="B14" s="37" t="s">
        <v>341</v>
      </c>
      <c r="C14" t="s">
        <v>342</v>
      </c>
    </row>
    <row r="15" spans="2:3">
      <c r="B15" s="37" t="s">
        <v>343</v>
      </c>
      <c r="C15" t="s">
        <v>344</v>
      </c>
    </row>
    <row r="16" spans="2:3">
      <c r="B16" s="37" t="s">
        <v>345</v>
      </c>
      <c r="C16" t="s">
        <v>346</v>
      </c>
    </row>
    <row r="17" spans="2:3">
      <c r="B17" s="37" t="s">
        <v>347</v>
      </c>
      <c r="C17" t="s">
        <v>348</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5703125" defaultRowHeight="14.45"/>
  <cols>
    <col min="1" max="1" width="2.85546875" style="2" customWidth="1"/>
    <col min="2" max="2" width="14.42578125" style="2" bestFit="1" customWidth="1"/>
    <col min="3" max="3" width="85" style="2" bestFit="1" customWidth="1"/>
    <col min="4" max="4" width="2.85546875" style="2" customWidth="1"/>
    <col min="5" max="5" width="14.85546875" style="2" bestFit="1" customWidth="1"/>
    <col min="6" max="6" width="59.5703125" style="2" bestFit="1" customWidth="1"/>
    <col min="7" max="7" width="2.85546875" style="2" customWidth="1"/>
    <col min="8" max="8" width="14.85546875" style="2" bestFit="1" customWidth="1"/>
    <col min="9" max="9" width="70.85546875" style="2" bestFit="1" customWidth="1"/>
    <col min="10" max="10" width="85" style="2" bestFit="1" customWidth="1"/>
    <col min="11" max="11" width="13.42578125" style="2" bestFit="1" customWidth="1"/>
    <col min="12" max="12" width="85" style="2" bestFit="1" customWidth="1"/>
    <col min="13" max="16384" width="8.5703125" style="2"/>
  </cols>
  <sheetData>
    <row r="2" spans="2:9" ht="21" customHeight="1">
      <c r="B2" s="207" t="s">
        <v>349</v>
      </c>
      <c r="C2" s="207"/>
      <c r="D2" s="207"/>
      <c r="E2" s="207"/>
      <c r="F2" s="207"/>
      <c r="G2" s="207"/>
      <c r="H2" s="207"/>
      <c r="I2" s="207"/>
    </row>
    <row r="9" spans="2:9" ht="14.45" customHeight="1"/>
    <row r="10" spans="2:9" ht="14.45" customHeight="1"/>
    <row r="11" spans="2:9" ht="14.45" customHeight="1"/>
    <row r="12" spans="2:9" ht="14.45" customHeight="1"/>
    <row r="13" spans="2:9" ht="14.45" customHeight="1"/>
    <row r="14" spans="2:9" ht="14.45" customHeight="1"/>
    <row r="15" spans="2:9" ht="14.45" customHeight="1"/>
    <row r="16" spans="2:9" ht="14.45" customHeight="1"/>
    <row r="17" ht="14.45" customHeight="1"/>
    <row r="18" ht="14.45" customHeight="1"/>
    <row r="19" ht="14.45" customHeight="1"/>
    <row r="20" ht="14.45" customHeight="1"/>
    <row r="21" ht="14.45" customHeight="1"/>
    <row r="22" ht="14.45" customHeight="1"/>
    <row r="23" ht="14.45" customHeight="1"/>
    <row r="24" ht="14.45" customHeight="1"/>
    <row r="25" ht="14.45" customHeight="1"/>
    <row r="26" ht="14.45" customHeight="1"/>
    <row r="27" ht="14.45" customHeight="1"/>
    <row r="28" ht="14.45" customHeight="1"/>
    <row r="29" ht="14.45" customHeight="1"/>
    <row r="30" ht="14.45" customHeight="1"/>
    <row r="31" ht="14.45" customHeight="1"/>
    <row r="32" ht="14.45" customHeight="1"/>
    <row r="33" spans="2:9" ht="14.45" customHeight="1"/>
    <row r="39" spans="2:9">
      <c r="B39" s="210" t="s">
        <v>350</v>
      </c>
      <c r="C39" s="211"/>
      <c r="E39" s="212" t="s">
        <v>351</v>
      </c>
      <c r="F39" s="213"/>
      <c r="H39" s="212" t="s">
        <v>352</v>
      </c>
      <c r="I39" s="213"/>
    </row>
    <row r="40" spans="2:9">
      <c r="B40" s="2" t="s">
        <v>353</v>
      </c>
      <c r="C40" t="s">
        <v>354</v>
      </c>
      <c r="E40" s="57" t="s">
        <v>353</v>
      </c>
      <c r="F40" s="58" t="s">
        <v>354</v>
      </c>
      <c r="H40" s="57" t="s">
        <v>353</v>
      </c>
      <c r="I40" s="58" t="s">
        <v>354</v>
      </c>
    </row>
    <row r="41" spans="2:9">
      <c r="B41" s="2" t="s">
        <v>355</v>
      </c>
      <c r="C41" s="55" t="s">
        <v>356</v>
      </c>
      <c r="E41" s="2" t="s">
        <v>355</v>
      </c>
      <c r="F41" s="56" t="s">
        <v>357</v>
      </c>
      <c r="H41" s="2" t="s">
        <v>355</v>
      </c>
      <c r="I41" s="56" t="s">
        <v>358</v>
      </c>
    </row>
    <row r="42" spans="2:9">
      <c r="B42" s="2" t="s">
        <v>359</v>
      </c>
      <c r="C42" s="55" t="s">
        <v>360</v>
      </c>
      <c r="E42" s="2" t="s">
        <v>359</v>
      </c>
      <c r="F42" s="56" t="s">
        <v>361</v>
      </c>
      <c r="H42" s="2" t="s">
        <v>359</v>
      </c>
      <c r="I42" s="56" t="s">
        <v>362</v>
      </c>
    </row>
    <row r="43" spans="2:9">
      <c r="B43" s="2" t="s">
        <v>363</v>
      </c>
      <c r="C43" s="55" t="s">
        <v>364</v>
      </c>
      <c r="E43" s="2" t="s">
        <v>363</v>
      </c>
      <c r="F43" s="56" t="s">
        <v>365</v>
      </c>
      <c r="H43" s="2" t="s">
        <v>363</v>
      </c>
      <c r="I43" s="56" t="s">
        <v>366</v>
      </c>
    </row>
    <row r="44" spans="2:9">
      <c r="B44" s="2" t="s">
        <v>367</v>
      </c>
      <c r="C44" s="55" t="s">
        <v>368</v>
      </c>
      <c r="E44" s="2" t="s">
        <v>367</v>
      </c>
      <c r="F44" s="56" t="s">
        <v>369</v>
      </c>
      <c r="H44" s="2" t="s">
        <v>367</v>
      </c>
      <c r="I44" s="56" t="s">
        <v>370</v>
      </c>
    </row>
    <row r="45" spans="2:9">
      <c r="B45" s="2" t="s">
        <v>371</v>
      </c>
      <c r="C45" s="55" t="s">
        <v>372</v>
      </c>
      <c r="E45" s="2" t="s">
        <v>371</v>
      </c>
      <c r="F45" s="56" t="s">
        <v>373</v>
      </c>
      <c r="H45" s="2" t="s">
        <v>371</v>
      </c>
      <c r="I45" s="56" t="s">
        <v>374</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5703125" defaultRowHeight="14.45"/>
  <cols>
    <col min="1" max="1" width="3" style="2" customWidth="1"/>
    <col min="2" max="2" width="25" style="2" bestFit="1" customWidth="1"/>
    <col min="3" max="3" width="83.42578125" style="2" customWidth="1"/>
    <col min="4" max="4" width="2.85546875" style="2" customWidth="1"/>
    <col min="5" max="5" width="12.140625" style="2" bestFit="1" customWidth="1"/>
    <col min="6" max="6" width="63.5703125" style="2" bestFit="1" customWidth="1"/>
    <col min="7" max="7" width="2.85546875" style="2" customWidth="1"/>
    <col min="8" max="8" width="15.5703125" style="2" customWidth="1"/>
    <col min="9" max="9" width="76.5703125" style="2" bestFit="1" customWidth="1"/>
    <col min="10" max="10" width="58.42578125" style="2" bestFit="1" customWidth="1"/>
    <col min="11" max="21" width="8.5703125" style="2"/>
    <col min="22" max="22" width="14" style="2" customWidth="1"/>
    <col min="23" max="23" width="70" style="2" bestFit="1" customWidth="1"/>
    <col min="24" max="16384" width="8.5703125" style="2"/>
  </cols>
  <sheetData>
    <row r="2" spans="2:30" ht="21">
      <c r="B2" s="207" t="s">
        <v>375</v>
      </c>
      <c r="C2" s="207"/>
      <c r="D2" s="207"/>
      <c r="E2" s="207"/>
      <c r="F2" s="207"/>
      <c r="G2" s="207"/>
      <c r="H2" s="207"/>
      <c r="I2" s="207"/>
    </row>
    <row r="9" spans="2:30" ht="394.7" customHeight="1"/>
    <row r="11" spans="2:30" s="49" customFormat="1" ht="14.85" customHeight="1">
      <c r="B11" s="210" t="s">
        <v>350</v>
      </c>
      <c r="C11" s="211"/>
      <c r="E11" s="212" t="s">
        <v>351</v>
      </c>
      <c r="F11" s="213"/>
      <c r="H11" s="212" t="s">
        <v>352</v>
      </c>
      <c r="I11" s="213"/>
    </row>
    <row r="12" spans="2:30">
      <c r="B12" s="2" t="s">
        <v>353</v>
      </c>
      <c r="C12" t="s">
        <v>354</v>
      </c>
      <c r="E12" s="57" t="s">
        <v>353</v>
      </c>
      <c r="F12" s="58" t="s">
        <v>354</v>
      </c>
      <c r="H12" s="57" t="s">
        <v>353</v>
      </c>
      <c r="I12" s="58" t="s">
        <v>354</v>
      </c>
      <c r="K12" s="49"/>
      <c r="L12" s="49"/>
      <c r="M12" s="49"/>
      <c r="N12" s="49"/>
      <c r="O12" s="49"/>
      <c r="P12" s="49"/>
      <c r="Q12" s="49"/>
      <c r="X12"/>
      <c r="Y12"/>
      <c r="Z12"/>
      <c r="AA12"/>
      <c r="AB12"/>
      <c r="AC12"/>
      <c r="AD12"/>
    </row>
    <row r="13" spans="2:30">
      <c r="B13" s="2" t="s">
        <v>355</v>
      </c>
      <c r="C13" s="89" t="s">
        <v>356</v>
      </c>
      <c r="E13" s="2" t="s">
        <v>355</v>
      </c>
      <c r="F13" s="56" t="s">
        <v>357</v>
      </c>
      <c r="H13" s="2" t="s">
        <v>355</v>
      </c>
      <c r="I13" s="56" t="s">
        <v>358</v>
      </c>
      <c r="K13" s="56"/>
      <c r="L13" s="56"/>
      <c r="M13" s="56"/>
      <c r="N13" s="56"/>
      <c r="O13" s="56"/>
      <c r="P13" s="56"/>
      <c r="Q13" s="56"/>
      <c r="X13" s="56"/>
      <c r="Y13" s="56"/>
      <c r="Z13" s="56"/>
      <c r="AA13" s="56"/>
      <c r="AB13" s="56"/>
      <c r="AC13" s="56"/>
      <c r="AD13" s="56"/>
    </row>
    <row r="14" spans="2:30">
      <c r="B14" s="2" t="s">
        <v>359</v>
      </c>
      <c r="C14" s="55" t="s">
        <v>360</v>
      </c>
      <c r="E14" s="2" t="s">
        <v>359</v>
      </c>
      <c r="F14" s="56" t="s">
        <v>361</v>
      </c>
      <c r="H14" s="2" t="s">
        <v>359</v>
      </c>
      <c r="I14" s="56" t="s">
        <v>362</v>
      </c>
      <c r="K14" s="56"/>
      <c r="L14" s="56"/>
      <c r="M14" s="56"/>
      <c r="N14" s="56"/>
      <c r="O14" s="56"/>
      <c r="P14" s="56"/>
      <c r="Q14" s="56"/>
      <c r="X14" s="56"/>
      <c r="Y14" s="56"/>
      <c r="Z14" s="56"/>
      <c r="AA14" s="56"/>
      <c r="AB14" s="56"/>
      <c r="AC14" s="56"/>
      <c r="AD14" s="56"/>
    </row>
    <row r="15" spans="2:30">
      <c r="B15" s="2" t="s">
        <v>363</v>
      </c>
      <c r="C15" s="55" t="s">
        <v>364</v>
      </c>
      <c r="E15" s="2" t="s">
        <v>363</v>
      </c>
      <c r="F15" s="56" t="s">
        <v>365</v>
      </c>
      <c r="H15" s="2" t="s">
        <v>363</v>
      </c>
      <c r="I15" s="56" t="s">
        <v>366</v>
      </c>
      <c r="K15" s="56"/>
      <c r="L15" s="56"/>
      <c r="M15" s="56"/>
      <c r="N15" s="56"/>
      <c r="O15" s="56"/>
      <c r="P15" s="56"/>
      <c r="Q15" s="56"/>
      <c r="X15" s="56"/>
      <c r="Y15" s="56"/>
      <c r="Z15" s="56"/>
      <c r="AA15" s="56"/>
      <c r="AB15" s="56"/>
      <c r="AC15" s="56"/>
      <c r="AD15" s="56"/>
    </row>
    <row r="16" spans="2:30">
      <c r="B16" s="2" t="s">
        <v>367</v>
      </c>
      <c r="C16" s="55" t="s">
        <v>368</v>
      </c>
      <c r="E16" s="2" t="s">
        <v>367</v>
      </c>
      <c r="F16" s="56" t="s">
        <v>369</v>
      </c>
      <c r="H16" s="2" t="s">
        <v>367</v>
      </c>
      <c r="I16" s="56" t="s">
        <v>370</v>
      </c>
      <c r="K16" s="56"/>
      <c r="L16" s="56"/>
      <c r="M16" s="56"/>
      <c r="N16" s="56"/>
      <c r="O16" s="56"/>
      <c r="P16" s="56"/>
      <c r="Q16" s="56"/>
      <c r="X16" s="56"/>
      <c r="Y16" s="56"/>
      <c r="Z16" s="56"/>
      <c r="AA16" s="56"/>
      <c r="AB16" s="56"/>
      <c r="AC16" s="56"/>
      <c r="AD16" s="56"/>
    </row>
    <row r="17" spans="2:30">
      <c r="B17" s="2" t="s">
        <v>371</v>
      </c>
      <c r="C17" s="55" t="s">
        <v>372</v>
      </c>
      <c r="E17" s="2" t="s">
        <v>371</v>
      </c>
      <c r="F17" s="56" t="s">
        <v>373</v>
      </c>
      <c r="H17" s="2" t="s">
        <v>371</v>
      </c>
      <c r="I17" s="56" t="s">
        <v>374</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J8" sqref="J8"/>
    </sheetView>
  </sheetViews>
  <sheetFormatPr defaultColWidth="8.5703125" defaultRowHeight="14.45"/>
  <cols>
    <col min="1" max="1" width="4" style="2" customWidth="1"/>
    <col min="2" max="2" width="16.42578125" style="2" bestFit="1" customWidth="1"/>
    <col min="3" max="3" width="85" style="2" bestFit="1" customWidth="1"/>
    <col min="4" max="4" width="2.85546875" style="2" customWidth="1"/>
    <col min="5" max="5" width="12" style="2" bestFit="1" customWidth="1"/>
    <col min="6" max="6" width="59.42578125" style="2" bestFit="1" customWidth="1"/>
    <col min="7" max="7" width="2.85546875" style="2" customWidth="1"/>
    <col min="8" max="8" width="12" style="2" bestFit="1" customWidth="1"/>
    <col min="9" max="9" width="71.140625" style="2" bestFit="1" customWidth="1"/>
    <col min="10" max="16384" width="8.5703125" style="2"/>
  </cols>
  <sheetData>
    <row r="2" spans="2:9" ht="21">
      <c r="B2" s="207" t="s">
        <v>376</v>
      </c>
      <c r="C2" s="207"/>
      <c r="D2" s="207"/>
      <c r="E2" s="207"/>
      <c r="F2" s="207"/>
      <c r="G2" s="207"/>
      <c r="H2" s="207"/>
      <c r="I2" s="207"/>
    </row>
    <row r="8" spans="2:9" ht="402.6" customHeight="1"/>
    <row r="12" spans="2:9">
      <c r="B12" s="210" t="s">
        <v>350</v>
      </c>
      <c r="C12" s="211"/>
      <c r="E12" s="212" t="s">
        <v>351</v>
      </c>
      <c r="F12" s="213"/>
      <c r="H12" s="212" t="s">
        <v>352</v>
      </c>
      <c r="I12" s="213"/>
    </row>
    <row r="13" spans="2:9">
      <c r="B13" s="2" t="s">
        <v>353</v>
      </c>
      <c r="C13" t="s">
        <v>354</v>
      </c>
      <c r="E13" s="57" t="s">
        <v>353</v>
      </c>
      <c r="F13" s="58" t="s">
        <v>354</v>
      </c>
      <c r="H13" s="57" t="s">
        <v>353</v>
      </c>
      <c r="I13" s="58" t="s">
        <v>354</v>
      </c>
    </row>
    <row r="14" spans="2:9">
      <c r="B14" s="2" t="s">
        <v>355</v>
      </c>
      <c r="C14" s="55" t="s">
        <v>356</v>
      </c>
      <c r="E14" s="2" t="s">
        <v>355</v>
      </c>
      <c r="F14" s="56" t="s">
        <v>357</v>
      </c>
      <c r="H14" s="2" t="s">
        <v>355</v>
      </c>
      <c r="I14" s="56" t="s">
        <v>358</v>
      </c>
    </row>
    <row r="15" spans="2:9">
      <c r="B15" s="2" t="s">
        <v>359</v>
      </c>
      <c r="C15" s="55" t="s">
        <v>360</v>
      </c>
      <c r="E15" s="2" t="s">
        <v>359</v>
      </c>
      <c r="F15" s="56" t="s">
        <v>361</v>
      </c>
      <c r="H15" s="2" t="s">
        <v>359</v>
      </c>
      <c r="I15" s="56" t="s">
        <v>362</v>
      </c>
    </row>
    <row r="16" spans="2:9">
      <c r="B16" s="2" t="s">
        <v>363</v>
      </c>
      <c r="C16" s="55" t="s">
        <v>364</v>
      </c>
      <c r="E16" s="2" t="s">
        <v>363</v>
      </c>
      <c r="F16" s="56" t="s">
        <v>365</v>
      </c>
      <c r="H16" s="2" t="s">
        <v>363</v>
      </c>
      <c r="I16" s="56" t="s">
        <v>366</v>
      </c>
    </row>
    <row r="17" spans="2:9">
      <c r="B17" s="2" t="s">
        <v>367</v>
      </c>
      <c r="C17" s="55" t="s">
        <v>368</v>
      </c>
      <c r="E17" s="2" t="s">
        <v>367</v>
      </c>
      <c r="F17" s="56" t="s">
        <v>369</v>
      </c>
      <c r="H17" s="2" t="s">
        <v>367</v>
      </c>
      <c r="I17" s="56" t="s">
        <v>370</v>
      </c>
    </row>
    <row r="18" spans="2:9">
      <c r="B18" s="2" t="s">
        <v>371</v>
      </c>
      <c r="C18" s="55" t="s">
        <v>372</v>
      </c>
      <c r="E18" s="2" t="s">
        <v>371</v>
      </c>
      <c r="F18" s="56" t="s">
        <v>373</v>
      </c>
      <c r="H18" s="2" t="s">
        <v>371</v>
      </c>
      <c r="I18" s="56" t="s">
        <v>374</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9" activePane="bottomLeft" state="frozen"/>
      <selection pane="bottomLeft" activeCell="K9" sqref="K9"/>
    </sheetView>
  </sheetViews>
  <sheetFormatPr defaultColWidth="8.5703125" defaultRowHeight="14.45"/>
  <cols>
    <col min="1" max="1" width="3.42578125" style="2" customWidth="1"/>
    <col min="2" max="2" width="15.85546875" style="2" customWidth="1"/>
    <col min="3" max="3" width="50.140625" style="2" bestFit="1" customWidth="1"/>
    <col min="4" max="4" width="2.85546875" style="2" customWidth="1"/>
    <col min="5" max="5" width="14.140625" style="2" bestFit="1" customWidth="1"/>
    <col min="6" max="6" width="42.5703125" style="2" bestFit="1" customWidth="1"/>
    <col min="7" max="7" width="2.85546875" style="2" customWidth="1"/>
    <col min="8" max="8" width="14.140625" style="2" bestFit="1" customWidth="1"/>
    <col min="9" max="9" width="73.5703125" style="2" bestFit="1" customWidth="1"/>
    <col min="10" max="10" width="15.5703125" style="2" bestFit="1" customWidth="1"/>
    <col min="11" max="11" width="13.85546875" style="2" bestFit="1" customWidth="1"/>
    <col min="12" max="12" width="57.42578125" style="2" customWidth="1"/>
    <col min="13" max="13" width="13.140625" style="2" bestFit="1" customWidth="1"/>
    <col min="14" max="14" width="84.42578125" style="2" bestFit="1" customWidth="1"/>
    <col min="15" max="23" width="8.5703125" style="2"/>
    <col min="24" max="24" width="14" style="2" customWidth="1"/>
    <col min="25" max="25" width="70" style="2" bestFit="1" customWidth="1"/>
    <col min="26" max="16384" width="8.5703125" style="2"/>
  </cols>
  <sheetData>
    <row r="2" spans="2:9" ht="21">
      <c r="B2" s="207" t="s">
        <v>377</v>
      </c>
      <c r="C2" s="207"/>
      <c r="D2" s="207"/>
      <c r="E2" s="207"/>
      <c r="F2" s="207"/>
      <c r="G2" s="207"/>
      <c r="H2" s="207"/>
      <c r="I2" s="207"/>
    </row>
    <row r="8" spans="2:9" ht="252" customHeight="1">
      <c r="B8" s="147" t="s">
        <v>378</v>
      </c>
      <c r="C8" s="148"/>
      <c r="D8" s="148"/>
      <c r="E8" s="148"/>
    </row>
    <row r="10" spans="2:9" ht="408" customHeight="1">
      <c r="B10" s="149" t="s">
        <v>379</v>
      </c>
    </row>
    <row r="13" spans="2:9">
      <c r="B13" s="120" t="s">
        <v>350</v>
      </c>
      <c r="C13" s="121"/>
      <c r="E13" s="212" t="s">
        <v>351</v>
      </c>
      <c r="F13" s="213"/>
      <c r="H13" s="212" t="s">
        <v>352</v>
      </c>
      <c r="I13" s="213"/>
    </row>
    <row r="14" spans="2:9">
      <c r="B14" s="2" t="s">
        <v>353</v>
      </c>
      <c r="C14" t="s">
        <v>354</v>
      </c>
      <c r="E14" s="57" t="s">
        <v>353</v>
      </c>
      <c r="F14" s="58" t="s">
        <v>354</v>
      </c>
      <c r="H14" s="57" t="s">
        <v>353</v>
      </c>
      <c r="I14" s="58" t="s">
        <v>354</v>
      </c>
    </row>
    <row r="15" spans="2:9">
      <c r="B15" s="2" t="s">
        <v>380</v>
      </c>
      <c r="C15" s="37" t="s">
        <v>381</v>
      </c>
      <c r="E15" s="2" t="s">
        <v>380</v>
      </c>
      <c r="F15" s="37" t="s">
        <v>382</v>
      </c>
      <c r="H15" s="2" t="s">
        <v>380</v>
      </c>
      <c r="I15" s="37" t="s">
        <v>383</v>
      </c>
    </row>
    <row r="16" spans="2:9" ht="21">
      <c r="B16" s="123"/>
      <c r="E16" s="124"/>
      <c r="F16" s="122"/>
      <c r="H16" s="2" t="s">
        <v>380</v>
      </c>
      <c r="I16" s="37" t="s">
        <v>384</v>
      </c>
    </row>
    <row r="17" spans="2:9" ht="21">
      <c r="B17" s="123"/>
      <c r="E17" s="124"/>
      <c r="F17" s="122"/>
      <c r="H17" s="2" t="s">
        <v>380</v>
      </c>
      <c r="I17" s="88" t="s">
        <v>385</v>
      </c>
    </row>
    <row r="18" spans="2:9" ht="12.95" customHeight="1">
      <c r="H18" s="2" t="s">
        <v>380</v>
      </c>
      <c r="I18" s="88" t="s">
        <v>386</v>
      </c>
    </row>
    <row r="19" spans="2:9" ht="29.1">
      <c r="H19" s="2" t="s">
        <v>380</v>
      </c>
      <c r="I19" s="88" t="s">
        <v>387</v>
      </c>
    </row>
    <row r="20" spans="2:9" ht="12.95" customHeight="1"/>
    <row r="33" spans="15:41">
      <c r="AO33"/>
    </row>
    <row r="47" spans="15:41">
      <c r="O47"/>
    </row>
    <row r="65" spans="37:37">
      <c r="AK65"/>
    </row>
    <row r="89" spans="13:32" s="49" customFormat="1" ht="14.85" customHeight="1"/>
    <row r="90" spans="13:32">
      <c r="M90" s="49"/>
      <c r="N90" s="49"/>
      <c r="O90" s="49"/>
      <c r="P90" s="49"/>
      <c r="Q90" s="49"/>
      <c r="R90" s="49"/>
      <c r="S90" s="49"/>
      <c r="Z90"/>
      <c r="AA90"/>
      <c r="AB90"/>
      <c r="AC90"/>
      <c r="AD90"/>
      <c r="AE90"/>
      <c r="AF90"/>
    </row>
    <row r="91" spans="13:32">
      <c r="M91" s="56"/>
      <c r="N91" s="56"/>
      <c r="O91" s="56"/>
      <c r="P91" s="56"/>
      <c r="Q91" s="56"/>
      <c r="R91" s="56"/>
      <c r="S91" s="56"/>
      <c r="Z91" s="56"/>
      <c r="AA91" s="56"/>
      <c r="AB91" s="56"/>
      <c r="AC91" s="56"/>
      <c r="AD91" s="56"/>
      <c r="AE91" s="56"/>
      <c r="AF91" s="56"/>
    </row>
    <row r="92" spans="13:32">
      <c r="M92" s="56"/>
      <c r="N92" s="56"/>
      <c r="O92" s="56"/>
      <c r="P92" s="56"/>
      <c r="Q92" s="56"/>
      <c r="R92" s="56"/>
      <c r="S92" s="56"/>
      <c r="Z92" s="56"/>
      <c r="AA92" s="56"/>
      <c r="AB92" s="56"/>
      <c r="AC92" s="56"/>
      <c r="AD92" s="56"/>
      <c r="AE92" s="56"/>
      <c r="AF92" s="56"/>
    </row>
    <row r="93" spans="13:32">
      <c r="M93" s="56"/>
      <c r="N93" s="56"/>
      <c r="O93" s="56"/>
      <c r="P93" s="56"/>
      <c r="Q93" s="56"/>
      <c r="R93" s="56"/>
      <c r="S93" s="56"/>
      <c r="Z93" s="56"/>
      <c r="AA93" s="56"/>
      <c r="AB93" s="56"/>
      <c r="AC93" s="56"/>
      <c r="AD93" s="56"/>
      <c r="AE93" s="56"/>
      <c r="AF93" s="56"/>
    </row>
    <row r="94" spans="13:32">
      <c r="M94" s="56"/>
      <c r="N94" s="56"/>
      <c r="O94" s="56"/>
      <c r="P94" s="56"/>
      <c r="Q94" s="56"/>
      <c r="R94" s="56"/>
      <c r="S94" s="56"/>
      <c r="Z94" s="56"/>
      <c r="AA94" s="56"/>
      <c r="AB94" s="56"/>
      <c r="AC94" s="56"/>
      <c r="AD94" s="56"/>
      <c r="AE94" s="56"/>
      <c r="AF94" s="56"/>
    </row>
    <row r="95" spans="13:32">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E69" sqref="E69"/>
    </sheetView>
  </sheetViews>
  <sheetFormatPr defaultColWidth="8.5703125" defaultRowHeight="14.45"/>
  <cols>
    <col min="1" max="1" width="4.42578125" style="2" customWidth="1"/>
    <col min="2" max="2" width="15.140625" style="2" bestFit="1" customWidth="1"/>
    <col min="3" max="3" width="20.42578125" style="2" bestFit="1" customWidth="1"/>
    <col min="4" max="4" width="20.140625" style="2" bestFit="1" customWidth="1"/>
    <col min="5" max="5" width="66.42578125" style="2" customWidth="1"/>
    <col min="6" max="6" width="84.85546875" style="2" customWidth="1"/>
    <col min="7" max="7" width="13" style="2" bestFit="1" customWidth="1"/>
    <col min="8" max="8" width="10.85546875" style="2" bestFit="1" customWidth="1"/>
    <col min="9" max="9" width="15.140625" style="2" bestFit="1" customWidth="1"/>
    <col min="10" max="12" width="50.5703125" style="2" customWidth="1"/>
    <col min="13" max="16384" width="8.5703125" style="2"/>
  </cols>
  <sheetData>
    <row r="7" spans="2:12" s="1" customFormat="1" ht="21"/>
    <row r="15" spans="2:12" s="103" customFormat="1" ht="29.1">
      <c r="B15" s="103" t="s">
        <v>388</v>
      </c>
      <c r="C15" s="103" t="s">
        <v>389</v>
      </c>
      <c r="D15" s="103" t="s">
        <v>390</v>
      </c>
      <c r="E15" s="103" t="s">
        <v>12</v>
      </c>
      <c r="F15" s="103" t="s">
        <v>1</v>
      </c>
      <c r="G15" s="103" t="s">
        <v>391</v>
      </c>
      <c r="H15" s="103" t="s">
        <v>392</v>
      </c>
      <c r="I15" s="103" t="s">
        <v>393</v>
      </c>
      <c r="J15" s="103" t="s">
        <v>394</v>
      </c>
      <c r="K15" s="103" t="s">
        <v>395</v>
      </c>
      <c r="L15" s="103" t="s">
        <v>396</v>
      </c>
    </row>
    <row r="16" spans="2:12" s="90" customFormat="1">
      <c r="B16" s="90" t="s">
        <v>397</v>
      </c>
      <c r="C16" s="90" t="s">
        <v>398</v>
      </c>
      <c r="D16" s="90" t="s">
        <v>399</v>
      </c>
      <c r="E16" s="90" t="s">
        <v>400</v>
      </c>
      <c r="G16" s="154"/>
      <c r="H16" s="90" t="s">
        <v>401</v>
      </c>
      <c r="I16" s="90" t="s">
        <v>402</v>
      </c>
      <c r="K16" s="91" t="s">
        <v>403</v>
      </c>
      <c r="L16" s="92"/>
    </row>
    <row r="17" spans="2:12" s="90" customFormat="1" ht="43.5">
      <c r="B17" s="90" t="s">
        <v>397</v>
      </c>
      <c r="C17" s="90" t="s">
        <v>404</v>
      </c>
      <c r="D17" s="90" t="s">
        <v>405</v>
      </c>
      <c r="E17" s="90" t="s">
        <v>406</v>
      </c>
      <c r="F17" s="90" t="s">
        <v>407</v>
      </c>
      <c r="G17" s="154"/>
      <c r="H17" s="90" t="s">
        <v>408</v>
      </c>
      <c r="I17" s="90" t="s">
        <v>402</v>
      </c>
      <c r="K17" s="91" t="s">
        <v>409</v>
      </c>
      <c r="L17" s="92"/>
    </row>
    <row r="18" spans="2:12" s="90" customFormat="1" ht="29.1">
      <c r="B18" s="90" t="s">
        <v>397</v>
      </c>
      <c r="C18" s="90" t="s">
        <v>404</v>
      </c>
      <c r="D18" s="90" t="s">
        <v>355</v>
      </c>
      <c r="E18" s="90" t="s">
        <v>410</v>
      </c>
      <c r="F18" s="90" t="s">
        <v>411</v>
      </c>
      <c r="G18" s="154"/>
      <c r="H18" s="90" t="s">
        <v>408</v>
      </c>
      <c r="I18" s="90" t="s">
        <v>402</v>
      </c>
      <c r="K18" s="92" t="s">
        <v>358</v>
      </c>
      <c r="L18" s="92"/>
    </row>
    <row r="19" spans="2:12" s="90" customFormat="1" ht="29.1">
      <c r="B19" s="90" t="s">
        <v>397</v>
      </c>
      <c r="C19" s="90" t="s">
        <v>404</v>
      </c>
      <c r="D19" s="90" t="s">
        <v>412</v>
      </c>
      <c r="E19" s="90" t="s">
        <v>413</v>
      </c>
      <c r="F19" s="90" t="s">
        <v>414</v>
      </c>
      <c r="G19" s="154"/>
      <c r="H19" s="90" t="s">
        <v>408</v>
      </c>
      <c r="I19" s="90" t="s">
        <v>402</v>
      </c>
      <c r="K19" s="92" t="s">
        <v>415</v>
      </c>
      <c r="L19" s="92"/>
    </row>
    <row r="20" spans="2:12" s="90" customFormat="1">
      <c r="B20" s="90" t="s">
        <v>397</v>
      </c>
      <c r="C20" s="90" t="s">
        <v>28</v>
      </c>
      <c r="D20" s="90" t="s">
        <v>399</v>
      </c>
      <c r="E20" s="90" t="s">
        <v>416</v>
      </c>
      <c r="G20" s="154"/>
      <c r="H20" s="90" t="s">
        <v>401</v>
      </c>
      <c r="I20" s="90" t="s">
        <v>402</v>
      </c>
      <c r="J20" s="93"/>
      <c r="K20" s="94" t="s">
        <v>27</v>
      </c>
      <c r="L20" s="92"/>
    </row>
    <row r="21" spans="2:12" s="90" customFormat="1" ht="29.1">
      <c r="B21" s="90" t="s">
        <v>397</v>
      </c>
      <c r="C21" s="90" t="s">
        <v>28</v>
      </c>
      <c r="D21" s="90" t="s">
        <v>399</v>
      </c>
      <c r="E21" s="90" t="s">
        <v>417</v>
      </c>
      <c r="F21" s="90" t="s">
        <v>418</v>
      </c>
      <c r="G21" s="154"/>
      <c r="H21" s="90" t="s">
        <v>408</v>
      </c>
      <c r="I21" s="90" t="s">
        <v>402</v>
      </c>
      <c r="K21" s="94" t="s">
        <v>419</v>
      </c>
      <c r="L21" s="94" t="s">
        <v>260</v>
      </c>
    </row>
    <row r="22" spans="2:12" s="90" customFormat="1">
      <c r="B22" s="90" t="s">
        <v>397</v>
      </c>
      <c r="C22" s="90" t="s">
        <v>28</v>
      </c>
      <c r="D22" s="90" t="s">
        <v>399</v>
      </c>
      <c r="E22" s="90" t="s">
        <v>420</v>
      </c>
      <c r="F22" s="90" t="s">
        <v>421</v>
      </c>
      <c r="G22" s="154"/>
      <c r="H22" s="90" t="s">
        <v>401</v>
      </c>
      <c r="I22" s="90" t="s">
        <v>402</v>
      </c>
      <c r="K22" s="94" t="s">
        <v>419</v>
      </c>
      <c r="L22" s="94" t="s">
        <v>260</v>
      </c>
    </row>
    <row r="23" spans="2:12" s="90" customFormat="1">
      <c r="B23" s="90" t="s">
        <v>397</v>
      </c>
      <c r="C23" s="90" t="s">
        <v>28</v>
      </c>
      <c r="D23" s="90" t="s">
        <v>399</v>
      </c>
      <c r="E23" s="90" t="s">
        <v>422</v>
      </c>
      <c r="F23" s="90" t="s">
        <v>423</v>
      </c>
      <c r="G23" s="154"/>
      <c r="H23" s="90" t="s">
        <v>408</v>
      </c>
      <c r="I23" s="90" t="s">
        <v>402</v>
      </c>
      <c r="K23" s="94" t="s">
        <v>424</v>
      </c>
      <c r="L23" s="92"/>
    </row>
    <row r="24" spans="2:12" s="90" customFormat="1" ht="29.1">
      <c r="B24" s="90" t="s">
        <v>397</v>
      </c>
      <c r="C24" s="90" t="s">
        <v>28</v>
      </c>
      <c r="D24" s="90" t="s">
        <v>399</v>
      </c>
      <c r="E24" s="90" t="s">
        <v>425</v>
      </c>
      <c r="G24" s="154"/>
      <c r="H24" s="90" t="s">
        <v>426</v>
      </c>
      <c r="I24" s="90" t="s">
        <v>402</v>
      </c>
      <c r="J24" s="93"/>
      <c r="K24" s="92" t="s">
        <v>427</v>
      </c>
      <c r="L24" s="92" t="s">
        <v>428</v>
      </c>
    </row>
    <row r="25" spans="2:12" s="90" customFormat="1" ht="57.95">
      <c r="B25" s="90" t="s">
        <v>397</v>
      </c>
      <c r="C25" s="90" t="s">
        <v>429</v>
      </c>
      <c r="D25" s="90" t="s">
        <v>380</v>
      </c>
      <c r="E25" s="90" t="s">
        <v>430</v>
      </c>
      <c r="G25" s="154"/>
      <c r="H25" s="90" t="s">
        <v>408</v>
      </c>
      <c r="I25" s="90" t="s">
        <v>402</v>
      </c>
      <c r="K25" s="40" t="s">
        <v>431</v>
      </c>
      <c r="L25" s="92"/>
    </row>
    <row r="26" spans="2:12" s="90" customFormat="1" ht="57.95">
      <c r="B26" s="90" t="s">
        <v>397</v>
      </c>
      <c r="C26" s="90" t="s">
        <v>432</v>
      </c>
      <c r="D26" s="90" t="s">
        <v>380</v>
      </c>
      <c r="E26" s="90" t="s">
        <v>433</v>
      </c>
      <c r="G26" s="154"/>
      <c r="H26" s="90" t="s">
        <v>408</v>
      </c>
      <c r="I26" s="90" t="s">
        <v>402</v>
      </c>
      <c r="K26" s="40" t="s">
        <v>434</v>
      </c>
      <c r="L26" s="92"/>
    </row>
    <row r="27" spans="2:12" s="90" customFormat="1" ht="101.45">
      <c r="B27" s="90" t="s">
        <v>397</v>
      </c>
      <c r="C27" s="90" t="s">
        <v>435</v>
      </c>
      <c r="D27" s="90" t="s">
        <v>380</v>
      </c>
      <c r="E27" s="90" t="s">
        <v>436</v>
      </c>
      <c r="G27" s="154"/>
      <c r="H27" s="90" t="s">
        <v>408</v>
      </c>
      <c r="I27" s="90" t="s">
        <v>402</v>
      </c>
      <c r="K27" s="80" t="s">
        <v>437</v>
      </c>
      <c r="L27" s="92"/>
    </row>
    <row r="28" spans="2:12" s="90" customFormat="1" ht="29.1">
      <c r="B28" s="90" t="s">
        <v>397</v>
      </c>
      <c r="C28" s="90" t="s">
        <v>23</v>
      </c>
      <c r="D28" s="90" t="s">
        <v>399</v>
      </c>
      <c r="E28" s="90" t="s">
        <v>438</v>
      </c>
      <c r="F28" s="90" t="s">
        <v>439</v>
      </c>
      <c r="G28" s="154"/>
      <c r="H28" s="90" t="s">
        <v>401</v>
      </c>
      <c r="I28" s="90" t="s">
        <v>402</v>
      </c>
      <c r="K28" s="92" t="s">
        <v>440</v>
      </c>
      <c r="L28" s="92"/>
    </row>
    <row r="29" spans="2:12" s="90" customFormat="1" ht="57.95">
      <c r="B29" s="90" t="s">
        <v>397</v>
      </c>
      <c r="C29" s="90" t="s">
        <v>23</v>
      </c>
      <c r="D29" s="90" t="s">
        <v>399</v>
      </c>
      <c r="E29" s="90" t="s">
        <v>441</v>
      </c>
      <c r="F29" s="90" t="s">
        <v>442</v>
      </c>
      <c r="G29" s="154"/>
      <c r="H29" s="90" t="s">
        <v>408</v>
      </c>
      <c r="I29" s="90" t="s">
        <v>402</v>
      </c>
      <c r="K29" s="94" t="s">
        <v>443</v>
      </c>
      <c r="L29" s="92"/>
    </row>
    <row r="30" spans="2:12" s="90" customFormat="1" ht="57.95">
      <c r="B30" s="90" t="s">
        <v>397</v>
      </c>
      <c r="C30" s="90" t="s">
        <v>23</v>
      </c>
      <c r="D30" s="90" t="s">
        <v>399</v>
      </c>
      <c r="E30" s="90" t="s">
        <v>444</v>
      </c>
      <c r="F30" s="90" t="s">
        <v>445</v>
      </c>
      <c r="G30" s="154"/>
      <c r="H30" s="90" t="s">
        <v>408</v>
      </c>
      <c r="I30" s="90" t="s">
        <v>402</v>
      </c>
      <c r="K30" s="94" t="s">
        <v>443</v>
      </c>
      <c r="L30" s="92"/>
    </row>
    <row r="31" spans="2:12" s="90" customFormat="1" ht="29.1">
      <c r="B31" s="90" t="s">
        <v>397</v>
      </c>
      <c r="C31" s="90" t="s">
        <v>23</v>
      </c>
      <c r="D31" s="90" t="s">
        <v>399</v>
      </c>
      <c r="E31" s="90" t="s">
        <v>446</v>
      </c>
      <c r="F31" s="90" t="s">
        <v>447</v>
      </c>
      <c r="G31" s="154"/>
      <c r="H31" s="90" t="s">
        <v>401</v>
      </c>
      <c r="I31" s="90" t="s">
        <v>402</v>
      </c>
      <c r="K31" s="94" t="s">
        <v>443</v>
      </c>
      <c r="L31" s="92"/>
    </row>
    <row r="32" spans="2:12" s="90" customFormat="1" ht="29.1">
      <c r="B32" s="90" t="s">
        <v>397</v>
      </c>
      <c r="C32" s="90" t="s">
        <v>23</v>
      </c>
      <c r="D32" s="90" t="s">
        <v>399</v>
      </c>
      <c r="E32" s="90" t="s">
        <v>448</v>
      </c>
      <c r="F32" s="90" t="s">
        <v>449</v>
      </c>
      <c r="G32" s="154"/>
      <c r="H32" s="90" t="s">
        <v>408</v>
      </c>
      <c r="I32" s="90" t="s">
        <v>402</v>
      </c>
      <c r="K32" s="94" t="s">
        <v>443</v>
      </c>
      <c r="L32" s="92"/>
    </row>
    <row r="33" spans="2:12" s="90" customFormat="1" ht="29.1">
      <c r="B33" s="90" t="s">
        <v>397</v>
      </c>
      <c r="C33" s="90" t="s">
        <v>23</v>
      </c>
      <c r="D33" s="90" t="s">
        <v>399</v>
      </c>
      <c r="E33" s="90" t="s">
        <v>450</v>
      </c>
      <c r="F33" s="90" t="s">
        <v>451</v>
      </c>
      <c r="G33" s="154"/>
      <c r="H33" s="90" t="s">
        <v>408</v>
      </c>
      <c r="I33" s="90" t="s">
        <v>402</v>
      </c>
      <c r="K33" s="94" t="s">
        <v>443</v>
      </c>
      <c r="L33" s="92"/>
    </row>
    <row r="34" spans="2:12" s="90" customFormat="1" ht="29.1">
      <c r="B34" s="90" t="s">
        <v>397</v>
      </c>
      <c r="C34" s="90" t="s">
        <v>23</v>
      </c>
      <c r="D34" s="90" t="s">
        <v>399</v>
      </c>
      <c r="E34" s="90" t="s">
        <v>452</v>
      </c>
      <c r="F34" s="90" t="s">
        <v>453</v>
      </c>
      <c r="G34" s="154"/>
      <c r="H34" s="90" t="s">
        <v>408</v>
      </c>
      <c r="I34" s="90" t="s">
        <v>402</v>
      </c>
      <c r="K34" s="94" t="s">
        <v>443</v>
      </c>
      <c r="L34" s="92"/>
    </row>
    <row r="35" spans="2:12" s="90" customFormat="1">
      <c r="B35" s="90" t="s">
        <v>397</v>
      </c>
      <c r="C35" s="90" t="s">
        <v>23</v>
      </c>
      <c r="D35" s="90" t="s">
        <v>399</v>
      </c>
      <c r="E35" s="90" t="s">
        <v>454</v>
      </c>
      <c r="F35" s="90" t="s">
        <v>455</v>
      </c>
      <c r="G35" s="154"/>
      <c r="H35" s="90" t="s">
        <v>401</v>
      </c>
      <c r="I35" s="90" t="s">
        <v>402</v>
      </c>
      <c r="K35" s="94" t="s">
        <v>443</v>
      </c>
      <c r="L35" s="92"/>
    </row>
    <row r="36" spans="2:12" s="90" customFormat="1" ht="43.5">
      <c r="B36" s="90" t="s">
        <v>397</v>
      </c>
      <c r="C36" s="90" t="s">
        <v>23</v>
      </c>
      <c r="D36" s="90" t="s">
        <v>359</v>
      </c>
      <c r="E36" s="90" t="s">
        <v>456</v>
      </c>
      <c r="G36" s="154">
        <v>1</v>
      </c>
      <c r="H36" s="90" t="s">
        <v>408</v>
      </c>
      <c r="I36" s="90" t="s">
        <v>402</v>
      </c>
      <c r="K36" s="95" t="s">
        <v>362</v>
      </c>
      <c r="L36" s="92"/>
    </row>
    <row r="37" spans="2:12" s="90" customFormat="1" ht="29.1">
      <c r="B37" s="90" t="s">
        <v>397</v>
      </c>
      <c r="C37" s="90" t="s">
        <v>23</v>
      </c>
      <c r="D37" s="90" t="s">
        <v>359</v>
      </c>
      <c r="E37" s="90" t="s">
        <v>457</v>
      </c>
      <c r="G37" s="154">
        <v>1</v>
      </c>
      <c r="H37" s="90" t="s">
        <v>408</v>
      </c>
      <c r="I37" s="90" t="s">
        <v>402</v>
      </c>
      <c r="K37" s="95" t="s">
        <v>362</v>
      </c>
      <c r="L37" s="92"/>
    </row>
    <row r="38" spans="2:12" s="90" customFormat="1" ht="29.1">
      <c r="B38" s="90" t="s">
        <v>397</v>
      </c>
      <c r="C38" s="90" t="s">
        <v>458</v>
      </c>
      <c r="D38" s="90" t="s">
        <v>399</v>
      </c>
      <c r="E38" s="90" t="s">
        <v>459</v>
      </c>
      <c r="F38" s="90" t="s">
        <v>460</v>
      </c>
      <c r="G38" s="154">
        <v>1</v>
      </c>
      <c r="H38" s="90" t="s">
        <v>408</v>
      </c>
      <c r="I38" s="90" t="s">
        <v>402</v>
      </c>
      <c r="K38" s="92"/>
      <c r="L38" s="92"/>
    </row>
    <row r="39" spans="2:12" s="90" customFormat="1" ht="29.1">
      <c r="B39" s="90" t="s">
        <v>397</v>
      </c>
      <c r="C39" s="90" t="s">
        <v>458</v>
      </c>
      <c r="D39" s="90" t="s">
        <v>399</v>
      </c>
      <c r="E39" s="90" t="s">
        <v>461</v>
      </c>
      <c r="F39" s="90" t="s">
        <v>462</v>
      </c>
      <c r="G39" s="154"/>
      <c r="H39" s="90" t="s">
        <v>401</v>
      </c>
      <c r="I39" s="90" t="s">
        <v>402</v>
      </c>
      <c r="K39" s="92" t="s">
        <v>463</v>
      </c>
      <c r="L39" s="92"/>
    </row>
    <row r="40" spans="2:12" s="90" customFormat="1" ht="29.1">
      <c r="B40" s="90" t="s">
        <v>397</v>
      </c>
      <c r="C40" s="90" t="s">
        <v>458</v>
      </c>
      <c r="D40" s="90" t="s">
        <v>399</v>
      </c>
      <c r="E40" s="90" t="s">
        <v>464</v>
      </c>
      <c r="F40" s="90" t="s">
        <v>465</v>
      </c>
      <c r="G40" s="154">
        <v>1</v>
      </c>
      <c r="H40" s="90" t="s">
        <v>401</v>
      </c>
      <c r="I40" s="90" t="s">
        <v>402</v>
      </c>
      <c r="K40" s="95" t="s">
        <v>466</v>
      </c>
      <c r="L40" s="92"/>
    </row>
    <row r="41" spans="2:12" s="90" customFormat="1" ht="43.5">
      <c r="B41" s="90" t="s">
        <v>397</v>
      </c>
      <c r="C41" s="90" t="s">
        <v>458</v>
      </c>
      <c r="D41" s="90" t="s">
        <v>359</v>
      </c>
      <c r="E41" s="90" t="s">
        <v>467</v>
      </c>
      <c r="F41" s="90" t="s">
        <v>468</v>
      </c>
      <c r="G41" s="154">
        <v>1</v>
      </c>
      <c r="H41" s="90" t="s">
        <v>408</v>
      </c>
      <c r="I41" s="90" t="s">
        <v>402</v>
      </c>
      <c r="K41" s="40" t="s">
        <v>469</v>
      </c>
      <c r="L41" s="92"/>
    </row>
    <row r="42" spans="2:12" s="90" customFormat="1" ht="29.1">
      <c r="B42" s="90" t="s">
        <v>397</v>
      </c>
      <c r="C42" s="90" t="s">
        <v>458</v>
      </c>
      <c r="D42" s="90" t="s">
        <v>470</v>
      </c>
      <c r="E42" s="90" t="s">
        <v>471</v>
      </c>
      <c r="F42" s="90" t="s">
        <v>472</v>
      </c>
      <c r="G42" s="154">
        <v>1</v>
      </c>
      <c r="H42" s="90" t="s">
        <v>408</v>
      </c>
      <c r="I42" s="90" t="s">
        <v>402</v>
      </c>
      <c r="K42" s="91" t="s">
        <v>415</v>
      </c>
      <c r="L42" s="92"/>
    </row>
    <row r="43" spans="2:12" s="90" customFormat="1" ht="43.5">
      <c r="B43" s="90" t="s">
        <v>397</v>
      </c>
      <c r="C43" s="90" t="s">
        <v>473</v>
      </c>
      <c r="D43" s="90" t="s">
        <v>399</v>
      </c>
      <c r="E43" s="90" t="s">
        <v>474</v>
      </c>
      <c r="G43" s="154">
        <v>1</v>
      </c>
      <c r="H43" s="90" t="s">
        <v>408</v>
      </c>
      <c r="I43" s="90" t="s">
        <v>402</v>
      </c>
      <c r="K43" s="92"/>
      <c r="L43" s="92"/>
    </row>
    <row r="44" spans="2:12" s="90" customFormat="1" ht="29.1">
      <c r="B44" s="90" t="s">
        <v>397</v>
      </c>
      <c r="C44" s="90" t="s">
        <v>473</v>
      </c>
      <c r="D44" s="90" t="s">
        <v>399</v>
      </c>
      <c r="E44" s="90" t="s">
        <v>475</v>
      </c>
      <c r="F44" s="90" t="s">
        <v>476</v>
      </c>
      <c r="G44" s="154">
        <v>1</v>
      </c>
      <c r="H44" s="90" t="s">
        <v>408</v>
      </c>
      <c r="I44" s="90" t="s">
        <v>402</v>
      </c>
      <c r="K44" s="92" t="s">
        <v>477</v>
      </c>
      <c r="L44" s="92"/>
    </row>
    <row r="45" spans="2:12" s="90" customFormat="1" ht="29.1">
      <c r="B45" s="90" t="s">
        <v>397</v>
      </c>
      <c r="C45" s="90" t="s">
        <v>473</v>
      </c>
      <c r="D45" s="90" t="s">
        <v>399</v>
      </c>
      <c r="E45" s="90" t="s">
        <v>478</v>
      </c>
      <c r="F45" s="90" t="s">
        <v>479</v>
      </c>
      <c r="G45" s="154">
        <v>1</v>
      </c>
      <c r="H45" s="90" t="s">
        <v>408</v>
      </c>
      <c r="I45" s="90" t="s">
        <v>402</v>
      </c>
      <c r="K45" s="92" t="s">
        <v>477</v>
      </c>
      <c r="L45" s="92"/>
    </row>
    <row r="46" spans="2:12" s="90" customFormat="1" ht="29.1">
      <c r="B46" s="90" t="s">
        <v>397</v>
      </c>
      <c r="C46" s="90" t="s">
        <v>473</v>
      </c>
      <c r="D46" s="90" t="s">
        <v>399</v>
      </c>
      <c r="E46" s="90" t="s">
        <v>480</v>
      </c>
      <c r="F46" s="90" t="s">
        <v>481</v>
      </c>
      <c r="G46" s="154"/>
      <c r="H46" s="90" t="s">
        <v>408</v>
      </c>
      <c r="I46" s="90" t="s">
        <v>402</v>
      </c>
      <c r="K46" s="92" t="s">
        <v>482</v>
      </c>
      <c r="L46" s="92"/>
    </row>
    <row r="47" spans="2:12" s="90" customFormat="1" ht="29.1">
      <c r="B47" s="90" t="s">
        <v>397</v>
      </c>
      <c r="C47" s="90" t="s">
        <v>473</v>
      </c>
      <c r="D47" s="90" t="s">
        <v>399</v>
      </c>
      <c r="E47" s="90" t="s">
        <v>483</v>
      </c>
      <c r="F47" s="90" t="s">
        <v>484</v>
      </c>
      <c r="G47" s="154"/>
      <c r="H47" s="90" t="s">
        <v>401</v>
      </c>
      <c r="I47" s="90" t="s">
        <v>402</v>
      </c>
      <c r="K47" s="92" t="s">
        <v>485</v>
      </c>
      <c r="L47" s="92"/>
    </row>
    <row r="48" spans="2:12" s="90" customFormat="1" ht="29.1">
      <c r="B48" s="90" t="s">
        <v>397</v>
      </c>
      <c r="C48" s="90" t="s">
        <v>473</v>
      </c>
      <c r="D48" s="90" t="s">
        <v>399</v>
      </c>
      <c r="E48" s="90" t="s">
        <v>486</v>
      </c>
      <c r="F48" s="90" t="s">
        <v>487</v>
      </c>
      <c r="G48" s="154"/>
      <c r="H48" s="90" t="s">
        <v>401</v>
      </c>
      <c r="I48" s="90" t="s">
        <v>402</v>
      </c>
      <c r="K48" s="92" t="s">
        <v>488</v>
      </c>
      <c r="L48" s="92"/>
    </row>
    <row r="49" spans="2:12" s="90" customFormat="1" ht="29.1">
      <c r="B49" s="90" t="s">
        <v>397</v>
      </c>
      <c r="C49" s="90" t="s">
        <v>473</v>
      </c>
      <c r="D49" s="90" t="s">
        <v>399</v>
      </c>
      <c r="E49" s="90" t="s">
        <v>489</v>
      </c>
      <c r="F49" s="90" t="s">
        <v>490</v>
      </c>
      <c r="G49" s="154"/>
      <c r="H49" s="90" t="s">
        <v>408</v>
      </c>
      <c r="I49" s="90" t="s">
        <v>402</v>
      </c>
      <c r="K49" s="92" t="s">
        <v>491</v>
      </c>
      <c r="L49" s="92"/>
    </row>
    <row r="50" spans="2:12" s="90" customFormat="1" ht="29.1">
      <c r="B50" s="90" t="s">
        <v>397</v>
      </c>
      <c r="C50" s="90" t="s">
        <v>473</v>
      </c>
      <c r="D50" s="90" t="s">
        <v>492</v>
      </c>
      <c r="E50" s="90" t="s">
        <v>493</v>
      </c>
      <c r="F50" s="90" t="s">
        <v>494</v>
      </c>
      <c r="G50" s="154"/>
      <c r="H50" s="90" t="s">
        <v>408</v>
      </c>
      <c r="I50" s="90" t="s">
        <v>402</v>
      </c>
      <c r="K50" s="92" t="s">
        <v>495</v>
      </c>
      <c r="L50" s="92"/>
    </row>
    <row r="51" spans="2:12" s="90" customFormat="1" ht="29.1">
      <c r="B51" s="90" t="s">
        <v>397</v>
      </c>
      <c r="C51" s="90" t="s">
        <v>473</v>
      </c>
      <c r="D51" s="90" t="s">
        <v>492</v>
      </c>
      <c r="E51" s="90" t="s">
        <v>496</v>
      </c>
      <c r="F51" s="90" t="s">
        <v>497</v>
      </c>
      <c r="G51" s="154"/>
      <c r="H51" s="90" t="s">
        <v>408</v>
      </c>
      <c r="I51" s="90" t="s">
        <v>402</v>
      </c>
      <c r="K51" s="92" t="s">
        <v>498</v>
      </c>
      <c r="L51" s="92"/>
    </row>
    <row r="52" spans="2:12" s="90" customFormat="1" ht="29.1">
      <c r="B52" s="90" t="s">
        <v>397</v>
      </c>
      <c r="C52" s="90" t="s">
        <v>473</v>
      </c>
      <c r="D52" s="90" t="s">
        <v>492</v>
      </c>
      <c r="E52" s="90" t="s">
        <v>499</v>
      </c>
      <c r="F52" s="90" t="s">
        <v>500</v>
      </c>
      <c r="G52" s="154">
        <v>1</v>
      </c>
      <c r="H52" s="90" t="s">
        <v>408</v>
      </c>
      <c r="I52" s="90" t="s">
        <v>402</v>
      </c>
      <c r="K52" s="91" t="s">
        <v>501</v>
      </c>
      <c r="L52" s="92"/>
    </row>
    <row r="53" spans="2:12" s="90" customFormat="1" ht="29.1">
      <c r="B53" s="90" t="s">
        <v>397</v>
      </c>
      <c r="C53" s="90" t="s">
        <v>473</v>
      </c>
      <c r="D53" s="90" t="s">
        <v>355</v>
      </c>
      <c r="E53" s="90" t="s">
        <v>502</v>
      </c>
      <c r="F53" s="90" t="s">
        <v>503</v>
      </c>
      <c r="G53" s="154"/>
      <c r="H53" s="90" t="s">
        <v>408</v>
      </c>
      <c r="I53" s="90" t="s">
        <v>402</v>
      </c>
      <c r="K53" s="92" t="s">
        <v>504</v>
      </c>
      <c r="L53" s="92"/>
    </row>
    <row r="54" spans="2:12" s="90" customFormat="1" ht="43.5">
      <c r="B54" s="90" t="s">
        <v>397</v>
      </c>
      <c r="C54" s="90" t="s">
        <v>473</v>
      </c>
      <c r="D54" s="90" t="s">
        <v>355</v>
      </c>
      <c r="E54" s="90" t="s">
        <v>505</v>
      </c>
      <c r="F54" s="90" t="s">
        <v>506</v>
      </c>
      <c r="G54" s="154"/>
      <c r="H54" s="90" t="s">
        <v>408</v>
      </c>
      <c r="I54" s="90" t="s">
        <v>402</v>
      </c>
      <c r="K54" s="92" t="s">
        <v>507</v>
      </c>
      <c r="L54" s="92"/>
    </row>
    <row r="55" spans="2:12" s="90" customFormat="1" ht="43.5">
      <c r="B55" s="90" t="s">
        <v>397</v>
      </c>
      <c r="C55" s="90" t="s">
        <v>508</v>
      </c>
      <c r="D55" s="90" t="s">
        <v>399</v>
      </c>
      <c r="E55" s="90" t="s">
        <v>509</v>
      </c>
      <c r="F55" s="90" t="s">
        <v>510</v>
      </c>
      <c r="G55" s="154"/>
      <c r="H55" s="90" t="s">
        <v>408</v>
      </c>
      <c r="I55" s="90" t="s">
        <v>402</v>
      </c>
      <c r="K55" s="92" t="s">
        <v>511</v>
      </c>
      <c r="L55" s="92"/>
    </row>
    <row r="56" spans="2:12" s="90" customFormat="1" ht="29.1">
      <c r="B56" s="90" t="s">
        <v>397</v>
      </c>
      <c r="C56" s="90" t="s">
        <v>512</v>
      </c>
      <c r="D56" s="90" t="s">
        <v>399</v>
      </c>
      <c r="E56" s="90" t="s">
        <v>513</v>
      </c>
      <c r="F56" s="90" t="s">
        <v>514</v>
      </c>
      <c r="G56" s="154">
        <v>1</v>
      </c>
      <c r="H56" s="90" t="s">
        <v>408</v>
      </c>
      <c r="I56" s="90" t="s">
        <v>402</v>
      </c>
      <c r="K56" s="91" t="s">
        <v>515</v>
      </c>
      <c r="L56" s="92"/>
    </row>
    <row r="57" spans="2:12" s="90" customFormat="1" ht="43.5">
      <c r="B57" s="90" t="s">
        <v>397</v>
      </c>
      <c r="C57" s="90" t="s">
        <v>516</v>
      </c>
      <c r="D57" s="90" t="s">
        <v>492</v>
      </c>
      <c r="E57" s="90" t="s">
        <v>517</v>
      </c>
      <c r="F57" s="90" t="s">
        <v>518</v>
      </c>
      <c r="G57" s="154">
        <v>1</v>
      </c>
      <c r="H57" s="90" t="s">
        <v>408</v>
      </c>
      <c r="I57" s="90" t="s">
        <v>402</v>
      </c>
      <c r="K57" s="91" t="s">
        <v>519</v>
      </c>
      <c r="L57" s="92"/>
    </row>
    <row r="58" spans="2:12" s="90" customFormat="1" ht="43.5">
      <c r="B58" s="90" t="s">
        <v>397</v>
      </c>
      <c r="C58" s="90" t="s">
        <v>516</v>
      </c>
      <c r="D58" s="90" t="s">
        <v>412</v>
      </c>
      <c r="E58" s="90" t="s">
        <v>520</v>
      </c>
      <c r="F58" s="90" t="s">
        <v>518</v>
      </c>
      <c r="G58" s="154">
        <v>1</v>
      </c>
      <c r="H58" s="90" t="s">
        <v>408</v>
      </c>
      <c r="I58" s="90" t="s">
        <v>402</v>
      </c>
      <c r="K58" s="91" t="s">
        <v>519</v>
      </c>
      <c r="L58" s="92"/>
    </row>
    <row r="59" spans="2:12" s="90" customFormat="1" ht="43.5">
      <c r="B59" s="90" t="s">
        <v>397</v>
      </c>
      <c r="C59" s="90" t="s">
        <v>521</v>
      </c>
      <c r="D59" s="90" t="s">
        <v>399</v>
      </c>
      <c r="E59" s="90" t="s">
        <v>522</v>
      </c>
      <c r="F59" s="90" t="s">
        <v>523</v>
      </c>
      <c r="G59" s="154"/>
      <c r="H59" s="90" t="s">
        <v>401</v>
      </c>
      <c r="I59" s="90" t="s">
        <v>402</v>
      </c>
      <c r="K59" s="92" t="s">
        <v>524</v>
      </c>
      <c r="L59" s="92"/>
    </row>
    <row r="60" spans="2:12" s="90" customFormat="1" ht="43.5">
      <c r="B60" s="90" t="s">
        <v>397</v>
      </c>
      <c r="C60" s="90" t="s">
        <v>525</v>
      </c>
      <c r="D60" s="90" t="s">
        <v>399</v>
      </c>
      <c r="E60" s="90" t="s">
        <v>526</v>
      </c>
      <c r="G60" s="154">
        <v>1</v>
      </c>
      <c r="H60" s="90" t="s">
        <v>408</v>
      </c>
      <c r="I60" s="90" t="s">
        <v>402</v>
      </c>
      <c r="K60" s="92" t="s">
        <v>527</v>
      </c>
      <c r="L60" s="92"/>
    </row>
    <row r="61" spans="2:12" s="90" customFormat="1" ht="29.1">
      <c r="B61" s="90" t="s">
        <v>397</v>
      </c>
      <c r="C61" s="90" t="s">
        <v>528</v>
      </c>
      <c r="D61" s="90" t="s">
        <v>399</v>
      </c>
      <c r="E61" s="90" t="s">
        <v>529</v>
      </c>
      <c r="F61" s="90" t="s">
        <v>530</v>
      </c>
      <c r="G61" s="154"/>
      <c r="H61" s="90" t="s">
        <v>401</v>
      </c>
      <c r="I61" s="90" t="s">
        <v>402</v>
      </c>
      <c r="K61" s="91" t="s">
        <v>531</v>
      </c>
      <c r="L61" s="92"/>
    </row>
    <row r="62" spans="2:12" s="90" customFormat="1" ht="29.1">
      <c r="B62" s="90" t="s">
        <v>397</v>
      </c>
      <c r="C62" s="90" t="s">
        <v>528</v>
      </c>
      <c r="D62" s="90" t="s">
        <v>405</v>
      </c>
      <c r="E62" s="90" t="s">
        <v>532</v>
      </c>
      <c r="F62" s="90" t="s">
        <v>533</v>
      </c>
      <c r="G62" s="154"/>
      <c r="H62" s="90" t="s">
        <v>408</v>
      </c>
      <c r="I62" s="90" t="s">
        <v>402</v>
      </c>
      <c r="K62" s="92" t="s">
        <v>534</v>
      </c>
      <c r="L62" s="92"/>
    </row>
    <row r="63" spans="2:12" s="90" customFormat="1" ht="43.5">
      <c r="B63" s="90" t="s">
        <v>397</v>
      </c>
      <c r="C63" s="90" t="s">
        <v>528</v>
      </c>
      <c r="D63" s="90" t="s">
        <v>405</v>
      </c>
      <c r="E63" s="90" t="s">
        <v>535</v>
      </c>
      <c r="F63" s="90" t="s">
        <v>506</v>
      </c>
      <c r="G63" s="154"/>
      <c r="H63" s="90" t="s">
        <v>408</v>
      </c>
      <c r="I63" s="90" t="s">
        <v>402</v>
      </c>
      <c r="K63" s="92" t="s">
        <v>536</v>
      </c>
      <c r="L63" s="92"/>
    </row>
    <row r="64" spans="2:12" s="90" customFormat="1" ht="29.1">
      <c r="B64" s="90" t="s">
        <v>397</v>
      </c>
      <c r="C64" s="90" t="s">
        <v>528</v>
      </c>
      <c r="D64" s="90" t="s">
        <v>492</v>
      </c>
      <c r="E64" s="90" t="s">
        <v>537</v>
      </c>
      <c r="F64" s="90" t="s">
        <v>506</v>
      </c>
      <c r="G64" s="154"/>
      <c r="H64" s="90" t="s">
        <v>408</v>
      </c>
      <c r="I64" s="90" t="s">
        <v>402</v>
      </c>
      <c r="K64" s="92" t="s">
        <v>538</v>
      </c>
      <c r="L64" s="92"/>
    </row>
    <row r="65" spans="2:12" s="90" customFormat="1" ht="43.5">
      <c r="B65" s="90" t="s">
        <v>397</v>
      </c>
      <c r="C65" s="90" t="s">
        <v>539</v>
      </c>
      <c r="D65" s="90" t="s">
        <v>399</v>
      </c>
      <c r="E65" s="90" t="s">
        <v>540</v>
      </c>
      <c r="F65" s="90" t="s">
        <v>541</v>
      </c>
      <c r="G65" s="154"/>
      <c r="H65" s="90" t="s">
        <v>408</v>
      </c>
      <c r="I65" s="90" t="s">
        <v>402</v>
      </c>
      <c r="K65" s="92" t="s">
        <v>542</v>
      </c>
      <c r="L65" s="92"/>
    </row>
    <row r="66" spans="2:12" s="90" customFormat="1" ht="43.5">
      <c r="B66" s="90" t="s">
        <v>397</v>
      </c>
      <c r="C66" s="90" t="s">
        <v>539</v>
      </c>
      <c r="D66" s="90" t="s">
        <v>399</v>
      </c>
      <c r="E66" s="90" t="s">
        <v>543</v>
      </c>
      <c r="F66" s="90" t="s">
        <v>541</v>
      </c>
      <c r="G66" s="154"/>
      <c r="H66" s="90" t="s">
        <v>408</v>
      </c>
      <c r="I66" s="90" t="s">
        <v>402</v>
      </c>
      <c r="K66" s="92" t="s">
        <v>544</v>
      </c>
      <c r="L66" s="92"/>
    </row>
    <row r="67" spans="2:12" s="90" customFormat="1" ht="43.5">
      <c r="B67" s="90" t="s">
        <v>397</v>
      </c>
      <c r="C67" s="90" t="s">
        <v>539</v>
      </c>
      <c r="D67" s="90" t="s">
        <v>399</v>
      </c>
      <c r="E67" s="90" t="s">
        <v>545</v>
      </c>
      <c r="G67" s="154">
        <v>1</v>
      </c>
      <c r="H67" s="90" t="s">
        <v>408</v>
      </c>
      <c r="I67" s="90" t="s">
        <v>402</v>
      </c>
      <c r="K67" s="91" t="s">
        <v>546</v>
      </c>
      <c r="L67" s="92"/>
    </row>
    <row r="68" spans="2:12" s="90" customFormat="1" ht="29.1">
      <c r="B68" s="90" t="s">
        <v>397</v>
      </c>
      <c r="C68" s="90" t="s">
        <v>539</v>
      </c>
      <c r="D68" s="90" t="s">
        <v>399</v>
      </c>
      <c r="E68" s="90" t="s">
        <v>547</v>
      </c>
      <c r="G68" s="154">
        <v>1</v>
      </c>
      <c r="H68" s="90" t="s">
        <v>408</v>
      </c>
      <c r="I68" s="90" t="s">
        <v>402</v>
      </c>
      <c r="K68" s="91" t="s">
        <v>546</v>
      </c>
      <c r="L68" s="92"/>
    </row>
    <row r="69" spans="2:12" s="90" customFormat="1" ht="29.1">
      <c r="B69" s="90" t="s">
        <v>397</v>
      </c>
      <c r="C69" s="90" t="s">
        <v>539</v>
      </c>
      <c r="D69" s="90" t="s">
        <v>399</v>
      </c>
      <c r="E69" s="90" t="s">
        <v>548</v>
      </c>
      <c r="F69" s="90" t="s">
        <v>549</v>
      </c>
      <c r="G69" s="154">
        <v>1</v>
      </c>
      <c r="H69" s="90" t="s">
        <v>408</v>
      </c>
      <c r="I69" s="90" t="s">
        <v>402</v>
      </c>
      <c r="K69" s="96" t="s">
        <v>550</v>
      </c>
      <c r="L69" s="96" t="s">
        <v>551</v>
      </c>
    </row>
    <row r="70" spans="2:12" s="90" customFormat="1" ht="29.1">
      <c r="B70" s="90" t="s">
        <v>552</v>
      </c>
      <c r="C70" s="90" t="s">
        <v>553</v>
      </c>
      <c r="D70" s="90" t="s">
        <v>399</v>
      </c>
      <c r="E70" s="90" t="s">
        <v>554</v>
      </c>
      <c r="F70" s="90" t="s">
        <v>555</v>
      </c>
      <c r="G70" s="154"/>
      <c r="H70" s="90" t="s">
        <v>401</v>
      </c>
      <c r="I70" s="90" t="s">
        <v>402</v>
      </c>
      <c r="K70" s="92" t="s">
        <v>29</v>
      </c>
      <c r="L70" s="92" t="s">
        <v>556</v>
      </c>
    </row>
    <row r="71" spans="2:12" s="90" customFormat="1" ht="43.5">
      <c r="B71" s="90" t="s">
        <v>552</v>
      </c>
      <c r="C71" s="90" t="s">
        <v>553</v>
      </c>
      <c r="D71" s="90" t="s">
        <v>399</v>
      </c>
      <c r="E71" s="90" t="s">
        <v>557</v>
      </c>
      <c r="G71" s="154"/>
      <c r="H71" s="90" t="s">
        <v>401</v>
      </c>
      <c r="I71" s="90" t="s">
        <v>402</v>
      </c>
      <c r="K71" s="91" t="s">
        <v>558</v>
      </c>
      <c r="L71" s="92"/>
    </row>
    <row r="72" spans="2:12" s="90" customFormat="1" ht="29.1">
      <c r="B72" s="90" t="s">
        <v>552</v>
      </c>
      <c r="C72" s="90" t="s">
        <v>553</v>
      </c>
      <c r="D72" s="90" t="s">
        <v>399</v>
      </c>
      <c r="E72" s="90" t="s">
        <v>559</v>
      </c>
      <c r="G72" s="154"/>
      <c r="H72" s="90" t="s">
        <v>401</v>
      </c>
      <c r="I72" s="90" t="s">
        <v>402</v>
      </c>
      <c r="K72" s="91" t="s">
        <v>560</v>
      </c>
      <c r="L72" s="92"/>
    </row>
    <row r="73" spans="2:12" s="90" customFormat="1" ht="29.1">
      <c r="B73" s="90" t="s">
        <v>552</v>
      </c>
      <c r="C73" s="90" t="s">
        <v>561</v>
      </c>
      <c r="D73" s="90" t="s">
        <v>399</v>
      </c>
      <c r="E73" s="90" t="s">
        <v>562</v>
      </c>
      <c r="F73" s="90" t="s">
        <v>563</v>
      </c>
      <c r="G73" s="154"/>
      <c r="H73" s="90" t="s">
        <v>401</v>
      </c>
      <c r="I73" s="90" t="s">
        <v>402</v>
      </c>
      <c r="K73" s="94" t="s">
        <v>31</v>
      </c>
      <c r="L73" s="92"/>
    </row>
    <row r="74" spans="2:12" s="90" customFormat="1" ht="29.1">
      <c r="B74" s="90" t="s">
        <v>564</v>
      </c>
      <c r="C74" s="90" t="s">
        <v>23</v>
      </c>
      <c r="D74" s="90" t="s">
        <v>405</v>
      </c>
      <c r="E74" s="90" t="s">
        <v>565</v>
      </c>
      <c r="F74" s="90" t="s">
        <v>566</v>
      </c>
      <c r="G74" s="154"/>
      <c r="H74" s="90" t="s">
        <v>408</v>
      </c>
      <c r="I74" s="90" t="s">
        <v>402</v>
      </c>
      <c r="K74" s="92" t="s">
        <v>567</v>
      </c>
      <c r="L74" s="92"/>
    </row>
    <row r="75" spans="2:12" s="90" customFormat="1" ht="43.5">
      <c r="B75" s="90" t="s">
        <v>564</v>
      </c>
      <c r="C75" s="90" t="s">
        <v>23</v>
      </c>
      <c r="D75" s="90" t="s">
        <v>492</v>
      </c>
      <c r="E75" s="90" t="s">
        <v>568</v>
      </c>
      <c r="F75" s="90" t="s">
        <v>569</v>
      </c>
      <c r="G75" s="154"/>
      <c r="H75" s="90" t="s">
        <v>408</v>
      </c>
      <c r="I75" s="90" t="s">
        <v>402</v>
      </c>
      <c r="K75" s="92" t="s">
        <v>570</v>
      </c>
      <c r="L75" s="92"/>
    </row>
    <row r="76" spans="2:12" s="90" customFormat="1" ht="43.5">
      <c r="B76" s="90" t="s">
        <v>564</v>
      </c>
      <c r="C76" s="90" t="s">
        <v>23</v>
      </c>
      <c r="D76" s="90" t="s">
        <v>355</v>
      </c>
      <c r="E76" s="90" t="s">
        <v>571</v>
      </c>
      <c r="F76" s="90" t="s">
        <v>572</v>
      </c>
      <c r="G76" s="154"/>
      <c r="H76" s="90" t="s">
        <v>408</v>
      </c>
      <c r="I76" s="90" t="s">
        <v>402</v>
      </c>
      <c r="K76" s="92" t="s">
        <v>573</v>
      </c>
      <c r="L76" s="92"/>
    </row>
    <row r="77" spans="2:12" s="90" customFormat="1" ht="29.1">
      <c r="B77" s="90" t="s">
        <v>564</v>
      </c>
      <c r="C77" s="90" t="s">
        <v>458</v>
      </c>
      <c r="D77" s="90" t="s">
        <v>380</v>
      </c>
      <c r="E77" s="90" t="s">
        <v>574</v>
      </c>
      <c r="F77" s="90" t="s">
        <v>575</v>
      </c>
      <c r="G77" s="154"/>
      <c r="H77" s="90" t="s">
        <v>408</v>
      </c>
      <c r="I77" s="90" t="s">
        <v>402</v>
      </c>
      <c r="J77" s="2"/>
      <c r="K77" s="95" t="s">
        <v>576</v>
      </c>
      <c r="L77" s="40" t="s">
        <v>577</v>
      </c>
    </row>
    <row r="78" spans="2:12" s="90" customFormat="1" ht="43.5">
      <c r="B78" s="90" t="s">
        <v>578</v>
      </c>
      <c r="C78" s="90" t="s">
        <v>579</v>
      </c>
      <c r="D78" s="90" t="s">
        <v>399</v>
      </c>
      <c r="E78" s="90" t="s">
        <v>580</v>
      </c>
      <c r="F78" s="90" t="s">
        <v>581</v>
      </c>
      <c r="G78" s="154"/>
      <c r="H78" s="90" t="s">
        <v>401</v>
      </c>
      <c r="I78" s="90" t="s">
        <v>402</v>
      </c>
      <c r="K78" s="92" t="s">
        <v>582</v>
      </c>
      <c r="L78" s="92"/>
    </row>
    <row r="79" spans="2:12" s="90" customFormat="1" ht="29.1">
      <c r="B79" s="90" t="s">
        <v>578</v>
      </c>
      <c r="C79" s="90" t="s">
        <v>579</v>
      </c>
      <c r="D79" s="90" t="s">
        <v>399</v>
      </c>
      <c r="E79" s="90" t="s">
        <v>583</v>
      </c>
      <c r="F79" s="90" t="s">
        <v>584</v>
      </c>
      <c r="G79" s="154"/>
      <c r="H79" s="90" t="s">
        <v>401</v>
      </c>
      <c r="I79" s="90" t="s">
        <v>402</v>
      </c>
      <c r="K79" s="92" t="s">
        <v>582</v>
      </c>
      <c r="L79" s="92"/>
    </row>
    <row r="80" spans="2:12" s="90" customFormat="1" ht="29.1">
      <c r="B80" s="90" t="s">
        <v>578</v>
      </c>
      <c r="C80" s="90" t="s">
        <v>579</v>
      </c>
      <c r="D80" s="90" t="s">
        <v>399</v>
      </c>
      <c r="E80" s="90" t="s">
        <v>585</v>
      </c>
      <c r="G80" s="154"/>
      <c r="H80" s="90" t="s">
        <v>401</v>
      </c>
      <c r="I80" s="90" t="s">
        <v>402</v>
      </c>
      <c r="K80" s="92" t="s">
        <v>582</v>
      </c>
      <c r="L80" s="92"/>
    </row>
    <row r="81" spans="2:12" s="90" customFormat="1" ht="29.1">
      <c r="B81" s="90" t="s">
        <v>578</v>
      </c>
      <c r="C81" s="90" t="s">
        <v>23</v>
      </c>
      <c r="D81" s="90" t="s">
        <v>380</v>
      </c>
      <c r="E81" s="90" t="s">
        <v>586</v>
      </c>
      <c r="F81" s="90" t="s">
        <v>587</v>
      </c>
      <c r="G81" s="154"/>
      <c r="H81" s="90" t="s">
        <v>401</v>
      </c>
      <c r="I81" s="90" t="s">
        <v>402</v>
      </c>
      <c r="K81" s="92" t="s">
        <v>588</v>
      </c>
      <c r="L81" s="92" t="s">
        <v>589</v>
      </c>
    </row>
    <row r="82" spans="2:12" s="90" customFormat="1" ht="43.5">
      <c r="B82" s="90" t="s">
        <v>578</v>
      </c>
      <c r="C82" s="90" t="s">
        <v>23</v>
      </c>
      <c r="D82" s="90" t="s">
        <v>380</v>
      </c>
      <c r="E82" s="90" t="s">
        <v>590</v>
      </c>
      <c r="F82" s="90" t="s">
        <v>591</v>
      </c>
      <c r="G82" s="154"/>
      <c r="H82" s="90" t="s">
        <v>408</v>
      </c>
      <c r="I82" s="90" t="s">
        <v>402</v>
      </c>
      <c r="K82" s="96" t="s">
        <v>592</v>
      </c>
      <c r="L82" s="96" t="s">
        <v>385</v>
      </c>
    </row>
    <row r="83" spans="2:12" s="90" customFormat="1" ht="57.95">
      <c r="B83" s="90" t="s">
        <v>578</v>
      </c>
      <c r="C83" s="90" t="s">
        <v>23</v>
      </c>
      <c r="D83" s="90" t="s">
        <v>380</v>
      </c>
      <c r="E83" s="90" t="s">
        <v>593</v>
      </c>
      <c r="F83" s="90" t="s">
        <v>594</v>
      </c>
      <c r="G83" s="154"/>
      <c r="H83" s="90" t="s">
        <v>408</v>
      </c>
      <c r="I83" s="90" t="s">
        <v>402</v>
      </c>
      <c r="K83" s="92" t="s">
        <v>595</v>
      </c>
      <c r="L83" s="92"/>
    </row>
    <row r="84" spans="2:12" s="90" customFormat="1" ht="29.1">
      <c r="B84" s="90" t="s">
        <v>578</v>
      </c>
      <c r="C84" s="90" t="s">
        <v>23</v>
      </c>
      <c r="D84" s="90" t="s">
        <v>380</v>
      </c>
      <c r="E84" s="90" t="s">
        <v>596</v>
      </c>
      <c r="F84" s="90" t="s">
        <v>597</v>
      </c>
      <c r="G84" s="154"/>
      <c r="H84" s="90" t="s">
        <v>426</v>
      </c>
      <c r="I84" s="90" t="s">
        <v>402</v>
      </c>
      <c r="K84" s="80" t="s">
        <v>598</v>
      </c>
      <c r="L84" s="40" t="s">
        <v>599</v>
      </c>
    </row>
    <row r="85" spans="2:12" s="90" customFormat="1" ht="57.95">
      <c r="B85" s="90" t="s">
        <v>578</v>
      </c>
      <c r="C85" s="90" t="s">
        <v>458</v>
      </c>
      <c r="D85" s="90" t="s">
        <v>380</v>
      </c>
      <c r="E85" s="90" t="s">
        <v>600</v>
      </c>
      <c r="F85" s="90" t="s">
        <v>601</v>
      </c>
      <c r="G85" s="154"/>
      <c r="H85" s="90" t="s">
        <v>408</v>
      </c>
      <c r="I85" s="90" t="s">
        <v>402</v>
      </c>
      <c r="K85" s="96" t="s">
        <v>602</v>
      </c>
      <c r="L85" s="96" t="s">
        <v>595</v>
      </c>
    </row>
    <row r="86" spans="2:12" s="90" customFormat="1" ht="29.1">
      <c r="B86" s="90" t="s">
        <v>578</v>
      </c>
      <c r="C86" s="90" t="s">
        <v>561</v>
      </c>
      <c r="D86" s="90" t="s">
        <v>399</v>
      </c>
      <c r="E86" s="90" t="s">
        <v>603</v>
      </c>
      <c r="F86" s="90" t="s">
        <v>604</v>
      </c>
      <c r="G86" s="154"/>
      <c r="H86" s="90" t="s">
        <v>401</v>
      </c>
      <c r="I86" s="90" t="s">
        <v>402</v>
      </c>
      <c r="K86" s="92" t="s">
        <v>605</v>
      </c>
      <c r="L86" s="92"/>
    </row>
    <row r="87" spans="2:12" s="90" customFormat="1" ht="43.5">
      <c r="B87" s="90" t="s">
        <v>578</v>
      </c>
      <c r="C87" s="90" t="s">
        <v>561</v>
      </c>
      <c r="D87" s="90" t="s">
        <v>399</v>
      </c>
      <c r="E87" s="90" t="s">
        <v>606</v>
      </c>
      <c r="G87" s="154"/>
      <c r="H87" s="90" t="s">
        <v>401</v>
      </c>
      <c r="I87" s="90" t="s">
        <v>402</v>
      </c>
      <c r="K87" s="92"/>
      <c r="L87" s="92"/>
    </row>
    <row r="88" spans="2:12" s="90" customFormat="1" ht="29.1">
      <c r="B88" s="90" t="s">
        <v>578</v>
      </c>
      <c r="C88" s="90" t="s">
        <v>561</v>
      </c>
      <c r="D88" s="90" t="s">
        <v>367</v>
      </c>
      <c r="E88" s="90" t="s">
        <v>607</v>
      </c>
      <c r="G88" s="154"/>
      <c r="H88" s="90" t="s">
        <v>408</v>
      </c>
      <c r="I88" s="90" t="s">
        <v>402</v>
      </c>
      <c r="K88" s="80" t="s">
        <v>370</v>
      </c>
      <c r="L88" s="40" t="s">
        <v>608</v>
      </c>
    </row>
    <row r="89" spans="2:12" s="90" customFormat="1" ht="29.1">
      <c r="B89" s="90" t="s">
        <v>578</v>
      </c>
      <c r="C89" s="90" t="s">
        <v>561</v>
      </c>
      <c r="D89" s="90" t="s">
        <v>367</v>
      </c>
      <c r="E89" s="90" t="s">
        <v>609</v>
      </c>
      <c r="G89" s="154"/>
      <c r="H89" s="90" t="s">
        <v>408</v>
      </c>
      <c r="I89" s="90" t="s">
        <v>402</v>
      </c>
      <c r="K89" s="80" t="s">
        <v>370</v>
      </c>
      <c r="L89" s="40" t="s">
        <v>501</v>
      </c>
    </row>
    <row r="90" spans="2:12" s="90" customFormat="1" ht="29.1">
      <c r="B90" s="90" t="s">
        <v>578</v>
      </c>
      <c r="C90" s="90" t="s">
        <v>561</v>
      </c>
      <c r="D90" s="90" t="s">
        <v>367</v>
      </c>
      <c r="E90" s="90" t="s">
        <v>610</v>
      </c>
      <c r="G90" s="154"/>
      <c r="H90" s="90" t="s">
        <v>408</v>
      </c>
      <c r="I90" s="90" t="s">
        <v>402</v>
      </c>
      <c r="K90" s="80" t="s">
        <v>370</v>
      </c>
      <c r="L90" s="40" t="s">
        <v>501</v>
      </c>
    </row>
    <row r="91" spans="2:12" s="90" customFormat="1" ht="29.1">
      <c r="B91" s="90" t="s">
        <v>578</v>
      </c>
      <c r="C91" s="90" t="s">
        <v>561</v>
      </c>
      <c r="D91" s="90" t="s">
        <v>371</v>
      </c>
      <c r="E91" s="90" t="s">
        <v>611</v>
      </c>
      <c r="G91" s="154"/>
      <c r="H91" s="90" t="s">
        <v>408</v>
      </c>
      <c r="I91" s="90" t="s">
        <v>402</v>
      </c>
      <c r="K91" s="80" t="s">
        <v>374</v>
      </c>
      <c r="L91" s="92" t="s">
        <v>608</v>
      </c>
    </row>
    <row r="92" spans="2:12" s="90" customFormat="1" ht="29.1">
      <c r="B92" s="90" t="s">
        <v>578</v>
      </c>
      <c r="C92" s="90" t="s">
        <v>561</v>
      </c>
      <c r="D92" s="90" t="s">
        <v>371</v>
      </c>
      <c r="E92" s="90" t="s">
        <v>612</v>
      </c>
      <c r="G92" s="154"/>
      <c r="H92" s="90" t="s">
        <v>408</v>
      </c>
      <c r="I92" s="90" t="s">
        <v>402</v>
      </c>
      <c r="K92" s="80" t="s">
        <v>374</v>
      </c>
      <c r="L92" s="92" t="s">
        <v>501</v>
      </c>
    </row>
    <row r="93" spans="2:12" s="90" customFormat="1" ht="29.1">
      <c r="B93" s="90" t="s">
        <v>578</v>
      </c>
      <c r="C93" s="90" t="s">
        <v>561</v>
      </c>
      <c r="D93" s="90" t="s">
        <v>371</v>
      </c>
      <c r="E93" s="90" t="s">
        <v>613</v>
      </c>
      <c r="G93" s="154"/>
      <c r="H93" s="90" t="s">
        <v>408</v>
      </c>
      <c r="I93" s="90" t="s">
        <v>402</v>
      </c>
      <c r="K93" s="80" t="s">
        <v>374</v>
      </c>
      <c r="L93" s="92" t="s">
        <v>501</v>
      </c>
    </row>
    <row r="94" spans="2:12" s="90" customFormat="1" ht="29.1">
      <c r="B94" s="90" t="s">
        <v>578</v>
      </c>
      <c r="C94" s="90" t="s">
        <v>614</v>
      </c>
      <c r="D94" s="90" t="s">
        <v>380</v>
      </c>
      <c r="E94" s="90" t="s">
        <v>615</v>
      </c>
      <c r="G94" s="154"/>
      <c r="H94" s="90" t="s">
        <v>408</v>
      </c>
      <c r="I94" s="90" t="s">
        <v>402</v>
      </c>
      <c r="K94" s="80" t="s">
        <v>616</v>
      </c>
      <c r="L94" s="80" t="s">
        <v>617</v>
      </c>
    </row>
    <row r="95" spans="2:12" s="90" customFormat="1" ht="29.1">
      <c r="B95" s="90" t="s">
        <v>618</v>
      </c>
      <c r="C95" s="90" t="s">
        <v>619</v>
      </c>
      <c r="D95" s="90" t="s">
        <v>399</v>
      </c>
      <c r="E95" s="90" t="s">
        <v>620</v>
      </c>
      <c r="F95" s="90" t="s">
        <v>621</v>
      </c>
      <c r="G95" s="154"/>
      <c r="H95" s="90" t="s">
        <v>408</v>
      </c>
      <c r="I95" s="90" t="s">
        <v>402</v>
      </c>
      <c r="J95" s="93"/>
      <c r="K95" s="96" t="s">
        <v>622</v>
      </c>
      <c r="L95" s="96" t="s">
        <v>623</v>
      </c>
    </row>
    <row r="96" spans="2:12" s="90" customFormat="1" ht="57.95">
      <c r="B96" s="90" t="s">
        <v>618</v>
      </c>
      <c r="C96" s="90" t="s">
        <v>239</v>
      </c>
      <c r="D96" s="90" t="s">
        <v>399</v>
      </c>
      <c r="E96" s="90" t="s">
        <v>624</v>
      </c>
      <c r="F96" s="90" t="s">
        <v>625</v>
      </c>
      <c r="G96" s="154"/>
      <c r="H96" s="90" t="s">
        <v>401</v>
      </c>
      <c r="I96" s="90" t="s">
        <v>402</v>
      </c>
      <c r="K96" s="92" t="s">
        <v>626</v>
      </c>
      <c r="L96" s="92"/>
    </row>
    <row r="97" spans="2:12" s="90" customFormat="1" ht="43.5">
      <c r="B97" s="90" t="s">
        <v>618</v>
      </c>
      <c r="C97" s="90" t="s">
        <v>239</v>
      </c>
      <c r="D97" s="90" t="s">
        <v>399</v>
      </c>
      <c r="E97" s="90" t="s">
        <v>627</v>
      </c>
      <c r="F97" s="90" t="s">
        <v>628</v>
      </c>
      <c r="G97" s="154">
        <v>1</v>
      </c>
      <c r="H97" s="90" t="s">
        <v>408</v>
      </c>
      <c r="I97" s="90" t="s">
        <v>402</v>
      </c>
      <c r="K97" s="92" t="s">
        <v>629</v>
      </c>
      <c r="L97" s="92" t="s">
        <v>630</v>
      </c>
    </row>
    <row r="98" spans="2:12" s="90" customFormat="1" ht="29.1">
      <c r="B98" s="90" t="s">
        <v>618</v>
      </c>
      <c r="C98" s="90" t="s">
        <v>631</v>
      </c>
      <c r="D98" s="90" t="s">
        <v>399</v>
      </c>
      <c r="E98" s="90" t="s">
        <v>632</v>
      </c>
      <c r="F98" s="90" t="s">
        <v>633</v>
      </c>
      <c r="G98" s="154"/>
      <c r="H98" s="90" t="s">
        <v>401</v>
      </c>
      <c r="I98" s="90" t="s">
        <v>402</v>
      </c>
      <c r="K98" s="92" t="s">
        <v>634</v>
      </c>
      <c r="L98" s="92"/>
    </row>
    <row r="99" spans="2:12" s="90" customFormat="1" ht="72.599999999999994">
      <c r="B99" s="90" t="s">
        <v>618</v>
      </c>
      <c r="C99" s="90" t="s">
        <v>631</v>
      </c>
      <c r="D99" s="90" t="s">
        <v>359</v>
      </c>
      <c r="E99" s="90" t="s">
        <v>635</v>
      </c>
      <c r="G99" s="154"/>
      <c r="H99" s="90" t="s">
        <v>408</v>
      </c>
      <c r="I99" s="90" t="s">
        <v>402</v>
      </c>
      <c r="K99" s="96" t="s">
        <v>409</v>
      </c>
      <c r="L99" s="92"/>
    </row>
    <row r="100" spans="2:12" s="90" customFormat="1" ht="72.599999999999994">
      <c r="B100" s="90" t="s">
        <v>618</v>
      </c>
      <c r="C100" s="90" t="s">
        <v>631</v>
      </c>
      <c r="D100" s="90" t="s">
        <v>492</v>
      </c>
      <c r="E100" s="90" t="s">
        <v>635</v>
      </c>
      <c r="G100" s="154"/>
      <c r="H100" s="90" t="s">
        <v>408</v>
      </c>
      <c r="I100" s="90" t="s">
        <v>402</v>
      </c>
      <c r="K100" s="96" t="s">
        <v>501</v>
      </c>
      <c r="L100" s="92"/>
    </row>
    <row r="101" spans="2:12" s="90" customFormat="1" ht="60.75" customHeight="1">
      <c r="B101" s="90" t="s">
        <v>618</v>
      </c>
      <c r="C101" s="90" t="s">
        <v>631</v>
      </c>
      <c r="D101" s="90" t="s">
        <v>355</v>
      </c>
      <c r="E101" s="90" t="s">
        <v>635</v>
      </c>
      <c r="G101" s="154"/>
      <c r="H101" s="90" t="s">
        <v>408</v>
      </c>
      <c r="I101" s="90" t="s">
        <v>402</v>
      </c>
      <c r="K101" s="96" t="s">
        <v>415</v>
      </c>
      <c r="L101" s="92"/>
    </row>
    <row r="102" spans="2:12" s="90" customFormat="1" ht="43.5">
      <c r="B102" s="90" t="s">
        <v>618</v>
      </c>
      <c r="C102" s="90" t="s">
        <v>561</v>
      </c>
      <c r="D102" s="90" t="s">
        <v>399</v>
      </c>
      <c r="E102" s="90" t="s">
        <v>636</v>
      </c>
      <c r="F102" s="90" t="s">
        <v>637</v>
      </c>
      <c r="G102" s="154">
        <v>1</v>
      </c>
      <c r="H102" s="90" t="s">
        <v>408</v>
      </c>
      <c r="I102" s="90" t="s">
        <v>402</v>
      </c>
      <c r="K102" s="96" t="s">
        <v>638</v>
      </c>
      <c r="L102" s="96" t="s">
        <v>639</v>
      </c>
    </row>
    <row r="103" spans="2:12" s="90" customFormat="1" ht="87">
      <c r="B103" s="90" t="s">
        <v>618</v>
      </c>
      <c r="C103" s="90" t="s">
        <v>561</v>
      </c>
      <c r="D103" s="90" t="s">
        <v>399</v>
      </c>
      <c r="E103" s="90" t="s">
        <v>640</v>
      </c>
      <c r="F103" s="90" t="s">
        <v>641</v>
      </c>
      <c r="G103" s="154"/>
      <c r="H103" s="90" t="s">
        <v>408</v>
      </c>
      <c r="I103" s="90" t="s">
        <v>402</v>
      </c>
      <c r="K103" s="92" t="s">
        <v>642</v>
      </c>
      <c r="L103" s="92"/>
    </row>
    <row r="104" spans="2:12" s="90" customFormat="1">
      <c r="B104" s="90" t="s">
        <v>618</v>
      </c>
      <c r="C104" s="90" t="s">
        <v>561</v>
      </c>
      <c r="D104" s="90" t="s">
        <v>399</v>
      </c>
      <c r="E104" s="90" t="s">
        <v>643</v>
      </c>
      <c r="F104" s="90" t="s">
        <v>644</v>
      </c>
      <c r="G104" s="154"/>
      <c r="H104" s="90" t="s">
        <v>408</v>
      </c>
      <c r="I104" s="90" t="s">
        <v>402</v>
      </c>
      <c r="K104" s="92" t="s">
        <v>645</v>
      </c>
      <c r="L104" s="92"/>
    </row>
    <row r="105" spans="2:12" s="90" customFormat="1">
      <c r="B105" s="90" t="s">
        <v>618</v>
      </c>
      <c r="C105" s="90" t="s">
        <v>561</v>
      </c>
      <c r="D105" s="90" t="s">
        <v>399</v>
      </c>
      <c r="E105" s="90" t="s">
        <v>646</v>
      </c>
      <c r="F105" s="90" t="s">
        <v>647</v>
      </c>
      <c r="G105" s="154"/>
      <c r="H105" s="90" t="s">
        <v>408</v>
      </c>
      <c r="I105" s="90" t="s">
        <v>402</v>
      </c>
      <c r="K105" s="91" t="s">
        <v>648</v>
      </c>
      <c r="L105" s="92"/>
    </row>
    <row r="106" spans="2:12" s="90" customFormat="1" ht="188.45">
      <c r="B106" s="90" t="s">
        <v>618</v>
      </c>
      <c r="C106" s="90" t="s">
        <v>561</v>
      </c>
      <c r="D106" s="90" t="s">
        <v>399</v>
      </c>
      <c r="E106" s="90" t="s">
        <v>649</v>
      </c>
      <c r="F106" s="90" t="s">
        <v>650</v>
      </c>
      <c r="G106" s="154"/>
      <c r="H106" s="90" t="s">
        <v>401</v>
      </c>
      <c r="I106" s="90" t="s">
        <v>402</v>
      </c>
      <c r="K106" s="91" t="s">
        <v>651</v>
      </c>
      <c r="L106" s="92"/>
    </row>
    <row r="107" spans="2:12" s="90" customFormat="1" ht="72.599999999999994">
      <c r="B107" s="90" t="s">
        <v>618</v>
      </c>
      <c r="C107" s="90" t="s">
        <v>561</v>
      </c>
      <c r="D107" s="90" t="s">
        <v>399</v>
      </c>
      <c r="E107" s="90" t="s">
        <v>652</v>
      </c>
      <c r="F107" s="90" t="s">
        <v>653</v>
      </c>
      <c r="G107" s="154"/>
      <c r="H107" s="90" t="s">
        <v>401</v>
      </c>
      <c r="I107" s="90" t="s">
        <v>402</v>
      </c>
      <c r="K107" s="92" t="s">
        <v>654</v>
      </c>
      <c r="L107" s="92"/>
    </row>
    <row r="108" spans="2:12" s="90" customFormat="1" ht="29.1">
      <c r="B108" s="90" t="s">
        <v>618</v>
      </c>
      <c r="C108" s="90" t="s">
        <v>561</v>
      </c>
      <c r="D108" s="90" t="s">
        <v>399</v>
      </c>
      <c r="E108" s="90" t="s">
        <v>655</v>
      </c>
      <c r="F108" s="90" t="s">
        <v>656</v>
      </c>
      <c r="G108" s="154"/>
      <c r="H108" s="90" t="s">
        <v>426</v>
      </c>
      <c r="I108" s="90" t="s">
        <v>402</v>
      </c>
      <c r="K108" s="91" t="s">
        <v>657</v>
      </c>
      <c r="L108" s="92"/>
    </row>
    <row r="109" spans="2:12" s="90" customFormat="1" ht="43.5">
      <c r="B109" s="90" t="s">
        <v>618</v>
      </c>
      <c r="C109" s="90" t="s">
        <v>561</v>
      </c>
      <c r="D109" s="90" t="s">
        <v>399</v>
      </c>
      <c r="E109" s="90" t="s">
        <v>658</v>
      </c>
      <c r="G109" s="154"/>
      <c r="H109" s="90" t="s">
        <v>408</v>
      </c>
      <c r="I109" s="90" t="s">
        <v>402</v>
      </c>
      <c r="K109" s="91" t="s">
        <v>659</v>
      </c>
      <c r="L109" s="92"/>
    </row>
    <row r="110" spans="2:12" s="90" customFormat="1" ht="43.5">
      <c r="B110" s="90" t="s">
        <v>618</v>
      </c>
      <c r="C110" s="90" t="s">
        <v>561</v>
      </c>
      <c r="D110" s="90" t="s">
        <v>399</v>
      </c>
      <c r="E110" s="90" t="s">
        <v>660</v>
      </c>
      <c r="F110" s="90" t="s">
        <v>661</v>
      </c>
      <c r="G110" s="154"/>
      <c r="H110" s="90" t="s">
        <v>401</v>
      </c>
      <c r="I110" s="90" t="s">
        <v>402</v>
      </c>
      <c r="K110" s="91" t="s">
        <v>662</v>
      </c>
      <c r="L110" s="92"/>
    </row>
    <row r="111" spans="2:12" s="90" customFormat="1" ht="43.5">
      <c r="B111" s="90" t="s">
        <v>618</v>
      </c>
      <c r="C111" s="90" t="s">
        <v>561</v>
      </c>
      <c r="D111" s="90" t="s">
        <v>399</v>
      </c>
      <c r="E111" s="90" t="s">
        <v>663</v>
      </c>
      <c r="F111" s="90" t="s">
        <v>664</v>
      </c>
      <c r="G111" s="154"/>
      <c r="H111" s="90" t="s">
        <v>408</v>
      </c>
      <c r="I111" s="90" t="s">
        <v>402</v>
      </c>
      <c r="K111" s="91" t="s">
        <v>665</v>
      </c>
      <c r="L111" s="92"/>
    </row>
    <row r="112" spans="2:12" s="90" customFormat="1" ht="29.1">
      <c r="B112" s="90" t="s">
        <v>618</v>
      </c>
      <c r="C112" s="90" t="s">
        <v>561</v>
      </c>
      <c r="D112" s="90" t="s">
        <v>399</v>
      </c>
      <c r="E112" s="90" t="s">
        <v>666</v>
      </c>
      <c r="G112" s="154"/>
      <c r="H112" s="90" t="s">
        <v>408</v>
      </c>
      <c r="I112" s="90" t="s">
        <v>402</v>
      </c>
      <c r="K112" s="91" t="s">
        <v>667</v>
      </c>
      <c r="L112" s="92"/>
    </row>
    <row r="113" spans="2:12" s="90" customFormat="1" ht="29.1">
      <c r="B113" s="90" t="s">
        <v>618</v>
      </c>
      <c r="C113" s="90" t="s">
        <v>561</v>
      </c>
      <c r="D113" s="90" t="s">
        <v>399</v>
      </c>
      <c r="E113" s="90" t="s">
        <v>668</v>
      </c>
      <c r="G113" s="154"/>
      <c r="H113" s="90" t="s">
        <v>408</v>
      </c>
      <c r="I113" s="90" t="s">
        <v>402</v>
      </c>
      <c r="K113" s="91" t="s">
        <v>667</v>
      </c>
      <c r="L113" s="92"/>
    </row>
    <row r="114" spans="2:12" s="90" customFormat="1" ht="29.1">
      <c r="B114" s="90" t="s">
        <v>618</v>
      </c>
      <c r="C114" s="90" t="s">
        <v>561</v>
      </c>
      <c r="D114" s="90" t="s">
        <v>399</v>
      </c>
      <c r="E114" s="90" t="s">
        <v>669</v>
      </c>
      <c r="G114" s="154"/>
      <c r="H114" s="90" t="s">
        <v>408</v>
      </c>
      <c r="I114" s="90" t="s">
        <v>402</v>
      </c>
      <c r="K114" s="91" t="s">
        <v>667</v>
      </c>
      <c r="L114" s="92"/>
    </row>
    <row r="115" spans="2:12" s="90" customFormat="1" ht="43.5">
      <c r="B115" s="90" t="s">
        <v>618</v>
      </c>
      <c r="C115" s="90" t="s">
        <v>561</v>
      </c>
      <c r="D115" s="90" t="s">
        <v>399</v>
      </c>
      <c r="E115" s="90" t="s">
        <v>670</v>
      </c>
      <c r="F115" s="90" t="s">
        <v>671</v>
      </c>
      <c r="G115" s="154"/>
      <c r="H115" s="90" t="s">
        <v>408</v>
      </c>
      <c r="I115" s="90" t="s">
        <v>402</v>
      </c>
      <c r="K115" s="96" t="s">
        <v>672</v>
      </c>
      <c r="L115" s="92"/>
    </row>
    <row r="116" spans="2:12" s="90" customFormat="1" ht="29.1">
      <c r="B116" s="90" t="s">
        <v>618</v>
      </c>
      <c r="C116" s="90" t="s">
        <v>561</v>
      </c>
      <c r="D116" s="90" t="s">
        <v>399</v>
      </c>
      <c r="E116" s="90" t="s">
        <v>673</v>
      </c>
      <c r="G116" s="154"/>
      <c r="H116" s="90" t="s">
        <v>408</v>
      </c>
      <c r="I116" s="90" t="s">
        <v>402</v>
      </c>
      <c r="K116" s="92"/>
      <c r="L116" s="92"/>
    </row>
    <row r="117" spans="2:12" s="90" customFormat="1" ht="43.5">
      <c r="B117" s="90" t="s">
        <v>618</v>
      </c>
      <c r="C117" s="90" t="s">
        <v>561</v>
      </c>
      <c r="D117" s="90" t="s">
        <v>399</v>
      </c>
      <c r="E117" s="90" t="s">
        <v>674</v>
      </c>
      <c r="G117" s="154">
        <v>1</v>
      </c>
      <c r="H117" s="90" t="s">
        <v>408</v>
      </c>
      <c r="I117" s="90" t="s">
        <v>402</v>
      </c>
      <c r="K117" s="92"/>
      <c r="L117" s="92"/>
    </row>
    <row r="118" spans="2:12" s="90" customFormat="1" ht="29.1">
      <c r="B118" s="90" t="s">
        <v>618</v>
      </c>
      <c r="C118" s="90" t="s">
        <v>561</v>
      </c>
      <c r="D118" s="90" t="s">
        <v>399</v>
      </c>
      <c r="E118" s="90" t="s">
        <v>675</v>
      </c>
      <c r="F118" s="90" t="s">
        <v>676</v>
      </c>
      <c r="G118" s="154"/>
      <c r="H118" s="90" t="s">
        <v>401</v>
      </c>
      <c r="I118" s="90" t="s">
        <v>402</v>
      </c>
      <c r="K118" s="92"/>
      <c r="L118" s="92"/>
    </row>
    <row r="119" spans="2:12" s="90" customFormat="1">
      <c r="B119" s="90" t="s">
        <v>618</v>
      </c>
      <c r="C119" s="90" t="s">
        <v>614</v>
      </c>
      <c r="D119" s="90" t="s">
        <v>399</v>
      </c>
      <c r="E119" s="90" t="s">
        <v>677</v>
      </c>
      <c r="G119" s="154"/>
      <c r="H119" s="90" t="s">
        <v>401</v>
      </c>
      <c r="I119" s="90" t="s">
        <v>402</v>
      </c>
      <c r="K119" s="92"/>
      <c r="L119" s="92"/>
    </row>
    <row r="120" spans="2:12" s="90" customFormat="1" ht="72.599999999999994">
      <c r="B120" s="90" t="s">
        <v>618</v>
      </c>
      <c r="C120" s="90" t="s">
        <v>614</v>
      </c>
      <c r="D120" s="90" t="s">
        <v>399</v>
      </c>
      <c r="E120" s="90" t="s">
        <v>678</v>
      </c>
      <c r="F120" s="90" t="s">
        <v>679</v>
      </c>
      <c r="G120" s="154"/>
      <c r="H120" s="90" t="s">
        <v>408</v>
      </c>
      <c r="I120" s="90" t="s">
        <v>402</v>
      </c>
      <c r="K120" s="40" t="s">
        <v>680</v>
      </c>
      <c r="L120" s="92"/>
    </row>
    <row r="121" spans="2:12" s="90" customFormat="1">
      <c r="B121" s="90" t="s">
        <v>618</v>
      </c>
      <c r="C121" s="90" t="s">
        <v>614</v>
      </c>
      <c r="D121" s="90" t="s">
        <v>399</v>
      </c>
      <c r="E121" s="90" t="s">
        <v>681</v>
      </c>
      <c r="G121" s="154"/>
      <c r="H121" s="90" t="s">
        <v>408</v>
      </c>
      <c r="I121" s="90" t="s">
        <v>402</v>
      </c>
      <c r="K121" s="92"/>
      <c r="L121" s="92"/>
    </row>
    <row r="122" spans="2:12" s="90" customFormat="1">
      <c r="B122" s="90" t="s">
        <v>618</v>
      </c>
      <c r="C122" s="90" t="s">
        <v>614</v>
      </c>
      <c r="D122" s="90" t="s">
        <v>399</v>
      </c>
      <c r="E122" s="90" t="s">
        <v>682</v>
      </c>
      <c r="G122" s="154"/>
      <c r="H122" s="90" t="s">
        <v>408</v>
      </c>
      <c r="I122" s="90" t="s">
        <v>402</v>
      </c>
      <c r="K122" s="92"/>
      <c r="L122" s="92"/>
    </row>
    <row r="123" spans="2:12" s="90" customFormat="1" ht="72.599999999999994">
      <c r="B123" s="90" t="s">
        <v>618</v>
      </c>
      <c r="C123" s="90" t="s">
        <v>614</v>
      </c>
      <c r="D123" s="90" t="s">
        <v>380</v>
      </c>
      <c r="E123" s="90" t="s">
        <v>683</v>
      </c>
      <c r="F123" s="90" t="s">
        <v>684</v>
      </c>
      <c r="G123" s="154"/>
      <c r="H123" s="90" t="s">
        <v>408</v>
      </c>
      <c r="I123" s="90" t="s">
        <v>402</v>
      </c>
      <c r="K123" s="40" t="s">
        <v>685</v>
      </c>
      <c r="L123" s="40" t="s">
        <v>686</v>
      </c>
    </row>
    <row r="124" spans="2:12" s="90" customFormat="1">
      <c r="B124" s="90" t="s">
        <v>618</v>
      </c>
      <c r="C124" s="90" t="s">
        <v>614</v>
      </c>
      <c r="D124" s="90" t="s">
        <v>380</v>
      </c>
      <c r="E124" s="90" t="s">
        <v>687</v>
      </c>
      <c r="G124" s="154"/>
      <c r="H124" s="90" t="s">
        <v>401</v>
      </c>
      <c r="I124" s="90" t="s">
        <v>402</v>
      </c>
      <c r="K124" s="40" t="s">
        <v>688</v>
      </c>
      <c r="L124" s="92"/>
    </row>
    <row r="125" spans="2:12" s="90" customFormat="1">
      <c r="B125" s="90" t="s">
        <v>618</v>
      </c>
      <c r="C125" s="90" t="s">
        <v>614</v>
      </c>
      <c r="D125" s="90" t="s">
        <v>380</v>
      </c>
      <c r="E125" s="90" t="s">
        <v>689</v>
      </c>
      <c r="G125" s="154"/>
      <c r="H125" s="90" t="s">
        <v>401</v>
      </c>
      <c r="I125" s="90" t="s">
        <v>402</v>
      </c>
      <c r="K125" s="40" t="s">
        <v>688</v>
      </c>
      <c r="L125" s="92"/>
    </row>
    <row r="126" spans="2:12" s="90" customFormat="1">
      <c r="B126" s="90" t="s">
        <v>618</v>
      </c>
      <c r="C126" s="90" t="s">
        <v>614</v>
      </c>
      <c r="D126" s="90" t="s">
        <v>380</v>
      </c>
      <c r="E126" s="90" t="s">
        <v>690</v>
      </c>
      <c r="G126" s="154"/>
      <c r="H126" s="90" t="s">
        <v>401</v>
      </c>
      <c r="I126" s="90" t="s">
        <v>402</v>
      </c>
      <c r="K126" s="40" t="s">
        <v>691</v>
      </c>
      <c r="L126" s="92"/>
    </row>
    <row r="127" spans="2:12" s="90" customFormat="1" ht="29.1">
      <c r="B127" s="90" t="s">
        <v>618</v>
      </c>
      <c r="C127" s="90" t="s">
        <v>614</v>
      </c>
      <c r="D127" s="90" t="s">
        <v>380</v>
      </c>
      <c r="E127" s="90" t="s">
        <v>692</v>
      </c>
      <c r="G127" s="154"/>
      <c r="H127" s="90" t="s">
        <v>401</v>
      </c>
      <c r="I127" s="90" t="s">
        <v>402</v>
      </c>
      <c r="K127" s="40" t="s">
        <v>691</v>
      </c>
      <c r="L127" s="92"/>
    </row>
    <row r="128" spans="2:12" s="90" customFormat="1" ht="29.1">
      <c r="B128" s="90" t="s">
        <v>618</v>
      </c>
      <c r="C128" s="90" t="s">
        <v>614</v>
      </c>
      <c r="D128" s="90" t="s">
        <v>380</v>
      </c>
      <c r="E128" s="90" t="s">
        <v>693</v>
      </c>
      <c r="F128" s="95" t="s">
        <v>694</v>
      </c>
      <c r="G128" s="154"/>
      <c r="H128" s="90" t="s">
        <v>401</v>
      </c>
      <c r="I128" s="90" t="s">
        <v>402</v>
      </c>
      <c r="K128" s="40" t="s">
        <v>695</v>
      </c>
      <c r="L128" s="92"/>
    </row>
    <row r="129" spans="2:12" s="90" customFormat="1" ht="29.1">
      <c r="B129" s="90" t="s">
        <v>618</v>
      </c>
      <c r="C129" s="90" t="s">
        <v>614</v>
      </c>
      <c r="D129" s="90" t="s">
        <v>380</v>
      </c>
      <c r="E129" s="90" t="s">
        <v>696</v>
      </c>
      <c r="F129" s="90" t="s">
        <v>697</v>
      </c>
      <c r="G129" s="154"/>
      <c r="H129" s="90" t="s">
        <v>426</v>
      </c>
      <c r="I129" s="90" t="s">
        <v>402</v>
      </c>
      <c r="K129" s="40" t="s">
        <v>698</v>
      </c>
      <c r="L129" s="92"/>
    </row>
    <row r="130" spans="2:12" s="90" customFormat="1" ht="57.95">
      <c r="B130" s="90" t="s">
        <v>618</v>
      </c>
      <c r="C130" s="90" t="s">
        <v>614</v>
      </c>
      <c r="D130" s="90" t="s">
        <v>380</v>
      </c>
      <c r="E130" s="90" t="s">
        <v>699</v>
      </c>
      <c r="F130" s="90" t="s">
        <v>700</v>
      </c>
      <c r="G130" s="154"/>
      <c r="H130" s="90" t="s">
        <v>401</v>
      </c>
      <c r="I130" s="90" t="s">
        <v>402</v>
      </c>
      <c r="K130" s="40" t="s">
        <v>701</v>
      </c>
      <c r="L130" s="92"/>
    </row>
    <row r="131" spans="2:12" s="90" customFormat="1" ht="29.1">
      <c r="B131" s="90" t="s">
        <v>618</v>
      </c>
      <c r="C131" s="90" t="s">
        <v>614</v>
      </c>
      <c r="D131" s="90" t="s">
        <v>380</v>
      </c>
      <c r="E131" s="90" t="s">
        <v>702</v>
      </c>
      <c r="F131" s="90" t="s">
        <v>703</v>
      </c>
      <c r="G131" s="154"/>
      <c r="H131" s="90" t="s">
        <v>401</v>
      </c>
      <c r="I131" s="90" t="s">
        <v>402</v>
      </c>
      <c r="K131" s="40" t="s">
        <v>701</v>
      </c>
      <c r="L131" s="92"/>
    </row>
    <row r="132" spans="2:12" ht="57.95">
      <c r="B132" s="90" t="s">
        <v>618</v>
      </c>
      <c r="C132" s="90" t="s">
        <v>614</v>
      </c>
      <c r="D132" s="90" t="s">
        <v>380</v>
      </c>
      <c r="E132" s="90" t="s">
        <v>704</v>
      </c>
      <c r="F132" s="90" t="s">
        <v>705</v>
      </c>
      <c r="G132" s="154"/>
      <c r="H132" s="90" t="s">
        <v>401</v>
      </c>
      <c r="I132" s="90" t="s">
        <v>402</v>
      </c>
      <c r="J132" s="90"/>
      <c r="K132" s="40" t="s">
        <v>691</v>
      </c>
      <c r="L132" s="40" t="s">
        <v>706</v>
      </c>
    </row>
    <row r="133" spans="2:12" ht="57.95">
      <c r="B133" s="90" t="s">
        <v>618</v>
      </c>
      <c r="C133" s="90" t="s">
        <v>614</v>
      </c>
      <c r="D133" s="90" t="s">
        <v>380</v>
      </c>
      <c r="E133" s="90" t="s">
        <v>707</v>
      </c>
      <c r="F133" s="90" t="s">
        <v>708</v>
      </c>
      <c r="G133" s="154"/>
      <c r="H133" s="90" t="s">
        <v>408</v>
      </c>
      <c r="I133" s="90" t="s">
        <v>402</v>
      </c>
      <c r="J133" s="90"/>
      <c r="K133" s="40" t="s">
        <v>709</v>
      </c>
      <c r="L133" s="92"/>
    </row>
    <row r="134" spans="2:12" ht="29.1">
      <c r="B134" s="90" t="s">
        <v>618</v>
      </c>
      <c r="C134" s="90" t="s">
        <v>614</v>
      </c>
      <c r="D134" s="90" t="s">
        <v>380</v>
      </c>
      <c r="E134" s="90" t="s">
        <v>710</v>
      </c>
      <c r="F134" s="90" t="s">
        <v>711</v>
      </c>
      <c r="G134" s="154"/>
      <c r="H134" s="90" t="s">
        <v>401</v>
      </c>
      <c r="I134" s="90" t="s">
        <v>402</v>
      </c>
      <c r="J134" s="90"/>
      <c r="K134" s="40" t="s">
        <v>712</v>
      </c>
      <c r="L134" s="40" t="s">
        <v>713</v>
      </c>
    </row>
    <row r="135" spans="2:12" ht="29.1">
      <c r="B135" s="90" t="s">
        <v>618</v>
      </c>
      <c r="C135" s="90" t="s">
        <v>614</v>
      </c>
      <c r="D135" s="90" t="s">
        <v>380</v>
      </c>
      <c r="E135" s="90" t="s">
        <v>714</v>
      </c>
      <c r="F135" s="90" t="s">
        <v>715</v>
      </c>
      <c r="G135" s="154"/>
      <c r="H135" s="90" t="s">
        <v>401</v>
      </c>
      <c r="I135" s="90" t="s">
        <v>402</v>
      </c>
      <c r="J135" s="90"/>
      <c r="K135" s="40" t="s">
        <v>716</v>
      </c>
      <c r="L135" s="92"/>
    </row>
    <row r="136" spans="2:12" ht="29.1">
      <c r="B136" s="90" t="s">
        <v>618</v>
      </c>
      <c r="C136" s="90" t="s">
        <v>614</v>
      </c>
      <c r="D136" s="90" t="s">
        <v>380</v>
      </c>
      <c r="E136" s="90" t="s">
        <v>717</v>
      </c>
      <c r="F136" s="95" t="s">
        <v>718</v>
      </c>
      <c r="G136" s="154"/>
      <c r="H136" s="90" t="s">
        <v>401</v>
      </c>
      <c r="I136" s="90" t="s">
        <v>402</v>
      </c>
      <c r="J136" s="90"/>
      <c r="K136" s="40" t="s">
        <v>719</v>
      </c>
      <c r="L136" s="92"/>
    </row>
    <row r="137" spans="2:12" ht="29.1">
      <c r="B137" s="90" t="s">
        <v>618</v>
      </c>
      <c r="C137" s="90" t="s">
        <v>614</v>
      </c>
      <c r="D137" s="90" t="s">
        <v>380</v>
      </c>
      <c r="E137" s="90" t="s">
        <v>720</v>
      </c>
      <c r="F137" s="90"/>
      <c r="G137" s="154"/>
      <c r="H137" s="90" t="s">
        <v>401</v>
      </c>
      <c r="I137" s="90" t="s">
        <v>402</v>
      </c>
      <c r="J137" s="90"/>
      <c r="K137" s="40" t="s">
        <v>721</v>
      </c>
      <c r="L137" s="92"/>
    </row>
    <row r="138" spans="2:12">
      <c r="B138" s="90" t="s">
        <v>722</v>
      </c>
      <c r="C138" s="90" t="s">
        <v>404</v>
      </c>
      <c r="D138" s="90" t="s">
        <v>399</v>
      </c>
      <c r="E138" s="90" t="s">
        <v>723</v>
      </c>
      <c r="F138" s="90"/>
      <c r="G138" s="154"/>
      <c r="H138" s="90" t="s">
        <v>426</v>
      </c>
      <c r="I138" s="90" t="s">
        <v>402</v>
      </c>
      <c r="J138" s="90"/>
      <c r="K138" s="92"/>
      <c r="L138" s="92"/>
    </row>
    <row r="139" spans="2:12" ht="29.1">
      <c r="B139" s="90" t="s">
        <v>722</v>
      </c>
      <c r="C139" s="90" t="s">
        <v>404</v>
      </c>
      <c r="D139" s="90" t="s">
        <v>399</v>
      </c>
      <c r="E139" s="90" t="s">
        <v>724</v>
      </c>
      <c r="F139" s="90" t="s">
        <v>725</v>
      </c>
      <c r="G139" s="154"/>
      <c r="H139" s="90" t="s">
        <v>401</v>
      </c>
      <c r="I139" s="90" t="s">
        <v>402</v>
      </c>
      <c r="J139" s="90"/>
      <c r="K139" s="92"/>
      <c r="L139" s="92"/>
    </row>
    <row r="140" spans="2:12" ht="43.5">
      <c r="B140" s="90" t="s">
        <v>722</v>
      </c>
      <c r="C140" s="90" t="s">
        <v>726</v>
      </c>
      <c r="D140" s="90" t="s">
        <v>380</v>
      </c>
      <c r="E140" s="2" t="s">
        <v>727</v>
      </c>
      <c r="F140" s="90"/>
      <c r="G140" s="154">
        <v>1</v>
      </c>
      <c r="H140" s="90" t="s">
        <v>408</v>
      </c>
      <c r="I140" s="90" t="s">
        <v>402</v>
      </c>
      <c r="J140" s="90"/>
      <c r="K140" s="96" t="s">
        <v>728</v>
      </c>
      <c r="L140" s="92" t="s">
        <v>729</v>
      </c>
    </row>
    <row r="141" spans="2:12" ht="29.1">
      <c r="B141" s="90" t="s">
        <v>722</v>
      </c>
      <c r="C141" s="90" t="s">
        <v>726</v>
      </c>
      <c r="D141" s="90" t="s">
        <v>380</v>
      </c>
      <c r="E141" s="90" t="s">
        <v>730</v>
      </c>
      <c r="F141" s="90"/>
      <c r="G141" s="154">
        <v>1</v>
      </c>
      <c r="H141" s="90" t="s">
        <v>408</v>
      </c>
      <c r="I141" s="90" t="s">
        <v>402</v>
      </c>
      <c r="J141" s="90"/>
      <c r="K141" s="96" t="s">
        <v>728</v>
      </c>
      <c r="L141" s="92" t="s">
        <v>729</v>
      </c>
    </row>
    <row r="142" spans="2:12" ht="57.95">
      <c r="B142" s="90" t="s">
        <v>722</v>
      </c>
      <c r="C142" s="90" t="s">
        <v>731</v>
      </c>
      <c r="D142" s="90" t="s">
        <v>367</v>
      </c>
      <c r="E142" s="90" t="s">
        <v>732</v>
      </c>
      <c r="F142" s="90" t="s">
        <v>733</v>
      </c>
      <c r="G142" s="154">
        <v>1</v>
      </c>
      <c r="H142" s="90" t="s">
        <v>401</v>
      </c>
      <c r="I142" s="90" t="s">
        <v>402</v>
      </c>
      <c r="J142" s="90"/>
      <c r="K142" s="40" t="s">
        <v>734</v>
      </c>
      <c r="L142" s="92"/>
    </row>
    <row r="143" spans="2:12" ht="57.95">
      <c r="B143" s="90" t="s">
        <v>722</v>
      </c>
      <c r="C143" s="90" t="s">
        <v>731</v>
      </c>
      <c r="D143" s="90" t="s">
        <v>371</v>
      </c>
      <c r="E143" s="90" t="s">
        <v>732</v>
      </c>
      <c r="F143" s="90" t="s">
        <v>733</v>
      </c>
      <c r="G143" s="154">
        <v>1</v>
      </c>
      <c r="H143" s="90" t="s">
        <v>408</v>
      </c>
      <c r="I143" s="90" t="s">
        <v>402</v>
      </c>
      <c r="J143" s="90"/>
      <c r="K143" s="92"/>
      <c r="L143" s="92"/>
    </row>
    <row r="144" spans="2:12" ht="159.6">
      <c r="B144" s="90" t="s">
        <v>722</v>
      </c>
      <c r="C144" s="90" t="s">
        <v>731</v>
      </c>
      <c r="D144" s="90" t="s">
        <v>359</v>
      </c>
      <c r="E144" s="90" t="s">
        <v>735</v>
      </c>
      <c r="F144" s="90" t="s">
        <v>736</v>
      </c>
      <c r="G144" s="154">
        <v>1</v>
      </c>
      <c r="H144" s="90" t="s">
        <v>408</v>
      </c>
      <c r="I144" s="90" t="s">
        <v>402</v>
      </c>
      <c r="J144" s="90"/>
      <c r="K144" s="92"/>
      <c r="L144" s="92"/>
    </row>
    <row r="145" spans="2:12" ht="159.6">
      <c r="B145" s="90" t="s">
        <v>722</v>
      </c>
      <c r="C145" s="90" t="s">
        <v>731</v>
      </c>
      <c r="D145" s="90" t="s">
        <v>492</v>
      </c>
      <c r="E145" s="90" t="s">
        <v>735</v>
      </c>
      <c r="F145" s="90" t="s">
        <v>737</v>
      </c>
      <c r="G145" s="154">
        <v>1</v>
      </c>
      <c r="H145" s="90" t="s">
        <v>408</v>
      </c>
      <c r="I145" s="90" t="s">
        <v>402</v>
      </c>
      <c r="J145" s="90"/>
      <c r="K145" s="96" t="s">
        <v>738</v>
      </c>
      <c r="L145" s="92"/>
    </row>
    <row r="146" spans="2:12" ht="159.6">
      <c r="B146" s="90" t="s">
        <v>722</v>
      </c>
      <c r="C146" s="90" t="s">
        <v>731</v>
      </c>
      <c r="D146" s="90" t="s">
        <v>355</v>
      </c>
      <c r="E146" s="90" t="s">
        <v>735</v>
      </c>
      <c r="F146" s="90" t="s">
        <v>739</v>
      </c>
      <c r="G146" s="154">
        <v>1</v>
      </c>
      <c r="H146" s="90" t="s">
        <v>408</v>
      </c>
      <c r="I146" s="90" t="s">
        <v>402</v>
      </c>
      <c r="J146" s="90"/>
      <c r="K146" s="96" t="s">
        <v>738</v>
      </c>
      <c r="L146" s="92"/>
    </row>
    <row r="147" spans="2:12" ht="43.5">
      <c r="B147" s="90" t="s">
        <v>722</v>
      </c>
      <c r="C147" s="90" t="s">
        <v>731</v>
      </c>
      <c r="D147" s="90" t="s">
        <v>470</v>
      </c>
      <c r="E147" s="90" t="s">
        <v>740</v>
      </c>
      <c r="F147" s="90" t="s">
        <v>741</v>
      </c>
      <c r="G147" s="154"/>
      <c r="H147" s="90" t="s">
        <v>401</v>
      </c>
      <c r="I147" s="90" t="s">
        <v>402</v>
      </c>
      <c r="J147" s="90"/>
      <c r="K147" s="96" t="s">
        <v>742</v>
      </c>
      <c r="L147" s="96" t="s">
        <v>743</v>
      </c>
    </row>
    <row r="148" spans="2:12" ht="43.5">
      <c r="B148" s="90" t="s">
        <v>722</v>
      </c>
      <c r="C148" s="90" t="s">
        <v>731</v>
      </c>
      <c r="D148" s="90" t="s">
        <v>470</v>
      </c>
      <c r="E148" s="90" t="s">
        <v>744</v>
      </c>
      <c r="F148" s="90" t="s">
        <v>745</v>
      </c>
      <c r="G148" s="154">
        <v>1</v>
      </c>
      <c r="H148" s="90" t="s">
        <v>426</v>
      </c>
      <c r="I148" s="90" t="s">
        <v>402</v>
      </c>
      <c r="J148" s="90"/>
      <c r="K148" s="96" t="s">
        <v>746</v>
      </c>
      <c r="L148" s="92"/>
    </row>
    <row r="149" spans="2:12" ht="57.95">
      <c r="B149" s="90" t="s">
        <v>722</v>
      </c>
      <c r="C149" s="90" t="s">
        <v>429</v>
      </c>
      <c r="D149" s="90" t="s">
        <v>380</v>
      </c>
      <c r="E149" s="90" t="s">
        <v>747</v>
      </c>
      <c r="F149" s="90" t="s">
        <v>748</v>
      </c>
      <c r="G149" s="154"/>
      <c r="H149" s="90" t="s">
        <v>401</v>
      </c>
      <c r="I149" s="90" t="s">
        <v>402</v>
      </c>
      <c r="J149" s="90"/>
      <c r="K149" s="80" t="s">
        <v>383</v>
      </c>
      <c r="L149" s="40" t="s">
        <v>384</v>
      </c>
    </row>
    <row r="150" spans="2:12" ht="57.95">
      <c r="B150" s="90" t="s">
        <v>722</v>
      </c>
      <c r="C150" s="90" t="s">
        <v>432</v>
      </c>
      <c r="D150" s="90" t="s">
        <v>380</v>
      </c>
      <c r="E150" s="90" t="s">
        <v>749</v>
      </c>
      <c r="F150" s="90" t="s">
        <v>750</v>
      </c>
      <c r="G150" s="154"/>
      <c r="H150" s="90" t="s">
        <v>401</v>
      </c>
      <c r="I150" s="90" t="s">
        <v>402</v>
      </c>
      <c r="J150" s="90"/>
      <c r="K150" s="80" t="s">
        <v>383</v>
      </c>
      <c r="L150" s="40" t="s">
        <v>384</v>
      </c>
    </row>
    <row r="151" spans="2:12" ht="101.45">
      <c r="B151" s="90" t="s">
        <v>722</v>
      </c>
      <c r="C151" s="90" t="s">
        <v>435</v>
      </c>
      <c r="D151" s="90" t="s">
        <v>380</v>
      </c>
      <c r="E151" s="90" t="s">
        <v>751</v>
      </c>
      <c r="F151" s="90" t="s">
        <v>752</v>
      </c>
      <c r="G151" s="154"/>
      <c r="H151" s="90" t="s">
        <v>401</v>
      </c>
      <c r="I151" s="90" t="s">
        <v>402</v>
      </c>
      <c r="J151" s="90"/>
      <c r="K151" s="80" t="s">
        <v>383</v>
      </c>
      <c r="L151" s="40" t="s">
        <v>384</v>
      </c>
    </row>
    <row r="152" spans="2:12">
      <c r="B152" s="90" t="s">
        <v>722</v>
      </c>
      <c r="C152" s="90" t="s">
        <v>753</v>
      </c>
      <c r="D152" s="90" t="s">
        <v>399</v>
      </c>
      <c r="E152" s="90" t="s">
        <v>754</v>
      </c>
      <c r="F152" s="90" t="s">
        <v>755</v>
      </c>
      <c r="G152" s="154"/>
      <c r="H152" s="90" t="s">
        <v>408</v>
      </c>
      <c r="I152" s="90" t="s">
        <v>402</v>
      </c>
      <c r="J152" s="90"/>
      <c r="K152" s="92" t="s">
        <v>756</v>
      </c>
      <c r="L152" s="92" t="s">
        <v>657</v>
      </c>
    </row>
    <row r="153" spans="2:12" ht="57.95">
      <c r="B153" s="90" t="s">
        <v>722</v>
      </c>
      <c r="C153" s="90" t="s">
        <v>458</v>
      </c>
      <c r="D153" s="90" t="s">
        <v>405</v>
      </c>
      <c r="E153" s="90" t="s">
        <v>757</v>
      </c>
      <c r="F153" s="90" t="s">
        <v>758</v>
      </c>
      <c r="G153" s="154"/>
      <c r="H153" s="90" t="s">
        <v>408</v>
      </c>
      <c r="I153" s="90" t="s">
        <v>402</v>
      </c>
      <c r="J153" s="90"/>
      <c r="K153" s="92" t="s">
        <v>759</v>
      </c>
      <c r="L153" s="92" t="s">
        <v>760</v>
      </c>
    </row>
    <row r="154" spans="2:12" ht="43.5">
      <c r="B154" s="90" t="s">
        <v>722</v>
      </c>
      <c r="C154" s="90" t="s">
        <v>458</v>
      </c>
      <c r="D154" s="90" t="s">
        <v>492</v>
      </c>
      <c r="E154" s="90" t="s">
        <v>761</v>
      </c>
      <c r="F154" s="90" t="s">
        <v>758</v>
      </c>
      <c r="G154" s="154"/>
      <c r="H154" s="90" t="s">
        <v>408</v>
      </c>
      <c r="I154" s="90" t="s">
        <v>402</v>
      </c>
      <c r="J154" s="90"/>
      <c r="K154" s="92" t="s">
        <v>762</v>
      </c>
      <c r="L154" s="92" t="s">
        <v>760</v>
      </c>
    </row>
    <row r="155" spans="2:12" ht="57.95">
      <c r="B155" s="90" t="s">
        <v>722</v>
      </c>
      <c r="C155" s="90" t="s">
        <v>458</v>
      </c>
      <c r="D155" s="90" t="s">
        <v>355</v>
      </c>
      <c r="E155" s="90" t="s">
        <v>763</v>
      </c>
      <c r="F155" s="90" t="s">
        <v>758</v>
      </c>
      <c r="G155" s="154"/>
      <c r="H155" s="90" t="s">
        <v>408</v>
      </c>
      <c r="I155" s="90" t="s">
        <v>402</v>
      </c>
      <c r="J155" s="90"/>
      <c r="K155" s="92" t="s">
        <v>764</v>
      </c>
      <c r="L155" s="92" t="s">
        <v>760</v>
      </c>
    </row>
    <row r="156" spans="2:12" ht="57.95">
      <c r="B156" s="90" t="s">
        <v>722</v>
      </c>
      <c r="C156" s="90" t="s">
        <v>458</v>
      </c>
      <c r="D156" s="90" t="s">
        <v>412</v>
      </c>
      <c r="E156" s="90" t="s">
        <v>765</v>
      </c>
      <c r="F156" s="90" t="s">
        <v>758</v>
      </c>
      <c r="G156" s="154"/>
      <c r="H156" s="90" t="s">
        <v>408</v>
      </c>
      <c r="I156" s="90" t="s">
        <v>402</v>
      </c>
      <c r="J156" s="90"/>
      <c r="K156" s="92" t="s">
        <v>766</v>
      </c>
      <c r="L156" s="92"/>
    </row>
    <row r="157" spans="2:12">
      <c r="B157" s="90" t="s">
        <v>767</v>
      </c>
      <c r="C157" s="90" t="s">
        <v>768</v>
      </c>
      <c r="D157" s="90" t="s">
        <v>399</v>
      </c>
      <c r="E157" s="90" t="s">
        <v>769</v>
      </c>
      <c r="F157" s="90"/>
      <c r="G157" s="154"/>
      <c r="H157" s="90" t="s">
        <v>408</v>
      </c>
      <c r="I157" s="90" t="s">
        <v>402</v>
      </c>
      <c r="J157" s="90"/>
      <c r="K157" s="92"/>
      <c r="L157" s="92"/>
    </row>
    <row r="158" spans="2:12">
      <c r="B158" s="90" t="s">
        <v>767</v>
      </c>
      <c r="C158" s="90" t="s">
        <v>768</v>
      </c>
      <c r="D158" s="90" t="s">
        <v>399</v>
      </c>
      <c r="E158" s="90" t="s">
        <v>770</v>
      </c>
      <c r="F158" s="90"/>
      <c r="G158" s="154"/>
      <c r="H158" s="90" t="s">
        <v>426</v>
      </c>
      <c r="I158" s="90" t="s">
        <v>402</v>
      </c>
      <c r="J158" s="90"/>
      <c r="K158" s="92"/>
      <c r="L158" s="92"/>
    </row>
    <row r="159" spans="2:12" ht="29.1">
      <c r="B159" s="90" t="s">
        <v>767</v>
      </c>
      <c r="C159" s="90" t="s">
        <v>768</v>
      </c>
      <c r="D159" s="90" t="s">
        <v>399</v>
      </c>
      <c r="E159" s="90" t="s">
        <v>771</v>
      </c>
      <c r="F159" s="90" t="s">
        <v>772</v>
      </c>
      <c r="G159" s="154"/>
      <c r="H159" s="90" t="s">
        <v>426</v>
      </c>
      <c r="I159" s="90" t="s">
        <v>402</v>
      </c>
      <c r="J159" s="90"/>
      <c r="K159" s="92"/>
      <c r="L159" s="92"/>
    </row>
    <row r="160" spans="2:12">
      <c r="B160" s="90" t="s">
        <v>767</v>
      </c>
      <c r="C160" s="90" t="s">
        <v>768</v>
      </c>
      <c r="D160" s="90" t="s">
        <v>355</v>
      </c>
      <c r="E160" s="90" t="s">
        <v>773</v>
      </c>
      <c r="F160" s="90"/>
      <c r="G160" s="154"/>
      <c r="H160" s="90" t="s">
        <v>401</v>
      </c>
      <c r="I160" s="90" t="s">
        <v>402</v>
      </c>
      <c r="J160" s="90"/>
      <c r="K160" s="92"/>
      <c r="L160" s="92"/>
    </row>
    <row r="161" spans="2:12">
      <c r="B161" s="90" t="s">
        <v>767</v>
      </c>
      <c r="C161" s="90" t="s">
        <v>768</v>
      </c>
      <c r="D161" s="90" t="s">
        <v>412</v>
      </c>
      <c r="E161" s="90" t="s">
        <v>774</v>
      </c>
      <c r="F161" s="90"/>
      <c r="G161" s="154"/>
      <c r="H161" s="90" t="s">
        <v>401</v>
      </c>
      <c r="I161" s="90" t="s">
        <v>402</v>
      </c>
      <c r="J161" s="90"/>
      <c r="K161" s="92"/>
      <c r="L161" s="92"/>
    </row>
    <row r="162" spans="2:12" ht="29.1">
      <c r="B162" s="90" t="s">
        <v>767</v>
      </c>
      <c r="C162" s="90" t="s">
        <v>775</v>
      </c>
      <c r="D162" s="90" t="s">
        <v>399</v>
      </c>
      <c r="E162" s="90" t="s">
        <v>776</v>
      </c>
      <c r="F162" s="90"/>
      <c r="G162" s="154"/>
      <c r="H162" s="90" t="s">
        <v>408</v>
      </c>
      <c r="I162" s="90" t="s">
        <v>402</v>
      </c>
      <c r="J162" s="90"/>
      <c r="K162" s="92" t="s">
        <v>777</v>
      </c>
      <c r="L162" s="92"/>
    </row>
    <row r="163" spans="2:12" ht="57.95">
      <c r="B163" s="90" t="s">
        <v>767</v>
      </c>
      <c r="C163" s="90" t="s">
        <v>778</v>
      </c>
      <c r="D163" s="90" t="s">
        <v>412</v>
      </c>
      <c r="E163" s="90" t="s">
        <v>779</v>
      </c>
      <c r="F163" s="90" t="s">
        <v>780</v>
      </c>
      <c r="G163" s="154"/>
      <c r="H163" s="90" t="s">
        <v>401</v>
      </c>
      <c r="I163" s="90" t="s">
        <v>402</v>
      </c>
      <c r="J163" s="90"/>
      <c r="K163" s="92" t="s">
        <v>781</v>
      </c>
      <c r="L163" s="92"/>
    </row>
    <row r="164" spans="2:12" ht="87">
      <c r="B164" s="90" t="s">
        <v>767</v>
      </c>
      <c r="C164" s="90" t="s">
        <v>731</v>
      </c>
      <c r="D164" s="90" t="s">
        <v>399</v>
      </c>
      <c r="E164" s="90" t="s">
        <v>782</v>
      </c>
      <c r="F164" s="90" t="s">
        <v>783</v>
      </c>
      <c r="G164" s="154">
        <v>1</v>
      </c>
      <c r="H164" s="90" t="s">
        <v>408</v>
      </c>
      <c r="I164" s="90" t="s">
        <v>402</v>
      </c>
      <c r="J164" s="90"/>
      <c r="K164" s="92"/>
      <c r="L164" s="92"/>
    </row>
    <row r="165" spans="2:12" ht="57.95">
      <c r="B165" s="90" t="s">
        <v>767</v>
      </c>
      <c r="C165" s="90" t="s">
        <v>429</v>
      </c>
      <c r="D165" s="90" t="s">
        <v>380</v>
      </c>
      <c r="E165" s="90" t="s">
        <v>784</v>
      </c>
      <c r="F165" s="90"/>
      <c r="G165" s="154"/>
      <c r="H165" s="90" t="s">
        <v>401</v>
      </c>
      <c r="I165" s="90" t="s">
        <v>402</v>
      </c>
      <c r="J165" s="90"/>
      <c r="K165" s="40" t="s">
        <v>785</v>
      </c>
      <c r="L165" s="92"/>
    </row>
    <row r="166" spans="2:12" ht="57.95">
      <c r="B166" s="90" t="s">
        <v>767</v>
      </c>
      <c r="C166" s="90" t="s">
        <v>429</v>
      </c>
      <c r="D166" s="90" t="s">
        <v>380</v>
      </c>
      <c r="E166" s="90" t="s">
        <v>786</v>
      </c>
      <c r="F166" s="90"/>
      <c r="G166" s="154"/>
      <c r="H166" s="90" t="s">
        <v>401</v>
      </c>
      <c r="I166" s="90" t="s">
        <v>402</v>
      </c>
      <c r="J166" s="90"/>
      <c r="K166" s="40" t="s">
        <v>785</v>
      </c>
      <c r="L166" s="92"/>
    </row>
    <row r="167" spans="2:12" ht="57.95">
      <c r="B167" s="90" t="s">
        <v>767</v>
      </c>
      <c r="C167" s="90" t="s">
        <v>787</v>
      </c>
      <c r="D167" s="90" t="s">
        <v>399</v>
      </c>
      <c r="E167" s="90" t="s">
        <v>788</v>
      </c>
      <c r="F167" s="90" t="s">
        <v>789</v>
      </c>
      <c r="G167" s="154"/>
      <c r="H167" s="90" t="s">
        <v>426</v>
      </c>
      <c r="I167" s="90" t="s">
        <v>402</v>
      </c>
      <c r="J167" s="90"/>
      <c r="K167" s="92"/>
      <c r="L167" s="92"/>
    </row>
    <row r="168" spans="2:12" ht="29.1">
      <c r="B168" s="90" t="s">
        <v>767</v>
      </c>
      <c r="C168" s="90" t="s">
        <v>787</v>
      </c>
      <c r="D168" s="90" t="s">
        <v>399</v>
      </c>
      <c r="E168" s="90" t="s">
        <v>790</v>
      </c>
      <c r="F168" s="90"/>
      <c r="G168" s="154"/>
      <c r="H168" s="90" t="s">
        <v>408</v>
      </c>
      <c r="I168" s="90" t="s">
        <v>402</v>
      </c>
      <c r="J168" s="90"/>
      <c r="K168" s="91" t="s">
        <v>791</v>
      </c>
      <c r="L168" s="92" t="s">
        <v>792</v>
      </c>
    </row>
    <row r="169" spans="2:12" ht="29.1">
      <c r="B169" s="90" t="s">
        <v>767</v>
      </c>
      <c r="C169" s="90" t="s">
        <v>793</v>
      </c>
      <c r="D169" s="90" t="s">
        <v>399</v>
      </c>
      <c r="E169" s="90" t="s">
        <v>794</v>
      </c>
      <c r="F169" s="90"/>
      <c r="G169" s="154"/>
      <c r="H169" s="90" t="s">
        <v>408</v>
      </c>
      <c r="I169" s="90" t="s">
        <v>402</v>
      </c>
      <c r="J169" s="90"/>
      <c r="K169" s="92" t="s">
        <v>795</v>
      </c>
      <c r="L169" s="92"/>
    </row>
    <row r="170" spans="2:12">
      <c r="B170" s="90" t="s">
        <v>767</v>
      </c>
      <c r="C170" s="90" t="s">
        <v>631</v>
      </c>
      <c r="D170" s="90" t="s">
        <v>399</v>
      </c>
      <c r="E170" s="90" t="s">
        <v>796</v>
      </c>
      <c r="F170" s="90"/>
      <c r="G170" s="154"/>
      <c r="H170" s="90" t="s">
        <v>408</v>
      </c>
      <c r="I170" s="90" t="s">
        <v>402</v>
      </c>
      <c r="J170" s="90"/>
      <c r="K170" s="92" t="s">
        <v>795</v>
      </c>
      <c r="L170" s="92"/>
    </row>
    <row r="171" spans="2:12" ht="116.1">
      <c r="B171" s="90" t="s">
        <v>767</v>
      </c>
      <c r="C171" s="90" t="s">
        <v>631</v>
      </c>
      <c r="D171" s="90" t="s">
        <v>399</v>
      </c>
      <c r="E171" s="90" t="s">
        <v>797</v>
      </c>
      <c r="F171" s="90" t="s">
        <v>798</v>
      </c>
      <c r="G171" s="154"/>
      <c r="H171" s="90" t="s">
        <v>408</v>
      </c>
      <c r="I171" s="90" t="s">
        <v>402</v>
      </c>
      <c r="J171" s="90"/>
      <c r="K171" s="92" t="s">
        <v>799</v>
      </c>
      <c r="L171" s="91" t="s">
        <v>800</v>
      </c>
    </row>
    <row r="172" spans="2:12" ht="29.1">
      <c r="B172" s="90" t="s">
        <v>767</v>
      </c>
      <c r="C172" s="90" t="s">
        <v>631</v>
      </c>
      <c r="D172" s="90" t="s">
        <v>399</v>
      </c>
      <c r="E172" s="90" t="s">
        <v>801</v>
      </c>
      <c r="F172" s="90"/>
      <c r="G172" s="154"/>
      <c r="H172" s="90" t="s">
        <v>408</v>
      </c>
      <c r="I172" s="90" t="s">
        <v>402</v>
      </c>
      <c r="J172" s="90"/>
      <c r="K172" s="92"/>
      <c r="L172" s="92"/>
    </row>
    <row r="173" spans="2:12" ht="29.1">
      <c r="B173" s="90" t="s">
        <v>767</v>
      </c>
      <c r="C173" s="90" t="s">
        <v>631</v>
      </c>
      <c r="D173" s="90" t="s">
        <v>399</v>
      </c>
      <c r="E173" s="90" t="s">
        <v>802</v>
      </c>
      <c r="F173" s="90" t="s">
        <v>803</v>
      </c>
      <c r="G173" s="154"/>
      <c r="H173" s="90" t="s">
        <v>408</v>
      </c>
      <c r="I173" s="90" t="s">
        <v>402</v>
      </c>
      <c r="J173" s="90"/>
      <c r="K173" s="91" t="s">
        <v>804</v>
      </c>
      <c r="L173" s="91" t="s">
        <v>805</v>
      </c>
    </row>
    <row r="174" spans="2:12">
      <c r="B174" s="90" t="s">
        <v>767</v>
      </c>
      <c r="C174" s="90" t="s">
        <v>631</v>
      </c>
      <c r="D174" s="90" t="s">
        <v>399</v>
      </c>
      <c r="E174" s="90" t="s">
        <v>806</v>
      </c>
      <c r="F174" s="90"/>
      <c r="G174" s="154"/>
      <c r="H174" s="90" t="s">
        <v>408</v>
      </c>
      <c r="I174" s="90" t="s">
        <v>402</v>
      </c>
      <c r="J174" s="90"/>
      <c r="K174" s="91" t="s">
        <v>807</v>
      </c>
      <c r="L174" s="92"/>
    </row>
    <row r="175" spans="2:12">
      <c r="B175" s="90" t="s">
        <v>767</v>
      </c>
      <c r="C175" s="90" t="s">
        <v>631</v>
      </c>
      <c r="D175" s="90" t="s">
        <v>399</v>
      </c>
      <c r="E175" s="90" t="s">
        <v>808</v>
      </c>
      <c r="F175" s="90"/>
      <c r="G175" s="154"/>
      <c r="H175" s="90" t="s">
        <v>408</v>
      </c>
      <c r="I175" s="90" t="s">
        <v>402</v>
      </c>
      <c r="J175" s="90"/>
      <c r="K175" s="92" t="s">
        <v>809</v>
      </c>
      <c r="L175" s="92"/>
    </row>
    <row r="176" spans="2:12">
      <c r="B176" s="90" t="s">
        <v>767</v>
      </c>
      <c r="C176" s="90" t="s">
        <v>631</v>
      </c>
      <c r="D176" s="90" t="s">
        <v>399</v>
      </c>
      <c r="E176" s="90" t="s">
        <v>810</v>
      </c>
      <c r="F176" s="90"/>
      <c r="G176" s="154"/>
      <c r="H176" s="90" t="s">
        <v>408</v>
      </c>
      <c r="I176" s="90" t="s">
        <v>402</v>
      </c>
      <c r="J176" s="90"/>
      <c r="K176" s="91" t="s">
        <v>667</v>
      </c>
      <c r="L176" s="92"/>
    </row>
    <row r="177" spans="2:12" ht="29.1">
      <c r="B177" s="90" t="s">
        <v>767</v>
      </c>
      <c r="C177" s="90" t="s">
        <v>631</v>
      </c>
      <c r="D177" s="90" t="s">
        <v>399</v>
      </c>
      <c r="E177" s="90" t="s">
        <v>811</v>
      </c>
      <c r="F177" s="90" t="s">
        <v>812</v>
      </c>
      <c r="G177" s="154"/>
      <c r="H177" s="90" t="s">
        <v>408</v>
      </c>
      <c r="I177" s="90" t="s">
        <v>402</v>
      </c>
      <c r="J177" s="90"/>
      <c r="K177" s="94" t="s">
        <v>443</v>
      </c>
      <c r="L177" s="92"/>
    </row>
    <row r="178" spans="2:12" ht="29.1">
      <c r="B178" s="90" t="s">
        <v>767</v>
      </c>
      <c r="C178" s="90" t="s">
        <v>631</v>
      </c>
      <c r="D178" s="90" t="s">
        <v>399</v>
      </c>
      <c r="E178" s="90" t="s">
        <v>813</v>
      </c>
      <c r="F178" s="90" t="s">
        <v>814</v>
      </c>
      <c r="G178" s="154"/>
      <c r="H178" s="90" t="s">
        <v>408</v>
      </c>
      <c r="I178" s="90" t="s">
        <v>402</v>
      </c>
      <c r="J178" s="90"/>
      <c r="K178" s="155" t="s">
        <v>815</v>
      </c>
      <c r="L178" s="92"/>
    </row>
    <row r="179" spans="2:12" ht="29.1">
      <c r="B179" s="90" t="s">
        <v>767</v>
      </c>
      <c r="C179" s="90" t="s">
        <v>631</v>
      </c>
      <c r="D179" s="90" t="s">
        <v>399</v>
      </c>
      <c r="E179" s="90" t="s">
        <v>816</v>
      </c>
      <c r="F179" s="90"/>
      <c r="G179" s="154"/>
      <c r="H179" s="90" t="s">
        <v>408</v>
      </c>
      <c r="I179" s="90" t="s">
        <v>402</v>
      </c>
      <c r="J179" s="90"/>
      <c r="K179" s="155" t="s">
        <v>817</v>
      </c>
      <c r="L179" s="92"/>
    </row>
    <row r="180" spans="2:12" ht="43.5">
      <c r="B180" s="90" t="s">
        <v>767</v>
      </c>
      <c r="C180" s="90" t="s">
        <v>631</v>
      </c>
      <c r="D180" s="90" t="s">
        <v>380</v>
      </c>
      <c r="E180" s="90" t="s">
        <v>818</v>
      </c>
      <c r="F180" s="90" t="s">
        <v>819</v>
      </c>
      <c r="G180" s="154"/>
      <c r="H180" s="90" t="s">
        <v>401</v>
      </c>
      <c r="I180" s="90" t="s">
        <v>402</v>
      </c>
      <c r="J180" s="90"/>
      <c r="K180" s="40" t="s">
        <v>820</v>
      </c>
      <c r="L180" s="92"/>
    </row>
    <row r="181" spans="2:12" ht="43.5">
      <c r="B181" s="90" t="s">
        <v>767</v>
      </c>
      <c r="C181" s="90" t="s">
        <v>614</v>
      </c>
      <c r="D181" s="90" t="s">
        <v>380</v>
      </c>
      <c r="E181" s="90" t="s">
        <v>821</v>
      </c>
      <c r="F181" s="90" t="s">
        <v>822</v>
      </c>
      <c r="G181" s="154"/>
      <c r="H181" s="90" t="s">
        <v>401</v>
      </c>
      <c r="I181" s="90" t="s">
        <v>402</v>
      </c>
      <c r="J181" s="90"/>
      <c r="K181" s="40" t="s">
        <v>691</v>
      </c>
      <c r="L181" s="92"/>
    </row>
    <row r="182" spans="2:12" ht="57.95">
      <c r="B182" s="90" t="s">
        <v>767</v>
      </c>
      <c r="C182" s="90" t="s">
        <v>614</v>
      </c>
      <c r="D182" s="90" t="s">
        <v>380</v>
      </c>
      <c r="E182" s="90" t="s">
        <v>823</v>
      </c>
      <c r="F182" s="90" t="s">
        <v>824</v>
      </c>
      <c r="G182" s="154"/>
      <c r="H182" s="90" t="s">
        <v>401</v>
      </c>
      <c r="I182" s="90" t="s">
        <v>402</v>
      </c>
      <c r="J182" s="90"/>
      <c r="K182" s="40" t="s">
        <v>825</v>
      </c>
      <c r="L182" s="92"/>
    </row>
    <row r="183" spans="2:12" ht="72.599999999999994">
      <c r="B183" s="90" t="s">
        <v>767</v>
      </c>
      <c r="C183" s="90" t="s">
        <v>614</v>
      </c>
      <c r="D183" s="90" t="s">
        <v>380</v>
      </c>
      <c r="E183" s="90" t="s">
        <v>826</v>
      </c>
      <c r="F183" s="90" t="s">
        <v>827</v>
      </c>
      <c r="G183" s="154"/>
      <c r="H183" s="90" t="s">
        <v>426</v>
      </c>
      <c r="I183" s="90" t="s">
        <v>402</v>
      </c>
      <c r="J183" s="90"/>
      <c r="K183" s="40" t="s">
        <v>828</v>
      </c>
      <c r="L183" s="92"/>
    </row>
    <row r="184" spans="2:12" ht="43.5">
      <c r="B184" s="90" t="s">
        <v>767</v>
      </c>
      <c r="C184" s="90" t="s">
        <v>614</v>
      </c>
      <c r="D184" s="90" t="s">
        <v>380</v>
      </c>
      <c r="E184" s="90" t="s">
        <v>829</v>
      </c>
      <c r="F184" s="95" t="s">
        <v>830</v>
      </c>
      <c r="G184" s="154"/>
      <c r="H184" s="90" t="s">
        <v>408</v>
      </c>
      <c r="I184" s="90" t="s">
        <v>402</v>
      </c>
      <c r="J184" s="90"/>
      <c r="K184" s="40" t="s">
        <v>831</v>
      </c>
      <c r="L184" s="92"/>
    </row>
    <row r="185" spans="2:12" ht="43.5">
      <c r="B185" s="90" t="s">
        <v>767</v>
      </c>
      <c r="C185" s="90" t="s">
        <v>614</v>
      </c>
      <c r="D185" s="90" t="s">
        <v>380</v>
      </c>
      <c r="E185" s="90" t="s">
        <v>832</v>
      </c>
      <c r="F185" s="90" t="s">
        <v>833</v>
      </c>
      <c r="G185" s="154"/>
      <c r="H185" s="90" t="s">
        <v>408</v>
      </c>
      <c r="I185" s="90" t="s">
        <v>402</v>
      </c>
      <c r="J185" s="90"/>
      <c r="K185" s="40" t="s">
        <v>834</v>
      </c>
      <c r="L185" s="92"/>
    </row>
    <row r="186" spans="2:12" ht="29.1">
      <c r="B186" s="90" t="s">
        <v>767</v>
      </c>
      <c r="C186" s="90" t="s">
        <v>614</v>
      </c>
      <c r="D186" s="90" t="s">
        <v>380</v>
      </c>
      <c r="E186" s="90" t="s">
        <v>835</v>
      </c>
      <c r="F186" s="95" t="s">
        <v>836</v>
      </c>
      <c r="G186" s="154"/>
      <c r="H186" s="90" t="s">
        <v>401</v>
      </c>
      <c r="I186" s="90" t="s">
        <v>402</v>
      </c>
      <c r="J186" s="90"/>
      <c r="K186" s="40" t="s">
        <v>837</v>
      </c>
      <c r="L186" s="92"/>
    </row>
    <row r="187" spans="2:12" ht="72.599999999999994">
      <c r="B187" s="90" t="s">
        <v>767</v>
      </c>
      <c r="C187" s="90" t="s">
        <v>614</v>
      </c>
      <c r="D187" s="90" t="s">
        <v>380</v>
      </c>
      <c r="E187" s="90" t="s">
        <v>838</v>
      </c>
      <c r="F187" s="90" t="s">
        <v>839</v>
      </c>
      <c r="G187" s="154"/>
      <c r="H187" s="90" t="s">
        <v>401</v>
      </c>
      <c r="I187" s="90" t="s">
        <v>402</v>
      </c>
      <c r="J187" s="90"/>
      <c r="K187" s="92"/>
      <c r="L187" s="92"/>
    </row>
    <row r="188" spans="2:12" ht="72.599999999999994">
      <c r="B188" s="90" t="s">
        <v>767</v>
      </c>
      <c r="C188" s="90" t="s">
        <v>614</v>
      </c>
      <c r="D188" s="90" t="s">
        <v>380</v>
      </c>
      <c r="E188" s="90" t="s">
        <v>840</v>
      </c>
      <c r="F188" s="90" t="s">
        <v>841</v>
      </c>
      <c r="G188" s="154"/>
      <c r="H188" s="90" t="s">
        <v>426</v>
      </c>
      <c r="I188" s="90" t="s">
        <v>402</v>
      </c>
      <c r="J188" s="90"/>
      <c r="K188" s="40" t="s">
        <v>842</v>
      </c>
      <c r="L188" s="92"/>
    </row>
    <row r="189" spans="2:12" ht="43.5">
      <c r="B189" s="90" t="s">
        <v>767</v>
      </c>
      <c r="C189" s="90" t="s">
        <v>614</v>
      </c>
      <c r="D189" s="90" t="s">
        <v>380</v>
      </c>
      <c r="E189" s="90" t="s">
        <v>843</v>
      </c>
      <c r="F189" s="90" t="s">
        <v>844</v>
      </c>
      <c r="G189" s="154"/>
      <c r="H189" s="90" t="s">
        <v>401</v>
      </c>
      <c r="I189" s="90" t="s">
        <v>402</v>
      </c>
      <c r="J189" s="90"/>
      <c r="K189" s="40" t="s">
        <v>845</v>
      </c>
      <c r="L189" s="40" t="s">
        <v>846</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activeCell="H9" sqref="H9"/>
    </sheetView>
  </sheetViews>
  <sheetFormatPr defaultColWidth="8.85546875" defaultRowHeight="30" customHeight="1"/>
  <cols>
    <col min="1" max="1" width="4.5703125" style="7" customWidth="1"/>
    <col min="2" max="2" width="58.5703125" customWidth="1"/>
    <col min="3" max="3" width="13.42578125" bestFit="1" customWidth="1"/>
    <col min="4" max="4" width="3.140625" customWidth="1"/>
    <col min="5" max="5" width="20.5703125" customWidth="1"/>
    <col min="6" max="6" width="4" bestFit="1" customWidth="1"/>
    <col min="7" max="9" width="3.5703125" bestFit="1" customWidth="1"/>
    <col min="10" max="10" width="44.140625" customWidth="1"/>
    <col min="11" max="12" width="10.5703125" customWidth="1"/>
    <col min="13" max="13" width="6.42578125" bestFit="1" customWidth="1"/>
    <col min="14" max="14" width="11.140625" bestFit="1" customWidth="1"/>
    <col min="15" max="15" width="11.140625" style="6" bestFit="1" customWidth="1"/>
    <col min="16" max="16" width="11.140625" bestFit="1" customWidth="1"/>
    <col min="17" max="17" width="2.5703125" customWidth="1"/>
    <col min="18" max="108" width="3.5703125" customWidth="1"/>
  </cols>
  <sheetData>
    <row r="1" spans="1:108" ht="14.85" customHeight="1">
      <c r="F1" s="6"/>
      <c r="O1"/>
    </row>
    <row r="2" spans="1:108" ht="21">
      <c r="B2" s="208" t="s">
        <v>847</v>
      </c>
      <c r="C2" s="208"/>
      <c r="D2" s="208"/>
      <c r="E2" s="208"/>
      <c r="F2" s="208"/>
      <c r="G2" s="208"/>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c r="AK2" s="208"/>
      <c r="AL2" s="208"/>
      <c r="AM2" s="208"/>
      <c r="AN2" s="208"/>
      <c r="AO2" s="208"/>
      <c r="AP2" s="208"/>
      <c r="AQ2" s="208"/>
      <c r="AR2" s="208"/>
      <c r="AS2" s="208"/>
      <c r="AT2" s="208"/>
      <c r="AU2" s="208"/>
      <c r="AV2" s="208"/>
      <c r="AW2" s="208"/>
      <c r="AX2" s="208"/>
      <c r="AY2" s="208"/>
      <c r="AZ2" s="208"/>
      <c r="BA2" s="208"/>
      <c r="BB2" s="208"/>
      <c r="BC2" s="208"/>
      <c r="BD2" s="208"/>
      <c r="BE2" s="208"/>
      <c r="BF2" s="208"/>
      <c r="BG2" s="208"/>
      <c r="BH2" s="208"/>
      <c r="BI2" s="208"/>
      <c r="BJ2" s="208"/>
      <c r="BK2" s="208"/>
      <c r="BL2" s="208"/>
    </row>
    <row r="3" spans="1:108" ht="14.85" customHeight="1">
      <c r="F3" s="6"/>
      <c r="O3"/>
    </row>
    <row r="4" spans="1:108" ht="14.85" customHeight="1">
      <c r="F4" s="6"/>
      <c r="O4"/>
    </row>
    <row r="5" spans="1:108" ht="14.85" customHeight="1">
      <c r="F5" s="6"/>
      <c r="O5"/>
    </row>
    <row r="6" spans="1:108" ht="14.85" customHeight="1">
      <c r="F6" s="6"/>
      <c r="O6"/>
    </row>
    <row r="7" spans="1:108" ht="11.85" customHeight="1">
      <c r="F7" s="6"/>
      <c r="O7"/>
    </row>
    <row r="8" spans="1:108" ht="5.25" customHeight="1">
      <c r="A8" s="15"/>
      <c r="B8" s="35"/>
      <c r="C8" s="34"/>
      <c r="D8" s="32"/>
      <c r="E8" s="32"/>
      <c r="F8" s="33"/>
      <c r="G8" s="32"/>
      <c r="H8" s="32"/>
      <c r="I8" s="31"/>
      <c r="J8" s="12"/>
      <c r="K8" s="12"/>
      <c r="L8" s="12"/>
      <c r="O8"/>
    </row>
    <row r="9" spans="1:108" ht="25.35" customHeight="1"/>
    <row r="10" spans="1:108" ht="50.1" customHeight="1">
      <c r="A10" s="15"/>
      <c r="B10" s="218" t="s">
        <v>848</v>
      </c>
      <c r="C10" s="218"/>
      <c r="D10" s="218"/>
      <c r="E10" s="218"/>
      <c r="F10" s="218"/>
      <c r="G10" s="218"/>
      <c r="H10" s="218"/>
      <c r="I10" s="218"/>
      <c r="J10" s="218"/>
      <c r="K10" s="218"/>
      <c r="L10" s="218"/>
      <c r="M10" s="218"/>
      <c r="N10" s="218"/>
      <c r="O10" s="218"/>
      <c r="P10" s="218"/>
      <c r="Q10" s="218"/>
      <c r="R10" s="219"/>
      <c r="S10" s="219"/>
      <c r="T10" s="219"/>
      <c r="U10" s="219"/>
      <c r="V10" s="219"/>
      <c r="W10" s="219"/>
      <c r="X10" s="220"/>
      <c r="Y10" s="220"/>
      <c r="Z10" s="220"/>
      <c r="AA10" s="220"/>
      <c r="AB10" s="220"/>
      <c r="AC10" s="220"/>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row>
    <row r="11" spans="1:108" ht="20.100000000000001" customHeight="1">
      <c r="A11" s="15"/>
      <c r="B11" s="35"/>
      <c r="C11" s="34"/>
      <c r="D11" s="34"/>
      <c r="E11" s="32"/>
      <c r="F11" s="32"/>
      <c r="G11" s="32"/>
      <c r="H11" s="32"/>
      <c r="I11" s="32"/>
      <c r="J11" s="32"/>
      <c r="K11" s="32"/>
      <c r="L11" s="32"/>
      <c r="M11" s="32"/>
      <c r="N11" s="32"/>
      <c r="O11" s="33"/>
      <c r="P11" s="32"/>
      <c r="Q11" s="32"/>
      <c r="R11" s="31"/>
      <c r="S11" s="12"/>
      <c r="T11" s="12"/>
      <c r="U11" s="12"/>
    </row>
    <row r="12" spans="1:108" ht="30" customHeight="1">
      <c r="A12" s="15"/>
      <c r="B12" s="105" t="s">
        <v>849</v>
      </c>
      <c r="C12" s="30" t="s">
        <v>850</v>
      </c>
      <c r="D12" s="30"/>
      <c r="E12" s="24"/>
      <c r="F12" s="24"/>
      <c r="G12" s="24"/>
      <c r="H12" s="24"/>
      <c r="I12" s="24"/>
      <c r="J12" s="106" t="s">
        <v>851</v>
      </c>
      <c r="K12" s="24">
        <f ca="1">SUM(Milestones435217[[Days of Work]:[Days Delayed]])-2</f>
        <v>114</v>
      </c>
      <c r="L12" s="14"/>
      <c r="M12" s="14"/>
      <c r="N12" s="29"/>
      <c r="O12" s="29"/>
      <c r="P12" s="29" t="s">
        <v>852</v>
      </c>
      <c r="Q12" s="14"/>
      <c r="R12" s="221" t="s">
        <v>853</v>
      </c>
      <c r="S12" s="221"/>
      <c r="T12" s="221"/>
      <c r="U12" s="221"/>
      <c r="W12" s="222" t="s">
        <v>854</v>
      </c>
      <c r="X12" s="222"/>
      <c r="Y12" s="222"/>
      <c r="Z12" s="222"/>
      <c r="AB12" s="223" t="s">
        <v>855</v>
      </c>
      <c r="AC12" s="223"/>
      <c r="AD12" s="223"/>
      <c r="AE12" s="223"/>
      <c r="AG12" s="214" t="s">
        <v>856</v>
      </c>
      <c r="AH12" s="214"/>
      <c r="AI12" s="214"/>
      <c r="AJ12" s="214"/>
      <c r="AL12" s="215" t="s">
        <v>857</v>
      </c>
      <c r="AM12" s="215"/>
      <c r="AN12" s="215"/>
      <c r="AO12" s="215"/>
      <c r="AQ12" s="216" t="s">
        <v>858</v>
      </c>
      <c r="AR12" s="216"/>
      <c r="AS12" s="216"/>
      <c r="AT12" s="216"/>
      <c r="AV12" s="217" t="s">
        <v>11</v>
      </c>
      <c r="AW12" s="217"/>
      <c r="AX12" s="217"/>
      <c r="AY12" s="217"/>
    </row>
    <row r="13" spans="1:108" ht="27" customHeight="1">
      <c r="A13" s="15"/>
      <c r="B13" s="107" t="s">
        <v>64</v>
      </c>
      <c r="C13" s="24" t="s">
        <v>277</v>
      </c>
      <c r="D13" s="24"/>
      <c r="E13" s="24"/>
      <c r="F13" s="24"/>
      <c r="G13" s="24"/>
      <c r="H13" s="24"/>
      <c r="I13" s="24"/>
      <c r="J13" s="106" t="s">
        <v>859</v>
      </c>
      <c r="K13" s="108">
        <f ca="1">SUM(Milestones435217[Days Complete])-2</f>
        <v>22</v>
      </c>
      <c r="L13" s="14"/>
      <c r="M13" s="14"/>
      <c r="N13" s="14"/>
      <c r="O13" s="26"/>
      <c r="P13" s="14"/>
      <c r="Q13" s="14"/>
    </row>
    <row r="14" spans="1:108" ht="30" customHeight="1">
      <c r="A14" s="15"/>
      <c r="B14" s="109" t="s">
        <v>860</v>
      </c>
      <c r="C14" s="28">
        <f ca="1">TODAY()-30</f>
        <v>44856</v>
      </c>
      <c r="D14" s="28"/>
      <c r="E14" s="27"/>
      <c r="F14" s="27"/>
      <c r="G14" s="27"/>
      <c r="H14" s="27"/>
      <c r="I14" s="27"/>
      <c r="J14" s="110" t="s">
        <v>861</v>
      </c>
      <c r="K14" s="111">
        <f ca="1">K13/K12</f>
        <v>0.19298245614035087</v>
      </c>
      <c r="L14" s="14"/>
      <c r="M14" s="14"/>
      <c r="N14" s="14"/>
      <c r="O14" s="26"/>
      <c r="P14" s="14"/>
      <c r="Q14" s="14"/>
      <c r="R14" s="166" t="str">
        <f ca="1">TEXT(R15,"mmmm")</f>
        <v>November</v>
      </c>
      <c r="S14" s="167"/>
      <c r="T14" s="167"/>
      <c r="U14" s="167"/>
      <c r="V14" s="167"/>
      <c r="W14" s="167"/>
      <c r="X14" s="167"/>
      <c r="Y14" s="167" t="str">
        <f ca="1">IF(TEXT(Y15,"mmmm")=R14,"",TEXT(Y15,"mmmm"))</f>
        <v/>
      </c>
      <c r="Z14" s="167"/>
      <c r="AA14" s="167"/>
      <c r="AB14" s="167"/>
      <c r="AC14" s="167"/>
      <c r="AD14" s="167"/>
      <c r="AE14" s="167"/>
      <c r="AF14" s="167" t="str">
        <f ca="1">IF(OR(TEXT(AF15,"mmmm")=Y14,TEXT(AF15,"mmmm")=R14),"",TEXT(AF15,"mmmm"))</f>
        <v/>
      </c>
      <c r="AG14" s="167"/>
      <c r="AH14" s="167"/>
      <c r="AI14" s="167"/>
      <c r="AJ14" s="167"/>
      <c r="AK14" s="167"/>
      <c r="AL14" s="167"/>
      <c r="AM14" s="167" t="str">
        <f ca="1">IF(OR(TEXT(AM15,"mmmm")=AF14,TEXT(AM15,"mmmm")=Y14,TEXT(AM15,"mmmm")=R14),"",TEXT(AM15,"mmmm"))</f>
        <v/>
      </c>
      <c r="AN14" s="167"/>
      <c r="AO14" s="167"/>
      <c r="AP14" s="167"/>
      <c r="AQ14" s="167"/>
      <c r="AR14" s="167"/>
      <c r="AS14" s="167"/>
      <c r="AT14" s="167" t="str">
        <f ca="1">IF(OR(TEXT(AT15,"mmmm")=AM14,TEXT(AT15,"mmmm")=AF14,TEXT(AT15,"mmmm")=Y14,TEXT(AT15,"mmmm")=R14),"",TEXT(AT15,"mmmm"))</f>
        <v/>
      </c>
      <c r="AU14" s="167"/>
      <c r="AV14" s="167"/>
      <c r="AW14" s="167"/>
      <c r="AX14" s="167"/>
      <c r="AY14" s="167"/>
      <c r="AZ14" s="167"/>
      <c r="BA14" s="167" t="str">
        <f ca="1">IF(OR(TEXT(BA15,"mmmm")=AT14,TEXT(BA15,"mmmm")=AM14,TEXT(BA15,"mmmm")=AF14,TEXT(BA15,"mmmm")=Y14),"",TEXT(BA15,"mmmm"))</f>
        <v>December</v>
      </c>
      <c r="BB14" s="167"/>
      <c r="BC14" s="167"/>
      <c r="BD14" s="167"/>
      <c r="BE14" s="167"/>
      <c r="BF14" s="167"/>
      <c r="BG14" s="167"/>
      <c r="BH14" s="167" t="str">
        <f ca="1">IF(OR(TEXT(BH15,"mmmm")=BA14,TEXT(BH15,"mmmm")=AT14,TEXT(BH15,"mmmm")=AM14,TEXT(BH15,"mmmm")=AF14),"",TEXT(BH15,"mmmm"))</f>
        <v/>
      </c>
      <c r="BI14" s="167"/>
      <c r="BJ14" s="167"/>
      <c r="BK14" s="167"/>
      <c r="BL14" s="167"/>
      <c r="BM14" s="167"/>
      <c r="BN14" s="167"/>
      <c r="BO14" s="167" t="str">
        <f ca="1">IF(OR(TEXT(BO15,"mmmm")=BH14,TEXT(BO15,"mmmm")=BA14,TEXT(BO15,"mmmm")=AT14,TEXT(BO15,"mmmm")=AM14),"",TEXT(BO15,"mmmm"))</f>
        <v/>
      </c>
      <c r="BP14" s="167"/>
      <c r="BQ14" s="167"/>
      <c r="BR14" s="167"/>
      <c r="BS14" s="167"/>
      <c r="BT14" s="167"/>
      <c r="BU14" s="167"/>
      <c r="BV14" s="167" t="str">
        <f ca="1">IF(OR(TEXT(BV15,"mmmm")=BO14,TEXT(BV15,"mmmm")=BH14,TEXT(BV15,"mmmm")=BA14,TEXT(BV15,"mmmm")=AT14),"",TEXT(BV15,"mmmm"))</f>
        <v/>
      </c>
      <c r="BW14" s="167"/>
      <c r="BX14" s="167"/>
      <c r="BY14" s="167"/>
      <c r="BZ14" s="167"/>
      <c r="CA14" s="167"/>
      <c r="CB14" s="167"/>
      <c r="CC14" s="167" t="str">
        <f ca="1">IF(OR(TEXT(CC15,"mmmm")=BV14,TEXT(CC15,"mmmm")=BO14,TEXT(CC15,"mmmm")=BH14,TEXT(CC15,"mmmm")=BA14),"",TEXT(CC15,"mmmm"))</f>
        <v>January</v>
      </c>
      <c r="CD14" s="167"/>
      <c r="CE14" s="167"/>
      <c r="CF14" s="167"/>
      <c r="CG14" s="167"/>
      <c r="CH14" s="167"/>
      <c r="CI14" s="167"/>
      <c r="CJ14" s="167" t="str">
        <f ca="1">IF(OR(TEXT(CJ15,"mmmm")=CC14,TEXT(CJ15,"mmmm")=BV14,TEXT(CJ15,"mmmm")=BO14,TEXT(CJ15,"mmmm")=BH14),"",TEXT(CJ15,"mmmm"))</f>
        <v/>
      </c>
      <c r="CK14" s="167"/>
      <c r="CL14" s="167"/>
      <c r="CM14" s="167"/>
      <c r="CN14" s="167"/>
      <c r="CO14" s="167"/>
      <c r="CP14" s="167"/>
      <c r="CQ14" s="167" t="str">
        <f ca="1">IF(OR(TEXT(CQ15,"mmmm")=CJ14,TEXT(CQ15,"mmmm")=CC14,TEXT(CQ15,"mmmm")=BV14,TEXT(CQ15,"mmmm")=BO14),"",TEXT(CQ15,"mmmm"))</f>
        <v/>
      </c>
      <c r="CR14" s="167"/>
      <c r="CS14" s="167"/>
      <c r="CT14" s="167"/>
      <c r="CU14" s="167"/>
      <c r="CV14" s="167"/>
      <c r="CW14" s="167"/>
      <c r="CX14" s="167" t="str">
        <f ca="1">IF(OR(TEXT(CX15,"mmmm")=CQ14,TEXT(CX15,"mmmm")=CJ14,TEXT(CX15,"mmmm")=CC14,TEXT(CX15,"mmmm")=BV14),"",TEXT(CX15,"mmmm"))</f>
        <v/>
      </c>
      <c r="CY14" s="167"/>
      <c r="CZ14" s="167"/>
      <c r="DA14" s="167"/>
      <c r="DB14" s="167"/>
      <c r="DC14" s="167"/>
      <c r="DD14" s="168"/>
    </row>
    <row r="15" spans="1:108" ht="30" customHeight="1">
      <c r="A15" s="15"/>
      <c r="B15" s="109" t="s">
        <v>862</v>
      </c>
      <c r="C15" s="25">
        <v>11</v>
      </c>
      <c r="D15" s="25"/>
      <c r="E15" s="24"/>
      <c r="F15" s="24"/>
      <c r="G15" s="24"/>
      <c r="H15" s="24"/>
      <c r="I15" s="24"/>
      <c r="J15" s="24"/>
      <c r="K15" s="24"/>
      <c r="L15" s="14"/>
      <c r="M15" s="14"/>
      <c r="N15" s="14"/>
      <c r="O15" s="14"/>
      <c r="P15" s="14"/>
      <c r="Q15" s="14"/>
      <c r="R15" s="169">
        <f ca="1">IFERROR(Project_Start+Scrolling_Increment,TODAY())</f>
        <v>44867</v>
      </c>
      <c r="S15" s="170">
        <f ca="1">R15+1</f>
        <v>44868</v>
      </c>
      <c r="T15" s="170">
        <f t="shared" ref="T15:CE15" ca="1" si="0">S15+1</f>
        <v>44869</v>
      </c>
      <c r="U15" s="170">
        <f t="shared" ca="1" si="0"/>
        <v>44870</v>
      </c>
      <c r="V15" s="170">
        <f t="shared" ca="1" si="0"/>
        <v>44871</v>
      </c>
      <c r="W15" s="170">
        <f t="shared" ca="1" si="0"/>
        <v>44872</v>
      </c>
      <c r="X15" s="171">
        <f t="shared" ca="1" si="0"/>
        <v>44873</v>
      </c>
      <c r="Y15" s="170">
        <f ca="1">X15+1</f>
        <v>44874</v>
      </c>
      <c r="Z15" s="170">
        <f ca="1">Y15+1</f>
        <v>44875</v>
      </c>
      <c r="AA15" s="170">
        <f t="shared" ca="1" si="0"/>
        <v>44876</v>
      </c>
      <c r="AB15" s="170">
        <f t="shared" ca="1" si="0"/>
        <v>44877</v>
      </c>
      <c r="AC15" s="170">
        <f t="shared" ca="1" si="0"/>
        <v>44878</v>
      </c>
      <c r="AD15" s="170">
        <f t="shared" ca="1" si="0"/>
        <v>44879</v>
      </c>
      <c r="AE15" s="171">
        <f t="shared" ca="1" si="0"/>
        <v>44880</v>
      </c>
      <c r="AF15" s="170">
        <f ca="1">AE15+1</f>
        <v>44881</v>
      </c>
      <c r="AG15" s="170">
        <f ca="1">AF15+1</f>
        <v>44882</v>
      </c>
      <c r="AH15" s="170">
        <f t="shared" ca="1" si="0"/>
        <v>44883</v>
      </c>
      <c r="AI15" s="170">
        <f t="shared" ca="1" si="0"/>
        <v>44884</v>
      </c>
      <c r="AJ15" s="170">
        <f t="shared" ca="1" si="0"/>
        <v>44885</v>
      </c>
      <c r="AK15" s="170">
        <f t="shared" ca="1" si="0"/>
        <v>44886</v>
      </c>
      <c r="AL15" s="171">
        <f t="shared" ca="1" si="0"/>
        <v>44887</v>
      </c>
      <c r="AM15" s="170">
        <f ca="1">AL15+1</f>
        <v>44888</v>
      </c>
      <c r="AN15" s="170">
        <f ca="1">AM15+1</f>
        <v>44889</v>
      </c>
      <c r="AO15" s="170">
        <f t="shared" ca="1" si="0"/>
        <v>44890</v>
      </c>
      <c r="AP15" s="170">
        <f t="shared" ca="1" si="0"/>
        <v>44891</v>
      </c>
      <c r="AQ15" s="170">
        <f t="shared" ca="1" si="0"/>
        <v>44892</v>
      </c>
      <c r="AR15" s="170">
        <f t="shared" ca="1" si="0"/>
        <v>44893</v>
      </c>
      <c r="AS15" s="171">
        <f t="shared" ca="1" si="0"/>
        <v>44894</v>
      </c>
      <c r="AT15" s="170">
        <f ca="1">AS15+1</f>
        <v>44895</v>
      </c>
      <c r="AU15" s="170">
        <f ca="1">AT15+1</f>
        <v>44896</v>
      </c>
      <c r="AV15" s="170">
        <f t="shared" ca="1" si="0"/>
        <v>44897</v>
      </c>
      <c r="AW15" s="170">
        <f t="shared" ca="1" si="0"/>
        <v>44898</v>
      </c>
      <c r="AX15" s="170">
        <f t="shared" ca="1" si="0"/>
        <v>44899</v>
      </c>
      <c r="AY15" s="170">
        <f t="shared" ca="1" si="0"/>
        <v>44900</v>
      </c>
      <c r="AZ15" s="171">
        <f t="shared" ca="1" si="0"/>
        <v>44901</v>
      </c>
      <c r="BA15" s="170">
        <f ca="1">AZ15+1</f>
        <v>44902</v>
      </c>
      <c r="BB15" s="170">
        <f ca="1">BA15+1</f>
        <v>44903</v>
      </c>
      <c r="BC15" s="170">
        <f t="shared" ca="1" si="0"/>
        <v>44904</v>
      </c>
      <c r="BD15" s="170">
        <f t="shared" ca="1" si="0"/>
        <v>44905</v>
      </c>
      <c r="BE15" s="170">
        <f t="shared" ca="1" si="0"/>
        <v>44906</v>
      </c>
      <c r="BF15" s="170">
        <f t="shared" ca="1" si="0"/>
        <v>44907</v>
      </c>
      <c r="BG15" s="171">
        <f t="shared" ca="1" si="0"/>
        <v>44908</v>
      </c>
      <c r="BH15" s="170">
        <f t="shared" ca="1" si="0"/>
        <v>44909</v>
      </c>
      <c r="BI15" s="170">
        <f t="shared" ca="1" si="0"/>
        <v>44910</v>
      </c>
      <c r="BJ15" s="170">
        <f t="shared" ca="1" si="0"/>
        <v>44911</v>
      </c>
      <c r="BK15" s="170">
        <f t="shared" ca="1" si="0"/>
        <v>44912</v>
      </c>
      <c r="BL15" s="170">
        <f t="shared" ca="1" si="0"/>
        <v>44913</v>
      </c>
      <c r="BM15" s="170">
        <f t="shared" ca="1" si="0"/>
        <v>44914</v>
      </c>
      <c r="BN15" s="171">
        <f t="shared" ca="1" si="0"/>
        <v>44915</v>
      </c>
      <c r="BO15" s="170">
        <f t="shared" ca="1" si="0"/>
        <v>44916</v>
      </c>
      <c r="BP15" s="170">
        <f t="shared" ca="1" si="0"/>
        <v>44917</v>
      </c>
      <c r="BQ15" s="170">
        <f t="shared" ca="1" si="0"/>
        <v>44918</v>
      </c>
      <c r="BR15" s="170">
        <f t="shared" ca="1" si="0"/>
        <v>44919</v>
      </c>
      <c r="BS15" s="170">
        <f t="shared" ca="1" si="0"/>
        <v>44920</v>
      </c>
      <c r="BT15" s="170">
        <f t="shared" ca="1" si="0"/>
        <v>44921</v>
      </c>
      <c r="BU15" s="171">
        <f t="shared" ca="1" si="0"/>
        <v>44922</v>
      </c>
      <c r="BV15" s="170">
        <f t="shared" ca="1" si="0"/>
        <v>44923</v>
      </c>
      <c r="BW15" s="170">
        <f t="shared" ca="1" si="0"/>
        <v>44924</v>
      </c>
      <c r="BX15" s="170">
        <f t="shared" ca="1" si="0"/>
        <v>44925</v>
      </c>
      <c r="BY15" s="170">
        <f t="shared" ca="1" si="0"/>
        <v>44926</v>
      </c>
      <c r="BZ15" s="170">
        <f t="shared" ca="1" si="0"/>
        <v>44927</v>
      </c>
      <c r="CA15" s="170">
        <f t="shared" ca="1" si="0"/>
        <v>44928</v>
      </c>
      <c r="CB15" s="171">
        <f t="shared" ca="1" si="0"/>
        <v>44929</v>
      </c>
      <c r="CC15" s="170">
        <f t="shared" ca="1" si="0"/>
        <v>44930</v>
      </c>
      <c r="CD15" s="170">
        <f t="shared" ca="1" si="0"/>
        <v>44931</v>
      </c>
      <c r="CE15" s="170">
        <f t="shared" ca="1" si="0"/>
        <v>44932</v>
      </c>
      <c r="CF15" s="170">
        <f t="shared" ref="CF15:DD15" ca="1" si="1">CE15+1</f>
        <v>44933</v>
      </c>
      <c r="CG15" s="170">
        <f t="shared" ca="1" si="1"/>
        <v>44934</v>
      </c>
      <c r="CH15" s="170">
        <f t="shared" ca="1" si="1"/>
        <v>44935</v>
      </c>
      <c r="CI15" s="171">
        <f t="shared" ca="1" si="1"/>
        <v>44936</v>
      </c>
      <c r="CJ15" s="170">
        <f t="shared" ca="1" si="1"/>
        <v>44937</v>
      </c>
      <c r="CK15" s="170">
        <f t="shared" ca="1" si="1"/>
        <v>44938</v>
      </c>
      <c r="CL15" s="170">
        <f t="shared" ca="1" si="1"/>
        <v>44939</v>
      </c>
      <c r="CM15" s="170">
        <f t="shared" ca="1" si="1"/>
        <v>44940</v>
      </c>
      <c r="CN15" s="170">
        <f t="shared" ca="1" si="1"/>
        <v>44941</v>
      </c>
      <c r="CO15" s="170">
        <f t="shared" ca="1" si="1"/>
        <v>44942</v>
      </c>
      <c r="CP15" s="171">
        <f t="shared" ca="1" si="1"/>
        <v>44943</v>
      </c>
      <c r="CQ15" s="171">
        <f t="shared" ca="1" si="1"/>
        <v>44944</v>
      </c>
      <c r="CR15" s="171">
        <f t="shared" ca="1" si="1"/>
        <v>44945</v>
      </c>
      <c r="CS15" s="171">
        <f t="shared" ca="1" si="1"/>
        <v>44946</v>
      </c>
      <c r="CT15" s="171">
        <f t="shared" ca="1" si="1"/>
        <v>44947</v>
      </c>
      <c r="CU15" s="171">
        <f t="shared" ca="1" si="1"/>
        <v>44948</v>
      </c>
      <c r="CV15" s="171">
        <f t="shared" ca="1" si="1"/>
        <v>44949</v>
      </c>
      <c r="CW15" s="171">
        <f t="shared" ca="1" si="1"/>
        <v>44950</v>
      </c>
      <c r="CX15" s="171">
        <f t="shared" ca="1" si="1"/>
        <v>44951</v>
      </c>
      <c r="CY15" s="171">
        <f t="shared" ca="1" si="1"/>
        <v>44952</v>
      </c>
      <c r="CZ15" s="171">
        <f t="shared" ca="1" si="1"/>
        <v>44953</v>
      </c>
      <c r="DA15" s="171">
        <f t="shared" ca="1" si="1"/>
        <v>44954</v>
      </c>
      <c r="DB15" s="171">
        <f t="shared" ca="1" si="1"/>
        <v>44955</v>
      </c>
      <c r="DC15" s="171">
        <f t="shared" ca="1" si="1"/>
        <v>44956</v>
      </c>
      <c r="DD15" s="172">
        <f t="shared" ca="1" si="1"/>
        <v>44957</v>
      </c>
    </row>
    <row r="16" spans="1:108" ht="20.100000000000001" customHeight="1">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c r="A17" s="15"/>
      <c r="B17" s="156" t="s">
        <v>863</v>
      </c>
      <c r="C17" s="157" t="s">
        <v>864</v>
      </c>
      <c r="D17" s="157" t="s">
        <v>53</v>
      </c>
      <c r="E17" s="157" t="s">
        <v>865</v>
      </c>
      <c r="F17" s="158" t="s">
        <v>866</v>
      </c>
      <c r="G17" s="158" t="s">
        <v>867</v>
      </c>
      <c r="H17" s="158" t="s">
        <v>868</v>
      </c>
      <c r="I17" s="158" t="s">
        <v>869</v>
      </c>
      <c r="J17" s="157" t="s">
        <v>870</v>
      </c>
      <c r="K17" s="157" t="s">
        <v>871</v>
      </c>
      <c r="L17" s="157" t="s">
        <v>872</v>
      </c>
      <c r="M17" s="158" t="s">
        <v>873</v>
      </c>
      <c r="N17" s="157" t="s">
        <v>874</v>
      </c>
      <c r="O17" s="157" t="s">
        <v>875</v>
      </c>
      <c r="P17" s="157" t="s">
        <v>876</v>
      </c>
      <c r="Q17" s="173"/>
      <c r="R17" s="174" t="str">
        <f t="shared" ref="R17:CC17" ca="1" si="2">TEXT(R15,"ddd")</f>
        <v>Wed</v>
      </c>
      <c r="S17" s="175" t="str">
        <f t="shared" ca="1" si="2"/>
        <v>Thu</v>
      </c>
      <c r="T17" s="175" t="str">
        <f t="shared" ca="1" si="2"/>
        <v>Fri</v>
      </c>
      <c r="U17" s="175" t="str">
        <f t="shared" ca="1" si="2"/>
        <v>Sat</v>
      </c>
      <c r="V17" s="175" t="str">
        <f t="shared" ca="1" si="2"/>
        <v>Sun</v>
      </c>
      <c r="W17" s="175" t="str">
        <f t="shared" ca="1" si="2"/>
        <v>Mon</v>
      </c>
      <c r="X17" s="175" t="str">
        <f t="shared" ca="1" si="2"/>
        <v>Tue</v>
      </c>
      <c r="Y17" s="175" t="str">
        <f t="shared" ca="1" si="2"/>
        <v>Wed</v>
      </c>
      <c r="Z17" s="175" t="str">
        <f t="shared" ca="1" si="2"/>
        <v>Thu</v>
      </c>
      <c r="AA17" s="175" t="str">
        <f t="shared" ca="1" si="2"/>
        <v>Fri</v>
      </c>
      <c r="AB17" s="175" t="str">
        <f t="shared" ca="1" si="2"/>
        <v>Sat</v>
      </c>
      <c r="AC17" s="175" t="str">
        <f t="shared" ca="1" si="2"/>
        <v>Sun</v>
      </c>
      <c r="AD17" s="175" t="str">
        <f t="shared" ca="1" si="2"/>
        <v>Mon</v>
      </c>
      <c r="AE17" s="175" t="str">
        <f t="shared" ca="1" si="2"/>
        <v>Tue</v>
      </c>
      <c r="AF17" s="175" t="str">
        <f t="shared" ca="1" si="2"/>
        <v>Wed</v>
      </c>
      <c r="AG17" s="175" t="str">
        <f t="shared" ca="1" si="2"/>
        <v>Thu</v>
      </c>
      <c r="AH17" s="175" t="str">
        <f t="shared" ca="1" si="2"/>
        <v>Fri</v>
      </c>
      <c r="AI17" s="175" t="str">
        <f t="shared" ca="1" si="2"/>
        <v>Sat</v>
      </c>
      <c r="AJ17" s="175" t="str">
        <f t="shared" ca="1" si="2"/>
        <v>Sun</v>
      </c>
      <c r="AK17" s="175" t="str">
        <f t="shared" ca="1" si="2"/>
        <v>Mon</v>
      </c>
      <c r="AL17" s="175" t="str">
        <f t="shared" ca="1" si="2"/>
        <v>Tue</v>
      </c>
      <c r="AM17" s="175" t="str">
        <f t="shared" ca="1" si="2"/>
        <v>Wed</v>
      </c>
      <c r="AN17" s="175" t="str">
        <f t="shared" ca="1" si="2"/>
        <v>Thu</v>
      </c>
      <c r="AO17" s="175" t="str">
        <f t="shared" ca="1" si="2"/>
        <v>Fri</v>
      </c>
      <c r="AP17" s="175" t="str">
        <f t="shared" ca="1" si="2"/>
        <v>Sat</v>
      </c>
      <c r="AQ17" s="175" t="str">
        <f t="shared" ca="1" si="2"/>
        <v>Sun</v>
      </c>
      <c r="AR17" s="175" t="str">
        <f t="shared" ca="1" si="2"/>
        <v>Mon</v>
      </c>
      <c r="AS17" s="175" t="str">
        <f t="shared" ca="1" si="2"/>
        <v>Tue</v>
      </c>
      <c r="AT17" s="175" t="str">
        <f t="shared" ca="1" si="2"/>
        <v>Wed</v>
      </c>
      <c r="AU17" s="175" t="str">
        <f t="shared" ca="1" si="2"/>
        <v>Thu</v>
      </c>
      <c r="AV17" s="175" t="str">
        <f t="shared" ca="1" si="2"/>
        <v>Fri</v>
      </c>
      <c r="AW17" s="175" t="str">
        <f t="shared" ca="1" si="2"/>
        <v>Sat</v>
      </c>
      <c r="AX17" s="175" t="str">
        <f t="shared" ca="1" si="2"/>
        <v>Sun</v>
      </c>
      <c r="AY17" s="175" t="str">
        <f t="shared" ca="1" si="2"/>
        <v>Mon</v>
      </c>
      <c r="AZ17" s="175" t="str">
        <f t="shared" ca="1" si="2"/>
        <v>Tue</v>
      </c>
      <c r="BA17" s="175" t="str">
        <f t="shared" ca="1" si="2"/>
        <v>Wed</v>
      </c>
      <c r="BB17" s="175" t="str">
        <f t="shared" ca="1" si="2"/>
        <v>Thu</v>
      </c>
      <c r="BC17" s="175" t="str">
        <f t="shared" ca="1" si="2"/>
        <v>Fri</v>
      </c>
      <c r="BD17" s="175" t="str">
        <f t="shared" ca="1" si="2"/>
        <v>Sat</v>
      </c>
      <c r="BE17" s="175" t="str">
        <f t="shared" ca="1" si="2"/>
        <v>Sun</v>
      </c>
      <c r="BF17" s="175" t="str">
        <f t="shared" ca="1" si="2"/>
        <v>Mon</v>
      </c>
      <c r="BG17" s="175" t="str">
        <f t="shared" ca="1" si="2"/>
        <v>Tue</v>
      </c>
      <c r="BH17" s="175" t="str">
        <f t="shared" ca="1" si="2"/>
        <v>Wed</v>
      </c>
      <c r="BI17" s="175" t="str">
        <f t="shared" ca="1" si="2"/>
        <v>Thu</v>
      </c>
      <c r="BJ17" s="175" t="str">
        <f t="shared" ca="1" si="2"/>
        <v>Fri</v>
      </c>
      <c r="BK17" s="175" t="str">
        <f t="shared" ca="1" si="2"/>
        <v>Sat</v>
      </c>
      <c r="BL17" s="175" t="str">
        <f t="shared" ca="1" si="2"/>
        <v>Sun</v>
      </c>
      <c r="BM17" s="175" t="str">
        <f t="shared" ca="1" si="2"/>
        <v>Mon</v>
      </c>
      <c r="BN17" s="175" t="str">
        <f t="shared" ca="1" si="2"/>
        <v>Tue</v>
      </c>
      <c r="BO17" s="175" t="str">
        <f t="shared" ca="1" si="2"/>
        <v>Wed</v>
      </c>
      <c r="BP17" s="175" t="str">
        <f t="shared" ca="1" si="2"/>
        <v>Thu</v>
      </c>
      <c r="BQ17" s="175" t="str">
        <f t="shared" ca="1" si="2"/>
        <v>Fri</v>
      </c>
      <c r="BR17" s="175" t="str">
        <f t="shared" ca="1" si="2"/>
        <v>Sat</v>
      </c>
      <c r="BS17" s="175" t="str">
        <f t="shared" ca="1" si="2"/>
        <v>Sun</v>
      </c>
      <c r="BT17" s="175" t="str">
        <f t="shared" ca="1" si="2"/>
        <v>Mon</v>
      </c>
      <c r="BU17" s="175" t="str">
        <f t="shared" ca="1" si="2"/>
        <v>Tue</v>
      </c>
      <c r="BV17" s="175" t="str">
        <f t="shared" ca="1" si="2"/>
        <v>Wed</v>
      </c>
      <c r="BW17" s="175" t="str">
        <f t="shared" ca="1" si="2"/>
        <v>Thu</v>
      </c>
      <c r="BX17" s="175" t="str">
        <f t="shared" ca="1" si="2"/>
        <v>Fri</v>
      </c>
      <c r="BY17" s="175" t="str">
        <f t="shared" ca="1" si="2"/>
        <v>Sat</v>
      </c>
      <c r="BZ17" s="175" t="str">
        <f t="shared" ca="1" si="2"/>
        <v>Sun</v>
      </c>
      <c r="CA17" s="175" t="str">
        <f t="shared" ca="1" si="2"/>
        <v>Mon</v>
      </c>
      <c r="CB17" s="175" t="str">
        <f t="shared" ca="1" si="2"/>
        <v>Tue</v>
      </c>
      <c r="CC17" s="175" t="str">
        <f t="shared" ca="1" si="2"/>
        <v>Wed</v>
      </c>
      <c r="CD17" s="175" t="str">
        <f t="shared" ref="CD17:DD17" ca="1" si="3">TEXT(CD15,"ddd")</f>
        <v>Thu</v>
      </c>
      <c r="CE17" s="175" t="str">
        <f t="shared" ca="1" si="3"/>
        <v>Fri</v>
      </c>
      <c r="CF17" s="175" t="str">
        <f t="shared" ca="1" si="3"/>
        <v>Sat</v>
      </c>
      <c r="CG17" s="175" t="str">
        <f t="shared" ca="1" si="3"/>
        <v>Sun</v>
      </c>
      <c r="CH17" s="175" t="str">
        <f t="shared" ca="1" si="3"/>
        <v>Mon</v>
      </c>
      <c r="CI17" s="175" t="str">
        <f t="shared" ca="1" si="3"/>
        <v>Tue</v>
      </c>
      <c r="CJ17" s="175" t="str">
        <f t="shared" ca="1" si="3"/>
        <v>Wed</v>
      </c>
      <c r="CK17" s="175" t="str">
        <f t="shared" ca="1" si="3"/>
        <v>Thu</v>
      </c>
      <c r="CL17" s="175" t="str">
        <f t="shared" ca="1" si="3"/>
        <v>Fri</v>
      </c>
      <c r="CM17" s="175" t="str">
        <f t="shared" ca="1" si="3"/>
        <v>Sat</v>
      </c>
      <c r="CN17" s="175" t="str">
        <f t="shared" ca="1" si="3"/>
        <v>Sun</v>
      </c>
      <c r="CO17" s="175" t="str">
        <f t="shared" ca="1" si="3"/>
        <v>Mon</v>
      </c>
      <c r="CP17" s="175" t="str">
        <f t="shared" ca="1" si="3"/>
        <v>Tue</v>
      </c>
      <c r="CQ17" s="175" t="str">
        <f t="shared" ca="1" si="3"/>
        <v>Wed</v>
      </c>
      <c r="CR17" s="175" t="str">
        <f t="shared" ca="1" si="3"/>
        <v>Thu</v>
      </c>
      <c r="CS17" s="175" t="str">
        <f t="shared" ca="1" si="3"/>
        <v>Fri</v>
      </c>
      <c r="CT17" s="175" t="str">
        <f t="shared" ca="1" si="3"/>
        <v>Sat</v>
      </c>
      <c r="CU17" s="175" t="str">
        <f t="shared" ca="1" si="3"/>
        <v>Sun</v>
      </c>
      <c r="CV17" s="175" t="str">
        <f t="shared" ca="1" si="3"/>
        <v>Mon</v>
      </c>
      <c r="CW17" s="175" t="str">
        <f t="shared" ca="1" si="3"/>
        <v>Tue</v>
      </c>
      <c r="CX17" s="175" t="str">
        <f t="shared" ca="1" si="3"/>
        <v>Wed</v>
      </c>
      <c r="CY17" s="175" t="str">
        <f t="shared" ca="1" si="3"/>
        <v>Thu</v>
      </c>
      <c r="CZ17" s="175" t="str">
        <f t="shared" ca="1" si="3"/>
        <v>Fri</v>
      </c>
      <c r="DA17" s="175" t="str">
        <f t="shared" ca="1" si="3"/>
        <v>Sat</v>
      </c>
      <c r="DB17" s="175" t="str">
        <f t="shared" ca="1" si="3"/>
        <v>Sun</v>
      </c>
      <c r="DC17" s="175" t="str">
        <f t="shared" ca="1" si="3"/>
        <v>Mon</v>
      </c>
      <c r="DD17" s="176" t="str">
        <f t="shared" ca="1" si="3"/>
        <v>Tue</v>
      </c>
    </row>
    <row r="18" spans="1:108" ht="36" customHeight="1">
      <c r="B18" s="81" t="s">
        <v>877</v>
      </c>
      <c r="C18" s="18" t="s">
        <v>11</v>
      </c>
      <c r="D18" s="112">
        <f>ROW()</f>
        <v>18</v>
      </c>
      <c r="E18" s="159"/>
      <c r="F18" s="113"/>
      <c r="G18" s="113"/>
      <c r="H18" s="113"/>
      <c r="I18" s="113"/>
      <c r="J18" s="160"/>
      <c r="K18" s="19"/>
      <c r="L18" s="114">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44856</v>
      </c>
      <c r="O18" s="116"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44856</v>
      </c>
      <c r="P18" s="117"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R18" s="177"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78" t="str">
        <f t="shared" ca="1" si="5"/>
        <v/>
      </c>
    </row>
    <row r="19" spans="1:108" ht="36" customHeight="1">
      <c r="B19" s="81" t="s">
        <v>878</v>
      </c>
      <c r="C19" s="18" t="s">
        <v>879</v>
      </c>
      <c r="D19" s="112">
        <f>ROW()</f>
        <v>19</v>
      </c>
      <c r="E19" s="159"/>
      <c r="F19" s="113">
        <v>1</v>
      </c>
      <c r="G19" s="113"/>
      <c r="H19" s="113"/>
      <c r="I19" s="113"/>
      <c r="J19" s="160" t="s">
        <v>877</v>
      </c>
      <c r="K19" s="19" t="s">
        <v>875</v>
      </c>
      <c r="L19" s="114">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16"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44858</v>
      </c>
      <c r="P19" s="117"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R19" s="177"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78" t="str">
        <f t="shared" ca="1" si="5"/>
        <v/>
      </c>
    </row>
    <row r="20" spans="1:108" s="12" customFormat="1" ht="36" customHeight="1">
      <c r="A20" s="7"/>
      <c r="B20" s="81" t="s">
        <v>880</v>
      </c>
      <c r="C20" s="13" t="s">
        <v>11</v>
      </c>
      <c r="D20" s="112">
        <f>ROW()</f>
        <v>20</v>
      </c>
      <c r="E20" s="161"/>
      <c r="F20" s="118"/>
      <c r="G20" s="118"/>
      <c r="H20" s="118"/>
      <c r="I20" s="118"/>
      <c r="J20" s="160" t="s">
        <v>878</v>
      </c>
      <c r="K20" s="19" t="s">
        <v>876</v>
      </c>
      <c r="L20" s="114">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16"/>
      <c r="O20" s="116"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0" s="117"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44872</v>
      </c>
      <c r="Q20" s="13"/>
      <c r="R20" s="177"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78" t="str">
        <f t="shared" ca="1" si="5"/>
        <v/>
      </c>
    </row>
    <row r="21" spans="1:108" s="12" customFormat="1" ht="36" customHeight="1">
      <c r="A21" s="7"/>
      <c r="B21" s="81" t="s">
        <v>881</v>
      </c>
      <c r="C21" s="13" t="s">
        <v>854</v>
      </c>
      <c r="D21" s="112">
        <f>ROW()</f>
        <v>21</v>
      </c>
      <c r="E21" s="162" t="s">
        <v>277</v>
      </c>
      <c r="F21" s="118">
        <v>1</v>
      </c>
      <c r="G21" s="118"/>
      <c r="H21" s="118"/>
      <c r="I21" s="118"/>
      <c r="J21" s="160" t="s">
        <v>880</v>
      </c>
      <c r="K21" s="19" t="str">
        <f t="shared" ref="K21" si="7">IF(C20="Step","Start Date","End Date")</f>
        <v>Start Date</v>
      </c>
      <c r="L21" s="114">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16"/>
      <c r="O21" s="116"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1" s="117"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1" s="13"/>
      <c r="R21" s="177"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78" t="str">
        <f t="shared" ca="1" si="5"/>
        <v/>
      </c>
    </row>
    <row r="22" spans="1:108" s="12" customFormat="1" ht="36" customHeight="1">
      <c r="A22" s="7"/>
      <c r="B22" s="81" t="s">
        <v>882</v>
      </c>
      <c r="C22" s="13" t="s">
        <v>853</v>
      </c>
      <c r="D22" s="112">
        <f>ROW()</f>
        <v>22</v>
      </c>
      <c r="E22" s="162" t="s">
        <v>274</v>
      </c>
      <c r="F22" s="118">
        <v>1</v>
      </c>
      <c r="G22" s="118">
        <v>2</v>
      </c>
      <c r="H22" s="118"/>
      <c r="I22" s="118"/>
      <c r="J22" s="160" t="s">
        <v>881</v>
      </c>
      <c r="K22" s="19" t="s">
        <v>876</v>
      </c>
      <c r="L22" s="114">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16"/>
      <c r="O22" s="116"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44860</v>
      </c>
      <c r="P22" s="117"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44862</v>
      </c>
      <c r="Q22" s="13"/>
      <c r="R22" s="177"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78" t="str">
        <f t="shared" ca="1" si="5"/>
        <v/>
      </c>
    </row>
    <row r="23" spans="1:108" s="12" customFormat="1" ht="36" customHeight="1">
      <c r="A23" s="7"/>
      <c r="B23" s="81" t="s">
        <v>883</v>
      </c>
      <c r="C23" s="13" t="s">
        <v>855</v>
      </c>
      <c r="D23" s="112">
        <f>ROW()</f>
        <v>23</v>
      </c>
      <c r="E23" s="162" t="s">
        <v>274</v>
      </c>
      <c r="F23" s="118">
        <v>3</v>
      </c>
      <c r="G23" s="118"/>
      <c r="H23" s="118">
        <v>2</v>
      </c>
      <c r="I23" s="118"/>
      <c r="J23" s="160" t="s">
        <v>882</v>
      </c>
      <c r="K23" s="19" t="s">
        <v>876</v>
      </c>
      <c r="L23" s="114">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16"/>
      <c r="O23" s="116"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3" s="117"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44865</v>
      </c>
      <c r="Q23" s="13"/>
      <c r="R23" s="177"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78" t="str">
        <f t="shared" ca="1" si="5"/>
        <v/>
      </c>
    </row>
    <row r="24" spans="1:108" s="12" customFormat="1" ht="36" customHeight="1">
      <c r="A24" s="7"/>
      <c r="B24" s="81" t="s">
        <v>884</v>
      </c>
      <c r="C24" s="13" t="s">
        <v>855</v>
      </c>
      <c r="D24" s="112">
        <f>ROW()</f>
        <v>24</v>
      </c>
      <c r="E24" s="162" t="s">
        <v>274</v>
      </c>
      <c r="F24" s="118">
        <v>1</v>
      </c>
      <c r="G24" s="118"/>
      <c r="H24" s="118"/>
      <c r="I24" s="118">
        <v>6</v>
      </c>
      <c r="J24" s="160" t="s">
        <v>880</v>
      </c>
      <c r="K24" s="19" t="s">
        <v>875</v>
      </c>
      <c r="L24" s="114">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16"/>
      <c r="O24" s="116"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4" s="117"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44867</v>
      </c>
      <c r="Q24" s="13"/>
      <c r="R24" s="177"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78" t="str">
        <f t="shared" ca="1" si="5"/>
        <v/>
      </c>
    </row>
    <row r="25" spans="1:108" s="12" customFormat="1" ht="36" customHeight="1">
      <c r="A25" s="7"/>
      <c r="B25" s="81" t="s">
        <v>885</v>
      </c>
      <c r="C25" s="13" t="s">
        <v>855</v>
      </c>
      <c r="D25" s="112">
        <f>ROW()</f>
        <v>25</v>
      </c>
      <c r="E25" s="162" t="s">
        <v>274</v>
      </c>
      <c r="F25" s="118">
        <v>1</v>
      </c>
      <c r="G25" s="118"/>
      <c r="H25" s="118"/>
      <c r="I25" s="118">
        <v>6</v>
      </c>
      <c r="J25" s="160" t="s">
        <v>880</v>
      </c>
      <c r="K25" s="19" t="s">
        <v>875</v>
      </c>
      <c r="L25" s="114">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16"/>
      <c r="O25" s="116"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5" s="117"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44867</v>
      </c>
      <c r="Q25" s="13"/>
      <c r="R25" s="177"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78" t="str">
        <f t="shared" ca="1" si="5"/>
        <v/>
      </c>
    </row>
    <row r="26" spans="1:108" s="12" customFormat="1" ht="36" customHeight="1">
      <c r="A26" s="7"/>
      <c r="B26" s="81" t="s">
        <v>886</v>
      </c>
      <c r="C26" s="13" t="s">
        <v>855</v>
      </c>
      <c r="D26" s="112">
        <f>ROW()</f>
        <v>26</v>
      </c>
      <c r="E26" s="162" t="s">
        <v>277</v>
      </c>
      <c r="F26" s="118">
        <v>2</v>
      </c>
      <c r="G26" s="118"/>
      <c r="H26" s="118"/>
      <c r="I26" s="118"/>
      <c r="J26" s="160" t="s">
        <v>882</v>
      </c>
      <c r="K26" s="19" t="str">
        <f t="shared" ref="K26:K27" si="11">IF(C25="Step","Start Date","End Date")</f>
        <v>End Date</v>
      </c>
      <c r="L26" s="114">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16"/>
      <c r="O26" s="116"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44865</v>
      </c>
      <c r="P26" s="117"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6" s="13"/>
      <c r="R26" s="177"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78" t="str">
        <f t="shared" ca="1" si="5"/>
        <v/>
      </c>
    </row>
    <row r="27" spans="1:108" s="12" customFormat="1" ht="36" customHeight="1">
      <c r="A27" s="7"/>
      <c r="B27" s="81" t="s">
        <v>887</v>
      </c>
      <c r="C27" s="13" t="s">
        <v>855</v>
      </c>
      <c r="D27" s="112">
        <f>ROW()</f>
        <v>27</v>
      </c>
      <c r="E27" s="162" t="s">
        <v>277</v>
      </c>
      <c r="F27" s="118">
        <v>3</v>
      </c>
      <c r="G27" s="118"/>
      <c r="H27" s="118"/>
      <c r="I27" s="118"/>
      <c r="J27" s="160" t="s">
        <v>884</v>
      </c>
      <c r="K27" s="19" t="str">
        <f t="shared" si="11"/>
        <v>End Date</v>
      </c>
      <c r="L27" s="114">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16"/>
      <c r="O27" s="116"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44868</v>
      </c>
      <c r="P27" s="117"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44872</v>
      </c>
      <c r="Q27" s="13"/>
      <c r="R27" s="177"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78" t="str">
        <f t="shared" ca="1" si="12"/>
        <v/>
      </c>
    </row>
    <row r="28" spans="1:108" s="12" customFormat="1" ht="36" customHeight="1">
      <c r="A28" s="7"/>
      <c r="B28" s="81" t="s">
        <v>888</v>
      </c>
      <c r="C28" s="13" t="s">
        <v>11</v>
      </c>
      <c r="D28" s="112">
        <f>ROW()</f>
        <v>28</v>
      </c>
      <c r="E28" s="163"/>
      <c r="F28" s="118"/>
      <c r="G28" s="118"/>
      <c r="H28" s="118"/>
      <c r="I28" s="118"/>
      <c r="J28" s="160" t="s">
        <v>880</v>
      </c>
      <c r="K28" s="19" t="s">
        <v>876</v>
      </c>
      <c r="L28" s="114">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16"/>
      <c r="O28" s="116"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44873</v>
      </c>
      <c r="P28" s="117"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44886</v>
      </c>
      <c r="Q28" s="13"/>
      <c r="R28" s="177"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78" t="str">
        <f t="shared" ca="1" si="12"/>
        <v/>
      </c>
    </row>
    <row r="29" spans="1:108" s="12" customFormat="1" ht="36" customHeight="1">
      <c r="A29" s="7"/>
      <c r="B29" s="81" t="s">
        <v>889</v>
      </c>
      <c r="C29" s="13" t="s">
        <v>854</v>
      </c>
      <c r="D29" s="112">
        <f>ROW()</f>
        <v>29</v>
      </c>
      <c r="E29" s="162" t="s">
        <v>277</v>
      </c>
      <c r="F29" s="118">
        <v>5</v>
      </c>
      <c r="G29" s="118"/>
      <c r="H29" s="118"/>
      <c r="I29" s="118">
        <v>2</v>
      </c>
      <c r="J29" s="160" t="s">
        <v>888</v>
      </c>
      <c r="K29" s="19" t="s">
        <v>875</v>
      </c>
      <c r="L29" s="114">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16"/>
      <c r="O29" s="116"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44875</v>
      </c>
      <c r="P29" s="117"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44881</v>
      </c>
      <c r="Q29" s="13"/>
      <c r="R29" s="177"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78" t="str">
        <f t="shared" ca="1" si="16"/>
        <v/>
      </c>
    </row>
    <row r="30" spans="1:108" s="12" customFormat="1" ht="36" customHeight="1">
      <c r="A30" s="7"/>
      <c r="B30" s="81" t="s">
        <v>890</v>
      </c>
      <c r="C30" s="13" t="s">
        <v>891</v>
      </c>
      <c r="D30" s="112">
        <f>ROW()</f>
        <v>30</v>
      </c>
      <c r="E30" s="162" t="s">
        <v>277</v>
      </c>
      <c r="F30" s="118">
        <v>2</v>
      </c>
      <c r="G30" s="118"/>
      <c r="H30" s="118"/>
      <c r="I30" s="118"/>
      <c r="J30" s="160" t="str">
        <f t="shared" ref="J30:J31" si="17">B29</f>
        <v>Perform a digital estate discovery and populate template</v>
      </c>
      <c r="K30" s="19" t="str">
        <f t="shared" ref="K30:K31" si="18">IF(C29="Step","Start Date","End Date")</f>
        <v>End Date</v>
      </c>
      <c r="L30" s="114">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16"/>
      <c r="O30" s="116"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44882</v>
      </c>
      <c r="P30" s="117"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44883</v>
      </c>
      <c r="Q30" s="13"/>
      <c r="R30" s="177"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78" t="str">
        <f t="shared" ca="1" si="16"/>
        <v/>
      </c>
    </row>
    <row r="31" spans="1:108" s="12" customFormat="1" ht="36" customHeight="1">
      <c r="A31" s="7"/>
      <c r="B31" s="81" t="s">
        <v>6</v>
      </c>
      <c r="C31" s="13" t="s">
        <v>855</v>
      </c>
      <c r="D31" s="112">
        <f>ROW()</f>
        <v>31</v>
      </c>
      <c r="E31" s="162"/>
      <c r="F31" s="118">
        <v>1</v>
      </c>
      <c r="G31" s="118"/>
      <c r="H31" s="118"/>
      <c r="I31" s="118"/>
      <c r="J31" s="160" t="str">
        <f t="shared" si="17"/>
        <v>Liaise with business to complete digital discovery and migration scope</v>
      </c>
      <c r="K31" s="19" t="str">
        <f t="shared" si="18"/>
        <v>End Date</v>
      </c>
      <c r="L31" s="114">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16"/>
      <c r="O31" s="116"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1" s="117"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44886</v>
      </c>
      <c r="Q31" s="13"/>
      <c r="R31" s="177"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78" t="str">
        <f t="shared" ca="1" si="16"/>
        <v/>
      </c>
    </row>
    <row r="32" spans="1:108" s="12" customFormat="1" ht="36" customHeight="1">
      <c r="A32" s="7"/>
      <c r="B32" s="81" t="s">
        <v>892</v>
      </c>
      <c r="C32" s="13" t="s">
        <v>11</v>
      </c>
      <c r="D32" s="112">
        <f>ROW()</f>
        <v>32</v>
      </c>
      <c r="E32" s="163"/>
      <c r="F32" s="118"/>
      <c r="G32" s="118"/>
      <c r="H32" s="118"/>
      <c r="I32" s="118"/>
      <c r="J32" s="160" t="s">
        <v>888</v>
      </c>
      <c r="K32" s="19" t="s">
        <v>876</v>
      </c>
      <c r="L32" s="114">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16"/>
      <c r="O32" s="116"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44887</v>
      </c>
      <c r="P32" s="117"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44897</v>
      </c>
      <c r="Q32" s="13"/>
      <c r="R32" s="177"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78" t="str">
        <f t="shared" ca="1" si="16"/>
        <v/>
      </c>
    </row>
    <row r="33" spans="1:108" s="12" customFormat="1" ht="36" customHeight="1">
      <c r="A33" s="7"/>
      <c r="B33" s="81" t="s">
        <v>893</v>
      </c>
      <c r="C33" s="13" t="s">
        <v>854</v>
      </c>
      <c r="D33" s="112">
        <f>ROW()</f>
        <v>33</v>
      </c>
      <c r="E33" s="162" t="s">
        <v>277</v>
      </c>
      <c r="F33" s="118">
        <v>1</v>
      </c>
      <c r="G33" s="118"/>
      <c r="H33" s="118">
        <v>1</v>
      </c>
      <c r="I33" s="118"/>
      <c r="J33" s="160" t="s">
        <v>892</v>
      </c>
      <c r="K33" s="19" t="s">
        <v>875</v>
      </c>
      <c r="L33" s="114">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16"/>
      <c r="O33" s="116"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3" s="117"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44886</v>
      </c>
      <c r="Q33" s="13"/>
      <c r="R33" s="177"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78" t="str">
        <f t="shared" ca="1" si="16"/>
        <v/>
      </c>
    </row>
    <row r="34" spans="1:108" s="12" customFormat="1" ht="36" customHeight="1">
      <c r="A34" s="7"/>
      <c r="B34" s="81" t="s">
        <v>894</v>
      </c>
      <c r="C34" s="13" t="s">
        <v>856</v>
      </c>
      <c r="D34" s="112">
        <f>ROW()</f>
        <v>34</v>
      </c>
      <c r="E34" s="162" t="s">
        <v>280</v>
      </c>
      <c r="F34" s="118">
        <v>2</v>
      </c>
      <c r="G34" s="118"/>
      <c r="H34" s="118"/>
      <c r="I34" s="118">
        <v>3</v>
      </c>
      <c r="J34" s="160" t="str">
        <f t="shared" ref="J34:J36" si="19">B33</f>
        <v>Define migration tooling and get business signoff on approach</v>
      </c>
      <c r="K34" s="19" t="s">
        <v>876</v>
      </c>
      <c r="L34" s="114">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16"/>
      <c r="O34" s="116"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4" s="117"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4" s="13"/>
      <c r="R34" s="177"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78" t="str">
        <f t="shared" ca="1" si="16"/>
        <v/>
      </c>
    </row>
    <row r="35" spans="1:108" s="12" customFormat="1" ht="36" customHeight="1">
      <c r="A35" s="7"/>
      <c r="B35" s="81" t="s">
        <v>895</v>
      </c>
      <c r="C35" s="13" t="s">
        <v>857</v>
      </c>
      <c r="D35" s="112">
        <f>ROW()</f>
        <v>35</v>
      </c>
      <c r="E35" s="162" t="s">
        <v>280</v>
      </c>
      <c r="F35" s="118">
        <v>2</v>
      </c>
      <c r="G35" s="118"/>
      <c r="H35" s="118"/>
      <c r="I35" s="118"/>
      <c r="J35" s="160" t="str">
        <f t="shared" si="19"/>
        <v>Create Azure Migrate project in Contoso production subscription</v>
      </c>
      <c r="K35" s="19" t="s">
        <v>876</v>
      </c>
      <c r="L35" s="114">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16"/>
      <c r="O35" s="116"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5" s="117"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44895</v>
      </c>
      <c r="Q35" s="13"/>
      <c r="R35" s="177"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78" t="str">
        <f t="shared" ca="1" si="16"/>
        <v/>
      </c>
    </row>
    <row r="36" spans="1:108" s="12" customFormat="1" ht="36" customHeight="1">
      <c r="A36" s="7"/>
      <c r="B36" s="81" t="s">
        <v>6</v>
      </c>
      <c r="C36" s="13" t="s">
        <v>879</v>
      </c>
      <c r="D36" s="112">
        <f>ROW()</f>
        <v>36</v>
      </c>
      <c r="E36" s="162"/>
      <c r="F36" s="118">
        <v>2</v>
      </c>
      <c r="G36" s="118"/>
      <c r="H36" s="118"/>
      <c r="I36" s="118"/>
      <c r="J36" s="160" t="str">
        <f t="shared" si="19"/>
        <v>Install Azure Migrate appliance in Apollo data centre</v>
      </c>
      <c r="K36" s="19" t="s">
        <v>876</v>
      </c>
      <c r="L36" s="114">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16"/>
      <c r="O36" s="116"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44896</v>
      </c>
      <c r="P36" s="117"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44897</v>
      </c>
      <c r="Q36" s="13"/>
      <c r="R36" s="177"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78" t="str">
        <f t="shared" ca="1" si="16"/>
        <v/>
      </c>
    </row>
    <row r="37" spans="1:108" s="12" customFormat="1" ht="36" customHeight="1">
      <c r="A37" s="7"/>
      <c r="B37" s="81" t="s">
        <v>350</v>
      </c>
      <c r="C37" s="13" t="s">
        <v>11</v>
      </c>
      <c r="D37" s="112">
        <f>ROW()</f>
        <v>37</v>
      </c>
      <c r="E37" s="163"/>
      <c r="F37" s="118"/>
      <c r="G37" s="118"/>
      <c r="H37" s="118"/>
      <c r="I37" s="118"/>
      <c r="J37" s="160" t="s">
        <v>892</v>
      </c>
      <c r="K37" s="19" t="s">
        <v>876</v>
      </c>
      <c r="L37" s="114">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16"/>
      <c r="O37" s="116"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44900</v>
      </c>
      <c r="P37" s="117"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44904</v>
      </c>
      <c r="Q37" s="13"/>
      <c r="R37" s="177"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78" t="str">
        <f t="shared" ca="1" si="16"/>
        <v/>
      </c>
    </row>
    <row r="38" spans="1:108" s="12" customFormat="1" ht="36" customHeight="1">
      <c r="A38" s="7"/>
      <c r="B38" s="81" t="s">
        <v>896</v>
      </c>
      <c r="C38" s="13" t="s">
        <v>855</v>
      </c>
      <c r="D38" s="112">
        <f>ROW()</f>
        <v>38</v>
      </c>
      <c r="E38" s="162" t="s">
        <v>280</v>
      </c>
      <c r="F38" s="118">
        <v>1</v>
      </c>
      <c r="G38" s="118"/>
      <c r="H38" s="118"/>
      <c r="I38" s="118"/>
      <c r="J38" s="160" t="str">
        <f t="shared" ref="J38:J40" si="22">B37</f>
        <v>DISCOVERY</v>
      </c>
      <c r="K38" s="19" t="s">
        <v>875</v>
      </c>
      <c r="L38" s="114">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16"/>
      <c r="O38" s="116"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44900</v>
      </c>
      <c r="P38" s="117"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8" s="13"/>
      <c r="R38" s="177"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78" t="str">
        <f t="shared" ca="1" si="16"/>
        <v/>
      </c>
    </row>
    <row r="39" spans="1:108" s="12" customFormat="1" ht="36" customHeight="1">
      <c r="A39" s="7"/>
      <c r="B39" s="81" t="s">
        <v>897</v>
      </c>
      <c r="C39" s="13" t="s">
        <v>855</v>
      </c>
      <c r="D39" s="112">
        <f>ROW()</f>
        <v>39</v>
      </c>
      <c r="E39" s="162" t="s">
        <v>280</v>
      </c>
      <c r="F39" s="118">
        <v>1</v>
      </c>
      <c r="G39" s="118">
        <v>1</v>
      </c>
      <c r="H39" s="118"/>
      <c r="I39" s="118"/>
      <c r="J39" s="160" t="str">
        <f t="shared" si="22"/>
        <v>Confirm discovery support compatibility in a VMware environment for the digital estate</v>
      </c>
      <c r="K39" s="19" t="s">
        <v>876</v>
      </c>
      <c r="L39" s="114">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16"/>
      <c r="O39" s="116"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39" s="117"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44902</v>
      </c>
      <c r="Q39" s="13"/>
      <c r="R39" s="177"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78" t="str">
        <f t="shared" ca="1" si="16"/>
        <v/>
      </c>
    </row>
    <row r="40" spans="1:108" s="12" customFormat="1" ht="36" customHeight="1">
      <c r="A40" s="7"/>
      <c r="B40" s="81" t="s">
        <v>6</v>
      </c>
      <c r="C40" s="13" t="s">
        <v>879</v>
      </c>
      <c r="D40" s="112">
        <f>ROW()</f>
        <v>40</v>
      </c>
      <c r="E40" s="162"/>
      <c r="F40" s="118">
        <v>1</v>
      </c>
      <c r="G40" s="118">
        <v>1</v>
      </c>
      <c r="H40" s="118"/>
      <c r="I40" s="118"/>
      <c r="J40" s="160" t="str">
        <f t="shared" si="22"/>
        <v>Discover servers in Apollo datacentre using Azure Migrate</v>
      </c>
      <c r="K40" s="19" t="s">
        <v>876</v>
      </c>
      <c r="L40" s="114">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16"/>
      <c r="O40" s="116"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44903</v>
      </c>
      <c r="P40" s="117"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44904</v>
      </c>
      <c r="Q40" s="13"/>
      <c r="R40" s="177"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78" t="str">
        <f t="shared" ca="1" si="16"/>
        <v/>
      </c>
    </row>
    <row r="41" spans="1:108" s="12" customFormat="1" ht="36" customHeight="1">
      <c r="A41" s="7"/>
      <c r="B41" s="81" t="s">
        <v>351</v>
      </c>
      <c r="C41" s="13" t="s">
        <v>11</v>
      </c>
      <c r="D41" s="112">
        <f>ROW()</f>
        <v>41</v>
      </c>
      <c r="E41" s="163"/>
      <c r="F41" s="118"/>
      <c r="G41" s="118"/>
      <c r="H41" s="118"/>
      <c r="I41" s="118"/>
      <c r="J41" s="160" t="s">
        <v>350</v>
      </c>
      <c r="K41" s="19" t="s">
        <v>876</v>
      </c>
      <c r="L41" s="114">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16"/>
      <c r="O41" s="116"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44907</v>
      </c>
      <c r="P41" s="117"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44928</v>
      </c>
      <c r="Q41" s="13"/>
      <c r="R41" s="177"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78" t="str">
        <f t="shared" ca="1" si="16"/>
        <v/>
      </c>
    </row>
    <row r="42" spans="1:108" s="12" customFormat="1" ht="36" customHeight="1">
      <c r="A42" s="7"/>
      <c r="B42" s="81" t="s">
        <v>898</v>
      </c>
      <c r="C42" s="13" t="s">
        <v>856</v>
      </c>
      <c r="D42" s="112">
        <f>ROW()</f>
        <v>42</v>
      </c>
      <c r="E42" s="162" t="s">
        <v>280</v>
      </c>
      <c r="F42" s="118">
        <v>15</v>
      </c>
      <c r="G42" s="118"/>
      <c r="H42" s="118"/>
      <c r="I42" s="118"/>
      <c r="J42" s="160" t="s">
        <v>351</v>
      </c>
      <c r="K42" s="19" t="s">
        <v>875</v>
      </c>
      <c r="L42" s="114">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16"/>
      <c r="O42" s="116"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44907</v>
      </c>
      <c r="P42" s="117"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44925</v>
      </c>
      <c r="Q42" s="13"/>
      <c r="R42" s="177"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78" t="str">
        <f t="shared" ca="1" si="16"/>
        <v/>
      </c>
    </row>
    <row r="43" spans="1:108" s="12" customFormat="1" ht="36" customHeight="1">
      <c r="A43" s="7"/>
      <c r="B43" s="81" t="s">
        <v>899</v>
      </c>
      <c r="C43" s="13" t="s">
        <v>856</v>
      </c>
      <c r="D43" s="112">
        <f>ROW()</f>
        <v>43</v>
      </c>
      <c r="E43" s="162" t="s">
        <v>280</v>
      </c>
      <c r="F43" s="118">
        <v>5</v>
      </c>
      <c r="G43" s="118"/>
      <c r="H43" s="118"/>
      <c r="I43" s="118">
        <v>10</v>
      </c>
      <c r="J43" s="160" t="s">
        <v>351</v>
      </c>
      <c r="K43" s="19" t="s">
        <v>875</v>
      </c>
      <c r="L43" s="114">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16"/>
      <c r="O43" s="116"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44921</v>
      </c>
      <c r="P43" s="117"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44925</v>
      </c>
      <c r="Q43" s="13"/>
      <c r="R43" s="177"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78" t="str">
        <f t="shared" ca="1" si="16"/>
        <v/>
      </c>
    </row>
    <row r="44" spans="1:108" s="12" customFormat="1" ht="36" customHeight="1">
      <c r="A44" s="7"/>
      <c r="B44" s="81" t="s">
        <v>6</v>
      </c>
      <c r="C44" s="13" t="s">
        <v>891</v>
      </c>
      <c r="D44" s="112">
        <f>ROW()</f>
        <v>44</v>
      </c>
      <c r="E44" s="162"/>
      <c r="F44" s="118">
        <v>1</v>
      </c>
      <c r="G44" s="118"/>
      <c r="H44" s="118"/>
      <c r="I44" s="118"/>
      <c r="J44" s="160" t="s">
        <v>899</v>
      </c>
      <c r="K44" s="19" t="s">
        <v>876</v>
      </c>
      <c r="L44" s="114">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16"/>
      <c r="O44" s="116"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44928</v>
      </c>
      <c r="P44" s="117"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44928</v>
      </c>
      <c r="Q44" s="13"/>
      <c r="R44" s="177"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f t="shared" ca="1" si="14"/>
        <v>1</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78" t="str">
        <f t="shared" ca="1" si="16"/>
        <v/>
      </c>
    </row>
    <row r="45" spans="1:108" s="12" customFormat="1" ht="36" customHeight="1">
      <c r="A45" s="7"/>
      <c r="B45" s="81" t="s">
        <v>900</v>
      </c>
      <c r="C45" s="13" t="s">
        <v>11</v>
      </c>
      <c r="D45" s="112">
        <f>ROW()</f>
        <v>45</v>
      </c>
      <c r="E45" s="163"/>
      <c r="F45" s="118"/>
      <c r="G45" s="118"/>
      <c r="H45" s="118"/>
      <c r="I45" s="118"/>
      <c r="J45" s="160" t="s">
        <v>351</v>
      </c>
      <c r="K45" s="19" t="s">
        <v>876</v>
      </c>
      <c r="L45" s="114">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16"/>
      <c r="O45" s="116"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44929</v>
      </c>
      <c r="P45" s="117"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44957</v>
      </c>
      <c r="Q45" s="13"/>
      <c r="R45" s="177"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78" t="str">
        <f t="shared" ca="1" si="27"/>
        <v/>
      </c>
    </row>
    <row r="46" spans="1:108" s="12" customFormat="1" ht="36" customHeight="1">
      <c r="A46" s="7"/>
      <c r="B46" s="81" t="s">
        <v>901</v>
      </c>
      <c r="C46" s="13" t="s">
        <v>855</v>
      </c>
      <c r="D46" s="112">
        <f>ROW()</f>
        <v>46</v>
      </c>
      <c r="E46" s="162" t="s">
        <v>277</v>
      </c>
      <c r="F46" s="118">
        <v>15</v>
      </c>
      <c r="G46" s="118"/>
      <c r="H46" s="118"/>
      <c r="I46" s="118"/>
      <c r="J46" s="160" t="s">
        <v>900</v>
      </c>
      <c r="K46" s="19" t="s">
        <v>875</v>
      </c>
      <c r="L46" s="114">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16"/>
      <c r="O46" s="116"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44929</v>
      </c>
      <c r="P46" s="117"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44949</v>
      </c>
      <c r="Q46" s="13"/>
      <c r="R46" s="177"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78" t="str">
        <f t="shared" ca="1" si="27"/>
        <v/>
      </c>
    </row>
    <row r="47" spans="1:108" s="12" customFormat="1" ht="36" customHeight="1">
      <c r="A47" s="7"/>
      <c r="B47" s="81" t="s">
        <v>627</v>
      </c>
      <c r="C47" s="13" t="s">
        <v>857</v>
      </c>
      <c r="D47" s="112">
        <f>ROW()</f>
        <v>47</v>
      </c>
      <c r="E47" s="162" t="s">
        <v>280</v>
      </c>
      <c r="F47" s="118">
        <v>5</v>
      </c>
      <c r="G47" s="118"/>
      <c r="H47" s="118"/>
      <c r="I47" s="118"/>
      <c r="J47" s="160" t="s">
        <v>901</v>
      </c>
      <c r="K47" s="19" t="s">
        <v>876</v>
      </c>
      <c r="L47" s="114">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16"/>
      <c r="O47" s="116"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44950</v>
      </c>
      <c r="P47" s="117"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44956</v>
      </c>
      <c r="Q47" s="13"/>
      <c r="R47" s="177"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78" t="str">
        <f t="shared" ca="1" si="27"/>
        <v/>
      </c>
    </row>
    <row r="48" spans="1:108" s="12" customFormat="1" ht="36" customHeight="1">
      <c r="A48" s="7"/>
      <c r="B48" s="81" t="s">
        <v>6</v>
      </c>
      <c r="C48" s="13" t="s">
        <v>891</v>
      </c>
      <c r="D48" s="112">
        <f>ROW()</f>
        <v>48</v>
      </c>
      <c r="E48" s="162"/>
      <c r="F48" s="118">
        <v>1</v>
      </c>
      <c r="G48" s="118"/>
      <c r="H48" s="118"/>
      <c r="I48" s="118"/>
      <c r="J48" s="160" t="s">
        <v>627</v>
      </c>
      <c r="K48" s="19" t="s">
        <v>876</v>
      </c>
      <c r="L48" s="114">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16"/>
      <c r="O48" s="116"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44957</v>
      </c>
      <c r="P48" s="117"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44957</v>
      </c>
      <c r="Q48" s="13"/>
      <c r="R48" s="177"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78">
        <f t="shared" ca="1" si="27"/>
        <v>1</v>
      </c>
    </row>
    <row r="49" spans="1:108" s="12" customFormat="1" ht="36" customHeight="1">
      <c r="A49" s="7"/>
      <c r="B49" s="81" t="s">
        <v>902</v>
      </c>
      <c r="C49" s="13" t="s">
        <v>11</v>
      </c>
      <c r="D49" s="112">
        <f>ROW()</f>
        <v>49</v>
      </c>
      <c r="E49" s="163"/>
      <c r="F49" s="118"/>
      <c r="G49" s="118"/>
      <c r="H49" s="118"/>
      <c r="I49" s="118"/>
      <c r="J49" s="160" t="s">
        <v>900</v>
      </c>
      <c r="K49" s="19" t="s">
        <v>876</v>
      </c>
      <c r="L49" s="114">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16"/>
      <c r="O49" s="116"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44958</v>
      </c>
      <c r="P49" s="117"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44981</v>
      </c>
      <c r="Q49" s="13"/>
      <c r="R49" s="177"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78" t="str">
        <f t="shared" ca="1" si="27"/>
        <v/>
      </c>
    </row>
    <row r="50" spans="1:108" s="12" customFormat="1" ht="36" customHeight="1">
      <c r="A50" s="7"/>
      <c r="B50" s="81" t="s">
        <v>903</v>
      </c>
      <c r="C50" s="13" t="s">
        <v>856</v>
      </c>
      <c r="D50" s="112">
        <f>ROW()</f>
        <v>50</v>
      </c>
      <c r="E50" s="162" t="s">
        <v>280</v>
      </c>
      <c r="F50" s="118">
        <v>15</v>
      </c>
      <c r="G50" s="118"/>
      <c r="H50" s="118"/>
      <c r="I50" s="118"/>
      <c r="J50" s="160" t="s">
        <v>902</v>
      </c>
      <c r="K50" s="19" t="s">
        <v>875</v>
      </c>
      <c r="L50" s="114">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16"/>
      <c r="O50" s="116"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44958</v>
      </c>
      <c r="P50" s="117"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44978</v>
      </c>
      <c r="Q50" s="13"/>
      <c r="R50" s="177"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78" t="str">
        <f t="shared" ca="1" si="27"/>
        <v/>
      </c>
    </row>
    <row r="51" spans="1:108" s="12" customFormat="1" ht="36" customHeight="1">
      <c r="A51" s="7"/>
      <c r="B51" s="81" t="s">
        <v>904</v>
      </c>
      <c r="C51" s="13" t="s">
        <v>891</v>
      </c>
      <c r="D51" s="112">
        <f>ROW()</f>
        <v>51</v>
      </c>
      <c r="E51" s="162" t="s">
        <v>280</v>
      </c>
      <c r="F51" s="118">
        <v>1</v>
      </c>
      <c r="G51" s="118"/>
      <c r="H51" s="118"/>
      <c r="I51" s="118"/>
      <c r="J51" s="160" t="s">
        <v>903</v>
      </c>
      <c r="K51" s="19" t="s">
        <v>876</v>
      </c>
      <c r="L51" s="114">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16"/>
      <c r="O51" s="116"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44979</v>
      </c>
      <c r="P51" s="117"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44979</v>
      </c>
      <c r="Q51" s="13"/>
      <c r="R51" s="177"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78" t="str">
        <f t="shared" ca="1" si="27"/>
        <v/>
      </c>
    </row>
    <row r="52" spans="1:108" s="12" customFormat="1" ht="36" customHeight="1">
      <c r="A52" s="7"/>
      <c r="B52" s="81" t="s">
        <v>905</v>
      </c>
      <c r="C52" s="13" t="s">
        <v>856</v>
      </c>
      <c r="D52" s="112">
        <f>ROW()</f>
        <v>52</v>
      </c>
      <c r="E52" s="162" t="s">
        <v>280</v>
      </c>
      <c r="F52" s="118">
        <v>1</v>
      </c>
      <c r="G52" s="118"/>
      <c r="H52" s="118"/>
      <c r="I52" s="118"/>
      <c r="J52" s="160" t="s">
        <v>904</v>
      </c>
      <c r="K52" s="19" t="s">
        <v>876</v>
      </c>
      <c r="L52" s="114">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16"/>
      <c r="O52" s="116"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44980</v>
      </c>
      <c r="P52" s="117"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44980</v>
      </c>
      <c r="Q52" s="13"/>
      <c r="R52" s="177"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78" t="str">
        <f t="shared" ca="1" si="27"/>
        <v/>
      </c>
    </row>
    <row r="53" spans="1:108" s="12" customFormat="1" ht="36" customHeight="1">
      <c r="A53" s="7"/>
      <c r="B53" s="81" t="s">
        <v>6</v>
      </c>
      <c r="C53" s="13"/>
      <c r="D53" s="112">
        <f>ROW()</f>
        <v>53</v>
      </c>
      <c r="E53" s="162"/>
      <c r="F53" s="118">
        <v>1</v>
      </c>
      <c r="G53" s="118"/>
      <c r="H53" s="118"/>
      <c r="I53" s="118"/>
      <c r="J53" s="160" t="s">
        <v>905</v>
      </c>
      <c r="K53" s="19" t="s">
        <v>876</v>
      </c>
      <c r="L53" s="114">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16"/>
      <c r="O53" s="116"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44981</v>
      </c>
      <c r="P53" s="117"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44981</v>
      </c>
      <c r="Q53" s="13"/>
      <c r="R53" s="177"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78" t="str">
        <f t="shared" ca="1" si="27"/>
        <v/>
      </c>
    </row>
    <row r="54" spans="1:108" s="12" customFormat="1" ht="36" customHeight="1">
      <c r="A54" s="7"/>
      <c r="B54" s="81" t="s">
        <v>906</v>
      </c>
      <c r="C54" s="13" t="s">
        <v>11</v>
      </c>
      <c r="D54" s="112">
        <f>ROW()</f>
        <v>54</v>
      </c>
      <c r="E54" s="163"/>
      <c r="F54" s="118"/>
      <c r="G54" s="118"/>
      <c r="H54" s="118"/>
      <c r="I54" s="118"/>
      <c r="J54" s="160" t="s">
        <v>902</v>
      </c>
      <c r="K54" s="19" t="s">
        <v>876</v>
      </c>
      <c r="L54" s="114">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16"/>
      <c r="O54" s="116"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44984</v>
      </c>
      <c r="P54" s="117"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45009</v>
      </c>
      <c r="Q54" s="13"/>
      <c r="R54" s="177"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78" t="str">
        <f t="shared" ca="1" si="27"/>
        <v/>
      </c>
    </row>
    <row r="55" spans="1:108" s="12" customFormat="1" ht="36" customHeight="1">
      <c r="A55" s="7"/>
      <c r="B55" s="81" t="s">
        <v>769</v>
      </c>
      <c r="C55" s="13" t="s">
        <v>857</v>
      </c>
      <c r="D55" s="112">
        <f>ROW()</f>
        <v>55</v>
      </c>
      <c r="E55" s="162" t="s">
        <v>280</v>
      </c>
      <c r="F55" s="118">
        <v>15</v>
      </c>
      <c r="G55" s="118"/>
      <c r="H55" s="118"/>
      <c r="I55" s="118"/>
      <c r="J55" s="160" t="s">
        <v>906</v>
      </c>
      <c r="K55" s="19" t="s">
        <v>875</v>
      </c>
      <c r="L55"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16"/>
      <c r="O55" s="116"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44984</v>
      </c>
      <c r="P55" s="117"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45002</v>
      </c>
      <c r="Q55" s="13"/>
      <c r="R55" s="177"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78" t="str">
        <f t="shared" ca="1" si="27"/>
        <v/>
      </c>
    </row>
    <row r="56" spans="1:108" s="12" customFormat="1" ht="36" customHeight="1">
      <c r="A56" s="7"/>
      <c r="B56" s="81" t="s">
        <v>6</v>
      </c>
      <c r="C56" s="13"/>
      <c r="D56" s="112">
        <f>ROW()</f>
        <v>56</v>
      </c>
      <c r="E56" s="161"/>
      <c r="F56" s="118">
        <v>5</v>
      </c>
      <c r="G56" s="118"/>
      <c r="H56" s="118"/>
      <c r="I56" s="118"/>
      <c r="J56" s="160" t="s">
        <v>769</v>
      </c>
      <c r="K56" s="19" t="s">
        <v>876</v>
      </c>
      <c r="L56"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16"/>
      <c r="O56" s="116"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6" s="117"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45009</v>
      </c>
      <c r="Q56" s="13"/>
      <c r="R56" s="177"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78" t="str">
        <f t="shared" ca="1" si="27"/>
        <v/>
      </c>
    </row>
    <row r="57" spans="1:108" s="12" customFormat="1" ht="29.1">
      <c r="A57" s="7"/>
      <c r="B57" s="164" t="s">
        <v>907</v>
      </c>
      <c r="C57" s="13" t="s">
        <v>11</v>
      </c>
      <c r="D57" s="112">
        <f>ROW()</f>
        <v>57</v>
      </c>
      <c r="E57" s="161"/>
      <c r="F57" s="118"/>
      <c r="G57" s="118"/>
      <c r="H57" s="118"/>
      <c r="I57" s="118"/>
      <c r="J57" s="160" t="s">
        <v>906</v>
      </c>
      <c r="K57" s="19" t="s">
        <v>876</v>
      </c>
      <c r="L57" s="114">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16"/>
      <c r="O57" s="116"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45012</v>
      </c>
      <c r="P57" s="117"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45009</v>
      </c>
      <c r="Q57" s="13"/>
      <c r="R57" s="177"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78" t="str">
        <f t="shared" ca="1" si="27"/>
        <v/>
      </c>
    </row>
    <row r="58" spans="1:108" s="12" customFormat="1" ht="29.1">
      <c r="A58" s="7"/>
      <c r="B58" s="165" t="s">
        <v>908</v>
      </c>
      <c r="C58" s="13" t="s">
        <v>879</v>
      </c>
      <c r="D58" s="112">
        <f>ROW()</f>
        <v>58</v>
      </c>
      <c r="E58" s="161"/>
      <c r="F58" s="118">
        <v>1</v>
      </c>
      <c r="G58" s="118"/>
      <c r="H58" s="118"/>
      <c r="I58" s="118"/>
      <c r="J58" s="160" t="str">
        <f t="shared" ref="J58" si="32">B57</f>
        <v>Project Duration Step - DO NOT TOUCH
INSERT TASKS/ROWS ABOVE THIS</v>
      </c>
      <c r="K58" s="19" t="s">
        <v>875</v>
      </c>
      <c r="L58" s="114">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16">
        <f ca="1">MAX($P$18:INDIRECT(_xlfn.CONCAT(SUBSTITUTE(ADDRESS(1,COLUMN(),4),"1",""),(ROW()-2))))</f>
        <v>45009</v>
      </c>
      <c r="O58" s="116"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45009</v>
      </c>
      <c r="P58" s="117"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45009</v>
      </c>
      <c r="Q58" s="13"/>
      <c r="R58" s="179" t="str">
        <f t="shared" ca="1" si="30"/>
        <v/>
      </c>
      <c r="S58" s="180" t="str">
        <f t="shared" ca="1" si="30"/>
        <v/>
      </c>
      <c r="T58" s="180" t="str">
        <f t="shared" ca="1" si="30"/>
        <v/>
      </c>
      <c r="U58" s="180" t="str">
        <f t="shared" ca="1" si="30"/>
        <v/>
      </c>
      <c r="V58" s="180" t="str">
        <f t="shared" ca="1" si="30"/>
        <v/>
      </c>
      <c r="W58" s="180" t="str">
        <f t="shared" ca="1" si="30"/>
        <v/>
      </c>
      <c r="X58" s="180" t="str">
        <f t="shared" ca="1" si="30"/>
        <v/>
      </c>
      <c r="Y58" s="180" t="str">
        <f t="shared" ca="1" si="30"/>
        <v/>
      </c>
      <c r="Z58" s="180" t="str">
        <f t="shared" ca="1" si="30"/>
        <v/>
      </c>
      <c r="AA58" s="180" t="str">
        <f t="shared" ca="1" si="30"/>
        <v/>
      </c>
      <c r="AB58" s="180" t="str">
        <f t="shared" ca="1" si="30"/>
        <v/>
      </c>
      <c r="AC58" s="180" t="str">
        <f t="shared" ca="1" si="30"/>
        <v/>
      </c>
      <c r="AD58" s="180" t="str">
        <f t="shared" ca="1" si="30"/>
        <v/>
      </c>
      <c r="AE58" s="180" t="str">
        <f t="shared" ca="1" si="30"/>
        <v/>
      </c>
      <c r="AF58" s="180" t="str">
        <f t="shared" ca="1" si="30"/>
        <v/>
      </c>
      <c r="AG58" s="180" t="str">
        <f t="shared" ca="1" si="30"/>
        <v/>
      </c>
      <c r="AH58" s="180" t="str">
        <f t="shared" ca="1" si="31"/>
        <v/>
      </c>
      <c r="AI58" s="180" t="str">
        <f t="shared" ca="1" si="31"/>
        <v/>
      </c>
      <c r="AJ58" s="180" t="str">
        <f t="shared" ca="1" si="31"/>
        <v/>
      </c>
      <c r="AK58" s="180" t="str">
        <f t="shared" ca="1" si="31"/>
        <v/>
      </c>
      <c r="AL58" s="180" t="str">
        <f t="shared" ca="1" si="31"/>
        <v/>
      </c>
      <c r="AM58" s="180" t="str">
        <f t="shared" ca="1" si="31"/>
        <v/>
      </c>
      <c r="AN58" s="180" t="str">
        <f t="shared" ca="1" si="31"/>
        <v/>
      </c>
      <c r="AO58" s="180" t="str">
        <f t="shared" ca="1" si="31"/>
        <v/>
      </c>
      <c r="AP58" s="180" t="str">
        <f t="shared" ca="1" si="31"/>
        <v/>
      </c>
      <c r="AQ58" s="180" t="str">
        <f t="shared" ca="1" si="31"/>
        <v/>
      </c>
      <c r="AR58" s="180" t="str">
        <f t="shared" ca="1" si="31"/>
        <v/>
      </c>
      <c r="AS58" s="180" t="str">
        <f t="shared" ca="1" si="31"/>
        <v/>
      </c>
      <c r="AT58" s="180" t="str">
        <f t="shared" ca="1" si="31"/>
        <v/>
      </c>
      <c r="AU58" s="180" t="str">
        <f t="shared" ca="1" si="31"/>
        <v/>
      </c>
      <c r="AV58" s="180" t="str">
        <f t="shared" ca="1" si="31"/>
        <v/>
      </c>
      <c r="AW58" s="180" t="str">
        <f t="shared" ca="1" si="31"/>
        <v/>
      </c>
      <c r="AX58" s="180" t="str">
        <f t="shared" ca="1" si="29"/>
        <v/>
      </c>
      <c r="AY58" s="180" t="str">
        <f t="shared" ca="1" si="29"/>
        <v/>
      </c>
      <c r="AZ58" s="180" t="str">
        <f t="shared" ca="1" si="29"/>
        <v/>
      </c>
      <c r="BA58" s="180" t="str">
        <f t="shared" ca="1" si="29"/>
        <v/>
      </c>
      <c r="BB58" s="180" t="str">
        <f t="shared" ca="1" si="29"/>
        <v/>
      </c>
      <c r="BC58" s="180" t="str">
        <f t="shared" ca="1" si="29"/>
        <v/>
      </c>
      <c r="BD58" s="180" t="str">
        <f t="shared" ca="1" si="29"/>
        <v/>
      </c>
      <c r="BE58" s="180" t="str">
        <f t="shared" ca="1" si="29"/>
        <v/>
      </c>
      <c r="BF58" s="180" t="str">
        <f t="shared" ca="1" si="29"/>
        <v/>
      </c>
      <c r="BG58" s="180" t="str">
        <f t="shared" ca="1" si="29"/>
        <v/>
      </c>
      <c r="BH58" s="180" t="str">
        <f t="shared" ca="1" si="29"/>
        <v/>
      </c>
      <c r="BI58" s="180" t="str">
        <f t="shared" ca="1" si="29"/>
        <v/>
      </c>
      <c r="BJ58" s="180" t="str">
        <f t="shared" ca="1" si="29"/>
        <v/>
      </c>
      <c r="BK58" s="180" t="str">
        <f t="shared" ca="1" si="29"/>
        <v/>
      </c>
      <c r="BL58" s="180" t="str">
        <f t="shared" ca="1" si="29"/>
        <v/>
      </c>
      <c r="BM58" s="180" t="str">
        <f t="shared" ca="1" si="26"/>
        <v/>
      </c>
      <c r="BN58" s="180" t="str">
        <f t="shared" ca="1" si="26"/>
        <v/>
      </c>
      <c r="BO58" s="180" t="str">
        <f t="shared" ca="1" si="26"/>
        <v/>
      </c>
      <c r="BP58" s="180" t="str">
        <f t="shared" ca="1" si="26"/>
        <v/>
      </c>
      <c r="BQ58" s="180" t="str">
        <f t="shared" ca="1" si="26"/>
        <v/>
      </c>
      <c r="BR58" s="180" t="str">
        <f t="shared" ca="1" si="26"/>
        <v/>
      </c>
      <c r="BS58" s="180" t="str">
        <f t="shared" ca="1" si="26"/>
        <v/>
      </c>
      <c r="BT58" s="180" t="str">
        <f t="shared" ca="1" si="26"/>
        <v/>
      </c>
      <c r="BU58" s="180" t="str">
        <f t="shared" ca="1" si="26"/>
        <v/>
      </c>
      <c r="BV58" s="180" t="str">
        <f t="shared" ca="1" si="26"/>
        <v/>
      </c>
      <c r="BW58" s="180" t="str">
        <f t="shared" ca="1" si="26"/>
        <v/>
      </c>
      <c r="BX58" s="180" t="str">
        <f t="shared" ca="1" si="26"/>
        <v/>
      </c>
      <c r="BY58" s="180" t="str">
        <f t="shared" ca="1" si="26"/>
        <v/>
      </c>
      <c r="BZ58" s="180" t="str">
        <f t="shared" ca="1" si="26"/>
        <v/>
      </c>
      <c r="CA58" s="180" t="str">
        <f t="shared" ca="1" si="26"/>
        <v/>
      </c>
      <c r="CB58" s="180" t="str">
        <f t="shared" ca="1" si="26"/>
        <v/>
      </c>
      <c r="CC58" s="180" t="str">
        <f t="shared" ca="1" si="25"/>
        <v/>
      </c>
      <c r="CD58" s="180" t="str">
        <f t="shared" ca="1" si="25"/>
        <v/>
      </c>
      <c r="CE58" s="180" t="str">
        <f t="shared" ca="1" si="25"/>
        <v/>
      </c>
      <c r="CF58" s="180" t="str">
        <f t="shared" ca="1" si="25"/>
        <v/>
      </c>
      <c r="CG58" s="180" t="str">
        <f t="shared" ca="1" si="25"/>
        <v/>
      </c>
      <c r="CH58" s="180" t="str">
        <f t="shared" ca="1" si="25"/>
        <v/>
      </c>
      <c r="CI58" s="180" t="str">
        <f t="shared" ca="1" si="25"/>
        <v/>
      </c>
      <c r="CJ58" s="180" t="str">
        <f t="shared" ca="1" si="25"/>
        <v/>
      </c>
      <c r="CK58" s="180" t="str">
        <f t="shared" ca="1" si="25"/>
        <v/>
      </c>
      <c r="CL58" s="180" t="str">
        <f t="shared" ca="1" si="25"/>
        <v/>
      </c>
      <c r="CM58" s="180" t="str">
        <f t="shared" ca="1" si="25"/>
        <v/>
      </c>
      <c r="CN58" s="180" t="str">
        <f t="shared" ca="1" si="25"/>
        <v/>
      </c>
      <c r="CO58" s="180" t="str">
        <f t="shared" ca="1" si="25"/>
        <v/>
      </c>
      <c r="CP58" s="180" t="str">
        <f t="shared" ca="1" si="25"/>
        <v/>
      </c>
      <c r="CQ58" s="180" t="str">
        <f t="shared" ca="1" si="25"/>
        <v/>
      </c>
      <c r="CR58" s="180" t="str">
        <f t="shared" ca="1" si="25"/>
        <v/>
      </c>
      <c r="CS58" s="180" t="str">
        <f t="shared" ca="1" si="27"/>
        <v/>
      </c>
      <c r="CT58" s="180" t="str">
        <f t="shared" ca="1" si="27"/>
        <v/>
      </c>
      <c r="CU58" s="180" t="str">
        <f t="shared" ca="1" si="27"/>
        <v/>
      </c>
      <c r="CV58" s="180" t="str">
        <f t="shared" ca="1" si="27"/>
        <v/>
      </c>
      <c r="CW58" s="180" t="str">
        <f t="shared" ca="1" si="27"/>
        <v/>
      </c>
      <c r="CX58" s="180" t="str">
        <f t="shared" ca="1" si="27"/>
        <v/>
      </c>
      <c r="CY58" s="180" t="str">
        <f t="shared" ca="1" si="27"/>
        <v/>
      </c>
      <c r="CZ58" s="180" t="str">
        <f t="shared" ca="1" si="27"/>
        <v/>
      </c>
      <c r="DA58" s="180" t="str">
        <f t="shared" ca="1" si="27"/>
        <v/>
      </c>
      <c r="DB58" s="180" t="str">
        <f t="shared" ca="1" si="27"/>
        <v/>
      </c>
      <c r="DC58" s="180" t="str">
        <f t="shared" ca="1" si="27"/>
        <v/>
      </c>
      <c r="DD58" s="181" t="str">
        <f t="shared" ca="1" si="27"/>
        <v/>
      </c>
    </row>
    <row r="59" spans="1:108" ht="30" customHeight="1">
      <c r="E59" s="11"/>
      <c r="F59" s="11"/>
      <c r="G59" s="11"/>
      <c r="H59" s="11"/>
      <c r="I59" s="11"/>
      <c r="J59" s="11"/>
      <c r="K59" s="11"/>
      <c r="P59" s="10"/>
      <c r="Q59" s="9"/>
    </row>
    <row r="60" spans="1:108" ht="30" customHeight="1">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03" priority="14">
      <formula>R$15&lt;=EOMONTH($R$15,0)</formula>
    </cfRule>
  </conditionalFormatting>
  <conditionalFormatting sqref="S14:DD14">
    <cfRule type="expression" dxfId="402" priority="13">
      <formula>AND(S$15&lt;=EOMONTH($R$15,2),S$15&gt;EOMONTH($R$15,0),S$15&gt;EOMONTH($R$15,1))</formula>
    </cfRule>
  </conditionalFormatting>
  <conditionalFormatting sqref="R14:DD14">
    <cfRule type="expression" dxfId="401" priority="12">
      <formula>AND(R$15&lt;=EOMONTH($R$15,1),R$15&gt;EOMONTH($R$15,0))</formula>
    </cfRule>
  </conditionalFormatting>
  <conditionalFormatting sqref="R15:DD58">
    <cfRule type="expression" dxfId="400" priority="1">
      <formula>AND(TODAY()&gt;=R$15,TODAY()&lt;S$15)</formula>
    </cfRule>
  </conditionalFormatting>
  <conditionalFormatting sqref="N20:N58">
    <cfRule type="expression" dxfId="399" priority="3" stopIfTrue="1">
      <formula>AND($J20="",$N20="")</formula>
    </cfRule>
    <cfRule type="expression" dxfId="398" priority="5" stopIfTrue="1">
      <formula>AND($N20&lt;&gt;"",(WEEKDAY($N20,2)&gt;5))</formula>
    </cfRule>
  </conditionalFormatting>
  <conditionalFormatting sqref="O18:O58">
    <cfRule type="expression" dxfId="397" priority="6" stopIfTrue="1">
      <formula>AND($O18&lt;&gt;"",(WEEKDAY($O18,2)&gt;5))</formula>
    </cfRule>
  </conditionalFormatting>
  <conditionalFormatting sqref="R18:DD58">
    <cfRule type="expression" dxfId="396" priority="11" stopIfTrue="1">
      <formula>AND($C18="Step",R$15&gt;=$O18,R$15&lt;=$P18)</formula>
    </cfRule>
    <cfRule type="expression" dxfId="395" priority="16" stopIfTrue="1">
      <formula>AND(LEN($C18)=0,R$15&gt;=$O18,R$15&lt;=$P18)</formula>
    </cfRule>
    <cfRule type="expression" dxfId="394" priority="17" stopIfTrue="1">
      <formula>AND($C18="Complete",R$15&gt;=$O18,R$15&lt;=$P18)</formula>
    </cfRule>
    <cfRule type="expression" dxfId="393" priority="18" stopIfTrue="1">
      <formula>AND($C18="On Track",R$15&gt;=$O18,R$15&lt;=$P18)</formula>
    </cfRule>
    <cfRule type="expression" dxfId="392" priority="19" stopIfTrue="1">
      <formula>AND($C18="Low Risk",R$15&gt;=$O18,R$15&lt;=$P18)</formula>
    </cfRule>
    <cfRule type="expression" dxfId="391" priority="20" stopIfTrue="1">
      <formula>AND($C18="Med Risk",R$15&gt;=$O18,R$15&lt;=$P18)</formula>
    </cfRule>
    <cfRule type="expression" dxfId="390" priority="21" stopIfTrue="1">
      <formula>AND($C18="High Risk",R$15&gt;=$O18,R$15&lt;=$P18)</formula>
    </cfRule>
    <cfRule type="expression" dxfId="389" priority="23">
      <formula>AND(LEFT(TEXT(R$15,"ddd"),1)="S")</formula>
    </cfRule>
  </conditionalFormatting>
  <conditionalFormatting sqref="K18:K58">
    <cfRule type="expression" dxfId="388" priority="4" stopIfTrue="1">
      <formula>AND($C17="Step",$C18&lt;&gt;"Step",$K18&lt;&gt;"Start Date",$N18="")</formula>
    </cfRule>
  </conditionalFormatting>
  <conditionalFormatting sqref="G18:G58 P18:P58">
    <cfRule type="expression" dxfId="387" priority="15">
      <formula>AND($G18&lt;&gt;"",$C18&lt;&gt;"Step")</formula>
    </cfRule>
  </conditionalFormatting>
  <conditionalFormatting sqref="F18:F58">
    <cfRule type="expression" dxfId="386" priority="7" stopIfTrue="1">
      <formula>AND($C18&lt;&gt;"Step",$F18="")</formula>
    </cfRule>
    <cfRule type="expression" dxfId="385" priority="8" stopIfTrue="1">
      <formula>AND($C18="Step",$F18&lt;&gt;"")</formula>
    </cfRule>
  </conditionalFormatting>
  <conditionalFormatting sqref="B18:K20 B56:K58 B21:D55 F21:K55">
    <cfRule type="expression" dxfId="384" priority="22">
      <formula>AND($C18="Step")</formula>
    </cfRule>
  </conditionalFormatting>
  <conditionalFormatting sqref="G18:G58">
    <cfRule type="expression" dxfId="383" priority="9" stopIfTrue="1">
      <formula>AND($C18="Step",$G18&lt;&gt;"")</formula>
    </cfRule>
  </conditionalFormatting>
  <conditionalFormatting sqref="H18:I58">
    <cfRule type="expression" dxfId="382"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bottomRight"/>
      <selection pane="bottomLeft" activeCell="A17" sqref="A17"/>
      <selection pane="topRight" activeCell="G1" sqref="G1"/>
    </sheetView>
  </sheetViews>
  <sheetFormatPr defaultColWidth="8.5703125" defaultRowHeight="14.45"/>
  <cols>
    <col min="1" max="1" width="3.85546875" style="2" customWidth="1"/>
    <col min="2" max="2" width="21.5703125" style="2" bestFit="1" customWidth="1"/>
    <col min="3" max="3" width="13.140625" style="2" bestFit="1" customWidth="1"/>
    <col min="4" max="4" width="12.5703125" style="2" bestFit="1" customWidth="1"/>
    <col min="5" max="5" width="6.85546875" style="2" bestFit="1" customWidth="1"/>
    <col min="6" max="6" width="12.5703125" style="2" bestFit="1" customWidth="1"/>
    <col min="7" max="8" width="13.42578125" style="2" bestFit="1" customWidth="1"/>
    <col min="9" max="9" width="11.42578125" style="2" bestFit="1" customWidth="1"/>
    <col min="10" max="10" width="7.7109375" style="2" bestFit="1" customWidth="1"/>
    <col min="11" max="11" width="14.85546875" style="2" bestFit="1" customWidth="1"/>
    <col min="12" max="12" width="10.28515625" style="2" bestFit="1" customWidth="1"/>
    <col min="13" max="13" width="10.85546875" style="2" bestFit="1" customWidth="1"/>
    <col min="14" max="14" width="13.85546875" style="2" bestFit="1" customWidth="1"/>
    <col min="15" max="15" width="9.140625" style="2" bestFit="1" customWidth="1"/>
    <col min="16" max="16" width="11.85546875" style="2" bestFit="1" customWidth="1"/>
    <col min="17" max="17" width="10.28515625" style="2" bestFit="1" customWidth="1"/>
    <col min="18" max="18" width="10.5703125" style="2" bestFit="1" customWidth="1"/>
    <col min="19" max="19" width="26.5703125" style="2" bestFit="1" customWidth="1"/>
    <col min="20" max="20" width="16.5703125" style="2" bestFit="1" customWidth="1"/>
    <col min="21" max="21" width="20.42578125" style="2" bestFit="1" customWidth="1"/>
    <col min="22" max="22" width="11.28515625" style="2" bestFit="1" customWidth="1"/>
    <col min="23" max="23" width="13.42578125" style="2" bestFit="1" customWidth="1"/>
    <col min="24" max="24" width="13.5703125" style="2" bestFit="1" customWidth="1"/>
    <col min="25" max="25" width="12.140625" style="2" bestFit="1" customWidth="1"/>
    <col min="26" max="26" width="13.7109375" style="2" bestFit="1" customWidth="1"/>
    <col min="27" max="27" width="7.85546875" style="2" bestFit="1" customWidth="1"/>
    <col min="28" max="28" width="11.28515625" style="2" bestFit="1" customWidth="1"/>
    <col min="29" max="29" width="10.28515625" style="2" bestFit="1" customWidth="1"/>
    <col min="30" max="30" width="10.85546875" style="2" bestFit="1" customWidth="1"/>
    <col min="31" max="31" width="11.28515625" style="2" bestFit="1" customWidth="1"/>
    <col min="32" max="32" width="10.5703125" style="2" bestFit="1" customWidth="1"/>
    <col min="33" max="33" width="21.28515625" style="2" bestFit="1" customWidth="1"/>
    <col min="34" max="16384" width="8.5703125" style="2"/>
  </cols>
  <sheetData>
    <row r="15" spans="2:33">
      <c r="V15" s="224" t="s">
        <v>909</v>
      </c>
      <c r="W15" s="225"/>
      <c r="X15" s="225"/>
      <c r="Y15" s="226"/>
      <c r="Z15" s="227" t="s">
        <v>910</v>
      </c>
      <c r="AA15" s="227"/>
      <c r="AB15" s="227"/>
      <c r="AC15" s="224" t="s">
        <v>911</v>
      </c>
      <c r="AD15" s="225"/>
      <c r="AE15" s="225"/>
      <c r="AF15" s="226"/>
    </row>
    <row r="16" spans="2:33" ht="29.1">
      <c r="B16" s="2" t="s">
        <v>912</v>
      </c>
      <c r="C16" s="2" t="s">
        <v>913</v>
      </c>
      <c r="D16" s="2" t="s">
        <v>124</v>
      </c>
      <c r="E16" s="2" t="s">
        <v>914</v>
      </c>
      <c r="F16" s="2" t="s">
        <v>1</v>
      </c>
      <c r="G16" s="2" t="s">
        <v>915</v>
      </c>
      <c r="H16" s="2" t="s">
        <v>916</v>
      </c>
      <c r="I16" s="2" t="s">
        <v>917</v>
      </c>
      <c r="J16" s="2" t="s">
        <v>918</v>
      </c>
      <c r="K16" s="2" t="s">
        <v>919</v>
      </c>
      <c r="L16" s="2" t="s">
        <v>920</v>
      </c>
      <c r="M16" s="2" t="s">
        <v>921</v>
      </c>
      <c r="N16" s="2" t="s">
        <v>353</v>
      </c>
      <c r="O16" s="2" t="s">
        <v>922</v>
      </c>
      <c r="P16" s="2" t="s">
        <v>923</v>
      </c>
      <c r="Q16" s="2" t="s">
        <v>924</v>
      </c>
      <c r="R16" s="2" t="s">
        <v>925</v>
      </c>
      <c r="S16" s="2" t="s">
        <v>926</v>
      </c>
      <c r="T16" s="2" t="s">
        <v>927</v>
      </c>
      <c r="U16" s="2" t="s">
        <v>928</v>
      </c>
      <c r="V16" s="133" t="s">
        <v>929</v>
      </c>
      <c r="W16" s="134" t="s">
        <v>930</v>
      </c>
      <c r="X16" s="134" t="s">
        <v>23</v>
      </c>
      <c r="Y16" s="150" t="s">
        <v>931</v>
      </c>
      <c r="Z16" s="133" t="s">
        <v>932</v>
      </c>
      <c r="AA16" s="134" t="s">
        <v>933</v>
      </c>
      <c r="AB16" s="150" t="s">
        <v>934</v>
      </c>
      <c r="AC16" s="135" t="s">
        <v>935</v>
      </c>
      <c r="AD16" s="2" t="s">
        <v>936</v>
      </c>
      <c r="AE16" s="2" t="s">
        <v>64</v>
      </c>
      <c r="AF16" s="151" t="s">
        <v>937</v>
      </c>
      <c r="AG16" s="2" t="s">
        <v>938</v>
      </c>
    </row>
    <row r="17" spans="2:33" ht="43.5">
      <c r="B17" s="98">
        <v>45261</v>
      </c>
      <c r="C17" s="2" t="s">
        <v>939</v>
      </c>
      <c r="D17" s="2" t="s">
        <v>940</v>
      </c>
      <c r="E17" s="100">
        <v>0.99990000000000001</v>
      </c>
      <c r="F17" s="2" t="s">
        <v>6</v>
      </c>
      <c r="G17" s="2" t="s">
        <v>941</v>
      </c>
      <c r="H17" s="2" t="s">
        <v>942</v>
      </c>
      <c r="I17" s="2" t="s">
        <v>943</v>
      </c>
      <c r="J17" s="97">
        <v>100</v>
      </c>
      <c r="K17" s="2" t="s">
        <v>944</v>
      </c>
      <c r="L17" s="2" t="s">
        <v>6</v>
      </c>
      <c r="M17" s="2" t="s">
        <v>6</v>
      </c>
      <c r="N17" s="2" t="s">
        <v>945</v>
      </c>
      <c r="O17" s="97">
        <v>5</v>
      </c>
      <c r="P17" s="2" t="s">
        <v>946</v>
      </c>
      <c r="Q17" s="2" t="s">
        <v>947</v>
      </c>
      <c r="R17" s="2" t="s">
        <v>948</v>
      </c>
      <c r="S17" s="98" t="s">
        <v>948</v>
      </c>
      <c r="T17" s="2" t="s">
        <v>949</v>
      </c>
      <c r="U17" s="98">
        <v>45366</v>
      </c>
      <c r="V17" s="135" t="s">
        <v>408</v>
      </c>
      <c r="W17" s="2" t="s">
        <v>950</v>
      </c>
      <c r="X17" s="2" t="s">
        <v>951</v>
      </c>
      <c r="Y17" s="151" t="s">
        <v>952</v>
      </c>
      <c r="Z17" s="135" t="s">
        <v>6</v>
      </c>
      <c r="AA17" s="2" t="s">
        <v>6</v>
      </c>
      <c r="AB17" s="151" t="s">
        <v>6</v>
      </c>
      <c r="AC17" s="135" t="s">
        <v>6</v>
      </c>
      <c r="AD17" s="2" t="s">
        <v>6</v>
      </c>
      <c r="AE17" s="2" t="s">
        <v>6</v>
      </c>
      <c r="AF17" s="151" t="s">
        <v>6</v>
      </c>
      <c r="AG17" s="98">
        <v>45292</v>
      </c>
    </row>
    <row r="18" spans="2:33" ht="43.5">
      <c r="B18" s="98">
        <v>45261</v>
      </c>
      <c r="C18" s="2" t="s">
        <v>953</v>
      </c>
      <c r="D18" s="2" t="s">
        <v>954</v>
      </c>
      <c r="E18" s="100">
        <v>0.99950000000000006</v>
      </c>
      <c r="F18" s="2" t="s">
        <v>6</v>
      </c>
      <c r="G18" s="2" t="s">
        <v>955</v>
      </c>
      <c r="H18" s="2" t="s">
        <v>956</v>
      </c>
      <c r="I18" s="2" t="s">
        <v>957</v>
      </c>
      <c r="J18" s="97">
        <v>10</v>
      </c>
      <c r="K18" s="2" t="s">
        <v>958</v>
      </c>
      <c r="L18" s="2" t="s">
        <v>6</v>
      </c>
      <c r="M18" s="2" t="s">
        <v>6</v>
      </c>
      <c r="N18" s="2" t="s">
        <v>945</v>
      </c>
      <c r="O18" s="97">
        <v>2</v>
      </c>
      <c r="P18" s="2" t="s">
        <v>959</v>
      </c>
      <c r="Q18" s="2" t="s">
        <v>426</v>
      </c>
      <c r="R18" s="2" t="s">
        <v>960</v>
      </c>
      <c r="S18" s="98">
        <v>46023</v>
      </c>
      <c r="T18" s="2" t="s">
        <v>961</v>
      </c>
      <c r="U18" s="98">
        <v>45366</v>
      </c>
      <c r="V18" s="135" t="s">
        <v>408</v>
      </c>
      <c r="W18" s="2" t="s">
        <v>950</v>
      </c>
      <c r="X18" s="2" t="s">
        <v>951</v>
      </c>
      <c r="Y18" s="151" t="s">
        <v>962</v>
      </c>
      <c r="Z18" s="135" t="s">
        <v>6</v>
      </c>
      <c r="AA18" s="2" t="s">
        <v>6</v>
      </c>
      <c r="AB18" s="151" t="s">
        <v>6</v>
      </c>
      <c r="AC18" s="135" t="s">
        <v>6</v>
      </c>
      <c r="AD18" s="2" t="s">
        <v>6</v>
      </c>
      <c r="AE18" s="2" t="s">
        <v>6</v>
      </c>
      <c r="AF18" s="151" t="s">
        <v>6</v>
      </c>
      <c r="AG18" s="98">
        <v>45292</v>
      </c>
    </row>
    <row r="19" spans="2:33" ht="43.5">
      <c r="B19" s="98">
        <v>45261</v>
      </c>
      <c r="C19" s="2" t="s">
        <v>939</v>
      </c>
      <c r="D19" s="2" t="s">
        <v>963</v>
      </c>
      <c r="E19" s="100">
        <v>0.999</v>
      </c>
      <c r="F19" s="2" t="s">
        <v>6</v>
      </c>
      <c r="G19" s="2" t="s">
        <v>964</v>
      </c>
      <c r="H19" s="2" t="s">
        <v>965</v>
      </c>
      <c r="I19" s="2" t="s">
        <v>943</v>
      </c>
      <c r="J19" s="97">
        <v>500</v>
      </c>
      <c r="K19" s="2" t="s">
        <v>966</v>
      </c>
      <c r="L19" s="2" t="s">
        <v>6</v>
      </c>
      <c r="M19" s="2" t="s">
        <v>6</v>
      </c>
      <c r="N19" s="2" t="s">
        <v>945</v>
      </c>
      <c r="O19" s="97">
        <v>5</v>
      </c>
      <c r="P19" s="2" t="s">
        <v>946</v>
      </c>
      <c r="Q19" s="2" t="s">
        <v>947</v>
      </c>
      <c r="R19" s="2" t="s">
        <v>967</v>
      </c>
      <c r="S19" s="98">
        <v>54789</v>
      </c>
      <c r="T19" s="2" t="s">
        <v>968</v>
      </c>
      <c r="U19" s="98">
        <v>45366</v>
      </c>
      <c r="V19" s="135" t="s">
        <v>408</v>
      </c>
      <c r="W19" s="2" t="s">
        <v>950</v>
      </c>
      <c r="X19" s="2" t="s">
        <v>951</v>
      </c>
      <c r="Y19" s="151" t="s">
        <v>969</v>
      </c>
      <c r="Z19" s="135" t="s">
        <v>6</v>
      </c>
      <c r="AA19" s="2" t="s">
        <v>6</v>
      </c>
      <c r="AB19" s="151" t="s">
        <v>6</v>
      </c>
      <c r="AC19" s="135" t="s">
        <v>6</v>
      </c>
      <c r="AD19" s="2" t="s">
        <v>6</v>
      </c>
      <c r="AE19" s="2" t="s">
        <v>6</v>
      </c>
      <c r="AF19" s="151" t="s">
        <v>6</v>
      </c>
      <c r="AG19" s="98">
        <v>45292</v>
      </c>
    </row>
    <row r="20" spans="2:33" ht="43.5">
      <c r="B20" s="98">
        <v>45261</v>
      </c>
      <c r="C20" s="2" t="s">
        <v>953</v>
      </c>
      <c r="D20" s="2" t="s">
        <v>970</v>
      </c>
      <c r="E20" s="100">
        <v>0.995</v>
      </c>
      <c r="F20" s="2" t="s">
        <v>6</v>
      </c>
      <c r="G20" s="2" t="s">
        <v>971</v>
      </c>
      <c r="H20" s="2" t="s">
        <v>972</v>
      </c>
      <c r="I20" s="2" t="s">
        <v>943</v>
      </c>
      <c r="J20" s="97">
        <v>10</v>
      </c>
      <c r="K20" s="2" t="s">
        <v>966</v>
      </c>
      <c r="L20" s="2" t="s">
        <v>6</v>
      </c>
      <c r="M20" s="2" t="s">
        <v>6</v>
      </c>
      <c r="N20" s="2" t="s">
        <v>945</v>
      </c>
      <c r="O20" s="97">
        <v>4</v>
      </c>
      <c r="P20" s="2" t="s">
        <v>959</v>
      </c>
      <c r="Q20" s="2" t="s">
        <v>408</v>
      </c>
      <c r="R20" s="2" t="s">
        <v>973</v>
      </c>
      <c r="S20" s="98">
        <v>45231</v>
      </c>
      <c r="T20" s="2" t="s">
        <v>974</v>
      </c>
      <c r="U20" s="98">
        <v>45366</v>
      </c>
      <c r="V20" s="135" t="s">
        <v>408</v>
      </c>
      <c r="W20" s="2" t="s">
        <v>975</v>
      </c>
      <c r="X20" s="2" t="s">
        <v>6</v>
      </c>
      <c r="Y20" s="151" t="s">
        <v>952</v>
      </c>
      <c r="Z20" s="135" t="s">
        <v>6</v>
      </c>
      <c r="AA20" s="2" t="s">
        <v>6</v>
      </c>
      <c r="AB20" s="151" t="s">
        <v>6</v>
      </c>
      <c r="AC20" s="135" t="s">
        <v>6</v>
      </c>
      <c r="AD20" s="2" t="s">
        <v>6</v>
      </c>
      <c r="AE20" s="2" t="s">
        <v>6</v>
      </c>
      <c r="AF20" s="151" t="s">
        <v>6</v>
      </c>
      <c r="AG20" s="98">
        <v>45292</v>
      </c>
    </row>
    <row r="21" spans="2:33" ht="43.5">
      <c r="B21" s="98">
        <v>45261</v>
      </c>
      <c r="C21" s="2" t="s">
        <v>939</v>
      </c>
      <c r="D21" s="2" t="s">
        <v>976</v>
      </c>
      <c r="E21" s="100">
        <v>0.95</v>
      </c>
      <c r="F21" s="2" t="s">
        <v>6</v>
      </c>
      <c r="G21" s="2" t="s">
        <v>941</v>
      </c>
      <c r="H21" s="2" t="s">
        <v>977</v>
      </c>
      <c r="I21" s="2" t="s">
        <v>943</v>
      </c>
      <c r="J21" s="97">
        <v>10</v>
      </c>
      <c r="K21" s="2" t="s">
        <v>978</v>
      </c>
      <c r="L21" s="2" t="s">
        <v>6</v>
      </c>
      <c r="M21" s="2" t="s">
        <v>6</v>
      </c>
      <c r="N21" s="2" t="s">
        <v>945</v>
      </c>
      <c r="O21" s="97">
        <v>10</v>
      </c>
      <c r="P21" s="2" t="s">
        <v>946</v>
      </c>
      <c r="Q21" s="2" t="s">
        <v>947</v>
      </c>
      <c r="R21" s="2" t="s">
        <v>967</v>
      </c>
      <c r="S21" s="98">
        <v>54789</v>
      </c>
      <c r="T21" s="2" t="s">
        <v>979</v>
      </c>
      <c r="U21" s="98">
        <v>45366</v>
      </c>
      <c r="V21" s="135" t="s">
        <v>401</v>
      </c>
      <c r="W21" s="2" t="s">
        <v>980</v>
      </c>
      <c r="X21" s="2" t="s">
        <v>6</v>
      </c>
      <c r="Y21" s="151" t="s">
        <v>962</v>
      </c>
      <c r="Z21" s="135" t="s">
        <v>6</v>
      </c>
      <c r="AA21" s="2" t="s">
        <v>6</v>
      </c>
      <c r="AB21" s="151" t="s">
        <v>6</v>
      </c>
      <c r="AC21" s="135" t="s">
        <v>6</v>
      </c>
      <c r="AD21" s="2" t="s">
        <v>6</v>
      </c>
      <c r="AE21" s="2" t="s">
        <v>6</v>
      </c>
      <c r="AF21" s="151" t="s">
        <v>6</v>
      </c>
      <c r="AG21" s="98">
        <v>45292</v>
      </c>
    </row>
    <row r="22" spans="2:33" ht="29.1">
      <c r="B22" s="98">
        <v>45261</v>
      </c>
      <c r="C22" s="2" t="s">
        <v>953</v>
      </c>
      <c r="D22" s="2" t="s">
        <v>940</v>
      </c>
      <c r="E22" s="100">
        <v>0.999</v>
      </c>
      <c r="F22" s="2" t="s">
        <v>6</v>
      </c>
      <c r="G22" s="2" t="s">
        <v>955</v>
      </c>
      <c r="H22" s="2" t="s">
        <v>981</v>
      </c>
      <c r="I22" s="2" t="s">
        <v>943</v>
      </c>
      <c r="J22" s="97">
        <v>10</v>
      </c>
      <c r="K22" s="2" t="s">
        <v>944</v>
      </c>
      <c r="L22" s="2" t="s">
        <v>6</v>
      </c>
      <c r="M22" s="2" t="s">
        <v>6</v>
      </c>
      <c r="N22" s="2" t="s">
        <v>945</v>
      </c>
      <c r="O22" s="97">
        <v>2</v>
      </c>
      <c r="P22" s="2" t="s">
        <v>959</v>
      </c>
      <c r="Q22" s="2" t="s">
        <v>401</v>
      </c>
      <c r="R22" s="2" t="s">
        <v>967</v>
      </c>
      <c r="S22" s="98">
        <v>54789</v>
      </c>
      <c r="T22" s="2" t="s">
        <v>982</v>
      </c>
      <c r="U22" s="98">
        <v>45366</v>
      </c>
      <c r="V22" s="135" t="s">
        <v>401</v>
      </c>
      <c r="W22" s="2" t="s">
        <v>983</v>
      </c>
      <c r="X22" s="2" t="s">
        <v>6</v>
      </c>
      <c r="Y22" s="151" t="s">
        <v>969</v>
      </c>
      <c r="Z22" s="135" t="s">
        <v>6</v>
      </c>
      <c r="AA22" s="2" t="s">
        <v>6</v>
      </c>
      <c r="AB22" s="151" t="s">
        <v>6</v>
      </c>
      <c r="AC22" s="135" t="s">
        <v>6</v>
      </c>
      <c r="AD22" s="2" t="s">
        <v>6</v>
      </c>
      <c r="AE22" s="2" t="s">
        <v>6</v>
      </c>
      <c r="AF22" s="151" t="s">
        <v>6</v>
      </c>
      <c r="AG22" s="98">
        <v>45292</v>
      </c>
    </row>
    <row r="23" spans="2:33" ht="43.5">
      <c r="B23" s="98">
        <v>45261</v>
      </c>
      <c r="C23" s="2" t="s">
        <v>939</v>
      </c>
      <c r="D23" s="2" t="s">
        <v>984</v>
      </c>
      <c r="E23" s="100">
        <v>0.999</v>
      </c>
      <c r="F23" s="2" t="s">
        <v>6</v>
      </c>
      <c r="G23" s="2" t="s">
        <v>964</v>
      </c>
      <c r="H23" s="2" t="s">
        <v>981</v>
      </c>
      <c r="I23" s="2" t="s">
        <v>943</v>
      </c>
      <c r="J23" s="97">
        <v>10</v>
      </c>
      <c r="K23" s="2" t="s">
        <v>966</v>
      </c>
      <c r="L23" s="2" t="s">
        <v>6</v>
      </c>
      <c r="M23" s="2" t="s">
        <v>6</v>
      </c>
      <c r="N23" s="2" t="s">
        <v>945</v>
      </c>
      <c r="O23" s="97">
        <v>4</v>
      </c>
      <c r="P23" s="2" t="s">
        <v>946</v>
      </c>
      <c r="Q23" s="2" t="s">
        <v>947</v>
      </c>
      <c r="R23" s="2" t="s">
        <v>967</v>
      </c>
      <c r="S23" s="98">
        <v>54789</v>
      </c>
      <c r="T23" s="2" t="s">
        <v>985</v>
      </c>
      <c r="U23" s="98">
        <v>45366</v>
      </c>
      <c r="V23" s="135" t="s">
        <v>408</v>
      </c>
      <c r="W23" s="2" t="s">
        <v>980</v>
      </c>
      <c r="X23" s="2" t="s">
        <v>6</v>
      </c>
      <c r="Y23" s="151" t="s">
        <v>952</v>
      </c>
      <c r="Z23" s="135" t="s">
        <v>6</v>
      </c>
      <c r="AA23" s="2" t="s">
        <v>6</v>
      </c>
      <c r="AB23" s="151" t="s">
        <v>6</v>
      </c>
      <c r="AC23" s="135" t="s">
        <v>6</v>
      </c>
      <c r="AD23" s="2" t="s">
        <v>6</v>
      </c>
      <c r="AE23" s="2" t="s">
        <v>6</v>
      </c>
      <c r="AF23" s="151" t="s">
        <v>6</v>
      </c>
      <c r="AG23" s="98">
        <v>45292</v>
      </c>
    </row>
    <row r="24" spans="2:33" ht="43.5">
      <c r="B24" s="98">
        <v>45261</v>
      </c>
      <c r="C24" s="2" t="s">
        <v>953</v>
      </c>
      <c r="D24" s="2" t="s">
        <v>986</v>
      </c>
      <c r="E24" s="100">
        <v>0.995</v>
      </c>
      <c r="F24" s="2" t="s">
        <v>6</v>
      </c>
      <c r="G24" s="2" t="s">
        <v>971</v>
      </c>
      <c r="H24" s="2" t="s">
        <v>981</v>
      </c>
      <c r="I24" s="2" t="s">
        <v>943</v>
      </c>
      <c r="J24" s="97">
        <v>10</v>
      </c>
      <c r="K24" s="2" t="s">
        <v>987</v>
      </c>
      <c r="L24" s="2" t="s">
        <v>6</v>
      </c>
      <c r="M24" s="2" t="s">
        <v>6</v>
      </c>
      <c r="N24" s="2" t="s">
        <v>945</v>
      </c>
      <c r="O24" s="97">
        <v>5</v>
      </c>
      <c r="P24" s="2" t="s">
        <v>959</v>
      </c>
      <c r="Q24" s="2" t="s">
        <v>426</v>
      </c>
      <c r="R24" s="2" t="s">
        <v>988</v>
      </c>
      <c r="S24" s="98">
        <v>46327</v>
      </c>
      <c r="T24" s="2" t="s">
        <v>989</v>
      </c>
      <c r="U24" s="98">
        <v>45366</v>
      </c>
      <c r="V24" s="135" t="s">
        <v>401</v>
      </c>
      <c r="W24" s="2" t="s">
        <v>990</v>
      </c>
      <c r="X24" s="2" t="s">
        <v>6</v>
      </c>
      <c r="Y24" s="151" t="s">
        <v>962</v>
      </c>
      <c r="Z24" s="135" t="s">
        <v>6</v>
      </c>
      <c r="AA24" s="2" t="s">
        <v>6</v>
      </c>
      <c r="AB24" s="151" t="s">
        <v>6</v>
      </c>
      <c r="AC24" s="135" t="s">
        <v>6</v>
      </c>
      <c r="AD24" s="2" t="s">
        <v>6</v>
      </c>
      <c r="AE24" s="2" t="s">
        <v>6</v>
      </c>
      <c r="AF24" s="151" t="s">
        <v>6</v>
      </c>
      <c r="AG24" s="98">
        <v>45292</v>
      </c>
    </row>
    <row r="25" spans="2:33" ht="43.5">
      <c r="B25" s="98">
        <v>45261</v>
      </c>
      <c r="C25" s="2" t="s">
        <v>939</v>
      </c>
      <c r="D25" s="2" t="s">
        <v>954</v>
      </c>
      <c r="E25" s="100">
        <v>0.999</v>
      </c>
      <c r="F25" s="2" t="s">
        <v>6</v>
      </c>
      <c r="G25" s="2" t="s">
        <v>941</v>
      </c>
      <c r="H25" s="2" t="s">
        <v>981</v>
      </c>
      <c r="I25" s="2" t="s">
        <v>957</v>
      </c>
      <c r="J25" s="97">
        <v>10</v>
      </c>
      <c r="K25" s="2" t="s">
        <v>958</v>
      </c>
      <c r="L25" s="2" t="s">
        <v>6</v>
      </c>
      <c r="M25" s="2" t="s">
        <v>6</v>
      </c>
      <c r="N25" s="2" t="s">
        <v>991</v>
      </c>
      <c r="O25" s="97">
        <v>2</v>
      </c>
      <c r="P25" s="2" t="s">
        <v>946</v>
      </c>
      <c r="Q25" s="2" t="s">
        <v>947</v>
      </c>
      <c r="R25" s="2" t="s">
        <v>967</v>
      </c>
      <c r="S25" s="98">
        <v>54789</v>
      </c>
      <c r="T25" s="2" t="s">
        <v>992</v>
      </c>
      <c r="U25" s="98">
        <v>45366</v>
      </c>
      <c r="V25" s="135" t="s">
        <v>401</v>
      </c>
      <c r="W25" s="2" t="s">
        <v>975</v>
      </c>
      <c r="X25" s="2" t="s">
        <v>6</v>
      </c>
      <c r="Y25" s="151" t="s">
        <v>969</v>
      </c>
      <c r="Z25" s="135" t="s">
        <v>6</v>
      </c>
      <c r="AA25" s="2" t="s">
        <v>6</v>
      </c>
      <c r="AB25" s="151" t="s">
        <v>6</v>
      </c>
      <c r="AC25" s="135" t="s">
        <v>6</v>
      </c>
      <c r="AD25" s="2" t="s">
        <v>6</v>
      </c>
      <c r="AE25" s="2" t="s">
        <v>6</v>
      </c>
      <c r="AF25" s="151" t="s">
        <v>6</v>
      </c>
      <c r="AG25" s="98">
        <v>45292</v>
      </c>
    </row>
    <row r="26" spans="2:33" ht="43.5">
      <c r="B26" s="98">
        <v>45261</v>
      </c>
      <c r="C26" s="2" t="s">
        <v>953</v>
      </c>
      <c r="D26" s="2" t="s">
        <v>993</v>
      </c>
      <c r="E26" s="100">
        <v>0.995</v>
      </c>
      <c r="F26" s="2" t="s">
        <v>6</v>
      </c>
      <c r="G26" s="2" t="s">
        <v>955</v>
      </c>
      <c r="H26" s="2" t="s">
        <v>981</v>
      </c>
      <c r="I26" s="2" t="s">
        <v>943</v>
      </c>
      <c r="J26" s="97">
        <v>10</v>
      </c>
      <c r="K26" s="2" t="s">
        <v>958</v>
      </c>
      <c r="L26" s="2" t="s">
        <v>6</v>
      </c>
      <c r="M26" s="2" t="s">
        <v>6</v>
      </c>
      <c r="N26" s="2" t="s">
        <v>945</v>
      </c>
      <c r="O26" s="97">
        <v>5</v>
      </c>
      <c r="P26" s="2" t="s">
        <v>959</v>
      </c>
      <c r="Q26" s="2" t="s">
        <v>408</v>
      </c>
      <c r="R26" s="2" t="s">
        <v>960</v>
      </c>
      <c r="S26" s="98">
        <v>46023</v>
      </c>
      <c r="T26" s="2" t="s">
        <v>994</v>
      </c>
      <c r="U26" s="98">
        <v>45366</v>
      </c>
      <c r="V26" s="135" t="s">
        <v>426</v>
      </c>
      <c r="W26" s="2" t="s">
        <v>950</v>
      </c>
      <c r="X26" s="2" t="s">
        <v>6</v>
      </c>
      <c r="Y26" s="151" t="s">
        <v>952</v>
      </c>
      <c r="Z26" s="135" t="s">
        <v>6</v>
      </c>
      <c r="AA26" s="2" t="s">
        <v>6</v>
      </c>
      <c r="AB26" s="151" t="s">
        <v>6</v>
      </c>
      <c r="AC26" s="135" t="s">
        <v>6</v>
      </c>
      <c r="AD26" s="2" t="s">
        <v>6</v>
      </c>
      <c r="AE26" s="2" t="s">
        <v>6</v>
      </c>
      <c r="AF26" s="151" t="s">
        <v>6</v>
      </c>
      <c r="AG26" s="98">
        <v>45292</v>
      </c>
    </row>
    <row r="27" spans="2:33" ht="43.5">
      <c r="B27" s="98">
        <v>45261</v>
      </c>
      <c r="C27" s="2" t="s">
        <v>939</v>
      </c>
      <c r="D27" s="2" t="s">
        <v>995</v>
      </c>
      <c r="E27" s="100">
        <v>0.999</v>
      </c>
      <c r="F27" s="2" t="s">
        <v>6</v>
      </c>
      <c r="G27" s="2" t="s">
        <v>964</v>
      </c>
      <c r="H27" s="2" t="s">
        <v>981</v>
      </c>
      <c r="I27" s="2" t="s">
        <v>943</v>
      </c>
      <c r="J27" s="97">
        <v>10</v>
      </c>
      <c r="K27" s="2" t="s">
        <v>996</v>
      </c>
      <c r="L27" s="2" t="s">
        <v>6</v>
      </c>
      <c r="M27" s="2" t="s">
        <v>6</v>
      </c>
      <c r="N27" s="2" t="s">
        <v>945</v>
      </c>
      <c r="O27" s="97">
        <v>4</v>
      </c>
      <c r="P27" s="2" t="s">
        <v>946</v>
      </c>
      <c r="Q27" s="2" t="s">
        <v>947</v>
      </c>
      <c r="R27" s="2" t="s">
        <v>967</v>
      </c>
      <c r="S27" s="98">
        <v>54789</v>
      </c>
      <c r="T27" s="2" t="s">
        <v>997</v>
      </c>
      <c r="U27" s="98">
        <v>45366</v>
      </c>
      <c r="V27" s="135" t="s">
        <v>426</v>
      </c>
      <c r="W27" s="2" t="s">
        <v>950</v>
      </c>
      <c r="X27" s="2" t="s">
        <v>951</v>
      </c>
      <c r="Y27" s="151" t="s">
        <v>962</v>
      </c>
      <c r="Z27" s="135" t="s">
        <v>6</v>
      </c>
      <c r="AA27" s="2" t="s">
        <v>6</v>
      </c>
      <c r="AB27" s="151" t="s">
        <v>6</v>
      </c>
      <c r="AC27" s="135" t="s">
        <v>6</v>
      </c>
      <c r="AD27" s="2" t="s">
        <v>6</v>
      </c>
      <c r="AE27" s="2" t="s">
        <v>6</v>
      </c>
      <c r="AF27" s="151" t="s">
        <v>6</v>
      </c>
      <c r="AG27" s="98">
        <v>45292</v>
      </c>
    </row>
    <row r="28" spans="2:33" ht="29.1">
      <c r="B28" s="98">
        <v>45261</v>
      </c>
      <c r="C28" s="2" t="s">
        <v>953</v>
      </c>
      <c r="D28" s="2" t="s">
        <v>998</v>
      </c>
      <c r="E28" s="100">
        <v>0.995</v>
      </c>
      <c r="F28" s="2" t="s">
        <v>6</v>
      </c>
      <c r="G28" s="2" t="s">
        <v>971</v>
      </c>
      <c r="H28" s="2" t="s">
        <v>981</v>
      </c>
      <c r="I28" s="2" t="s">
        <v>943</v>
      </c>
      <c r="J28" s="97">
        <v>10</v>
      </c>
      <c r="K28" s="2" t="s">
        <v>996</v>
      </c>
      <c r="L28" s="2" t="s">
        <v>6</v>
      </c>
      <c r="M28" s="2" t="s">
        <v>6</v>
      </c>
      <c r="N28" s="2" t="s">
        <v>945</v>
      </c>
      <c r="O28" s="97">
        <v>10</v>
      </c>
      <c r="P28" s="2" t="s">
        <v>959</v>
      </c>
      <c r="Q28" s="2" t="s">
        <v>401</v>
      </c>
      <c r="R28" s="2" t="s">
        <v>973</v>
      </c>
      <c r="S28" s="98"/>
      <c r="T28" s="2" t="s">
        <v>999</v>
      </c>
      <c r="U28" s="98">
        <v>45366</v>
      </c>
      <c r="V28" s="135" t="s">
        <v>408</v>
      </c>
      <c r="W28" s="2" t="s">
        <v>980</v>
      </c>
      <c r="X28" s="2" t="s">
        <v>6</v>
      </c>
      <c r="Y28" s="151" t="s">
        <v>969</v>
      </c>
      <c r="Z28" s="135" t="s">
        <v>6</v>
      </c>
      <c r="AA28" s="2" t="s">
        <v>6</v>
      </c>
      <c r="AB28" s="151" t="s">
        <v>6</v>
      </c>
      <c r="AC28" s="135" t="s">
        <v>6</v>
      </c>
      <c r="AD28" s="2" t="s">
        <v>6</v>
      </c>
      <c r="AE28" s="2" t="s">
        <v>6</v>
      </c>
      <c r="AF28" s="151" t="s">
        <v>6</v>
      </c>
      <c r="AG28" s="98">
        <v>45292</v>
      </c>
    </row>
    <row r="29" spans="2:33" ht="43.5">
      <c r="B29" s="98">
        <v>45261</v>
      </c>
      <c r="C29" s="2" t="s">
        <v>939</v>
      </c>
      <c r="D29" s="2" t="s">
        <v>1000</v>
      </c>
      <c r="E29" s="100">
        <v>0.999</v>
      </c>
      <c r="F29" s="2" t="s">
        <v>6</v>
      </c>
      <c r="G29" s="2" t="s">
        <v>941</v>
      </c>
      <c r="H29" s="2" t="s">
        <v>981</v>
      </c>
      <c r="I29" s="2" t="s">
        <v>943</v>
      </c>
      <c r="J29" s="97">
        <v>10</v>
      </c>
      <c r="K29" s="2" t="s">
        <v>996</v>
      </c>
      <c r="L29" s="2" t="s">
        <v>6</v>
      </c>
      <c r="M29" s="2" t="s">
        <v>6</v>
      </c>
      <c r="N29" s="2" t="s">
        <v>945</v>
      </c>
      <c r="O29" s="97">
        <v>2</v>
      </c>
      <c r="P29" s="2" t="s">
        <v>946</v>
      </c>
      <c r="Q29" s="2" t="s">
        <v>947</v>
      </c>
      <c r="R29" s="2" t="s">
        <v>967</v>
      </c>
      <c r="S29" s="98">
        <v>54789</v>
      </c>
      <c r="T29" s="2" t="s">
        <v>1001</v>
      </c>
      <c r="U29" s="98">
        <v>45366</v>
      </c>
      <c r="V29" s="135" t="s">
        <v>408</v>
      </c>
      <c r="W29" s="2" t="s">
        <v>983</v>
      </c>
      <c r="X29" s="2" t="s">
        <v>6</v>
      </c>
      <c r="Y29" s="151" t="s">
        <v>952</v>
      </c>
      <c r="Z29" s="135" t="s">
        <v>6</v>
      </c>
      <c r="AA29" s="2" t="s">
        <v>6</v>
      </c>
      <c r="AB29" s="151" t="s">
        <v>6</v>
      </c>
      <c r="AC29" s="135" t="s">
        <v>6</v>
      </c>
      <c r="AD29" s="2" t="s">
        <v>6</v>
      </c>
      <c r="AE29" s="2" t="s">
        <v>6</v>
      </c>
      <c r="AF29" s="151" t="s">
        <v>6</v>
      </c>
      <c r="AG29" s="98">
        <v>45292</v>
      </c>
    </row>
    <row r="30" spans="2:33" ht="43.5">
      <c r="B30" s="98">
        <v>45261</v>
      </c>
      <c r="C30" s="2" t="s">
        <v>953</v>
      </c>
      <c r="D30" s="2" t="s">
        <v>1002</v>
      </c>
      <c r="E30" s="100">
        <v>0.995</v>
      </c>
      <c r="F30" s="2" t="s">
        <v>6</v>
      </c>
      <c r="G30" s="2" t="s">
        <v>941</v>
      </c>
      <c r="H30" s="2" t="s">
        <v>981</v>
      </c>
      <c r="I30" s="2" t="s">
        <v>943</v>
      </c>
      <c r="J30" s="97">
        <v>10</v>
      </c>
      <c r="K30" s="2" t="s">
        <v>1003</v>
      </c>
      <c r="L30" s="2" t="s">
        <v>6</v>
      </c>
      <c r="M30" s="2" t="s">
        <v>6</v>
      </c>
      <c r="N30" s="2" t="s">
        <v>945</v>
      </c>
      <c r="O30" s="97">
        <v>4</v>
      </c>
      <c r="P30" s="2" t="s">
        <v>959</v>
      </c>
      <c r="Q30" s="2" t="s">
        <v>426</v>
      </c>
      <c r="R30" s="2" t="s">
        <v>960</v>
      </c>
      <c r="S30" s="98">
        <v>46023</v>
      </c>
      <c r="T30" s="2" t="s">
        <v>1004</v>
      </c>
      <c r="U30" s="98">
        <v>45366</v>
      </c>
      <c r="V30" s="135" t="s">
        <v>408</v>
      </c>
      <c r="W30" s="2" t="s">
        <v>975</v>
      </c>
      <c r="X30" s="2" t="s">
        <v>6</v>
      </c>
      <c r="Y30" s="151" t="s">
        <v>962</v>
      </c>
      <c r="Z30" s="135" t="s">
        <v>6</v>
      </c>
      <c r="AA30" s="2" t="s">
        <v>6</v>
      </c>
      <c r="AB30" s="151" t="s">
        <v>6</v>
      </c>
      <c r="AC30" s="135" t="s">
        <v>6</v>
      </c>
      <c r="AD30" s="2" t="s">
        <v>6</v>
      </c>
      <c r="AE30" s="2" t="s">
        <v>6</v>
      </c>
      <c r="AF30" s="151" t="s">
        <v>6</v>
      </c>
      <c r="AG30" s="98">
        <v>45292</v>
      </c>
    </row>
    <row r="31" spans="2:33" ht="57.95">
      <c r="B31" s="98">
        <v>45261</v>
      </c>
      <c r="C31" s="2" t="s">
        <v>939</v>
      </c>
      <c r="D31" s="2" t="s">
        <v>1005</v>
      </c>
      <c r="E31" s="100">
        <v>0.99950000000000006</v>
      </c>
      <c r="F31" s="2" t="s">
        <v>6</v>
      </c>
      <c r="G31" s="2" t="s">
        <v>941</v>
      </c>
      <c r="H31" s="2" t="s">
        <v>981</v>
      </c>
      <c r="I31" s="2" t="s">
        <v>957</v>
      </c>
      <c r="J31" s="97">
        <v>1</v>
      </c>
      <c r="K31" s="2" t="s">
        <v>1006</v>
      </c>
      <c r="L31" s="2" t="s">
        <v>6</v>
      </c>
      <c r="M31" s="2" t="s">
        <v>6</v>
      </c>
      <c r="N31" s="2" t="s">
        <v>945</v>
      </c>
      <c r="O31" s="97">
        <v>2</v>
      </c>
      <c r="P31" s="2" t="s">
        <v>959</v>
      </c>
      <c r="Q31" s="2" t="s">
        <v>408</v>
      </c>
      <c r="R31" s="2" t="s">
        <v>948</v>
      </c>
      <c r="S31" s="98" t="s">
        <v>948</v>
      </c>
      <c r="T31" s="2" t="s">
        <v>1007</v>
      </c>
      <c r="U31" s="98">
        <v>45366</v>
      </c>
      <c r="V31" s="136" t="s">
        <v>408</v>
      </c>
      <c r="W31" s="137" t="s">
        <v>950</v>
      </c>
      <c r="X31" s="137" t="s">
        <v>951</v>
      </c>
      <c r="Y31" s="152" t="s">
        <v>962</v>
      </c>
      <c r="Z31" s="136" t="s">
        <v>6</v>
      </c>
      <c r="AA31" s="137" t="s">
        <v>6</v>
      </c>
      <c r="AB31" s="152" t="s">
        <v>6</v>
      </c>
      <c r="AC31" s="136" t="s">
        <v>6</v>
      </c>
      <c r="AD31" s="137" t="s">
        <v>6</v>
      </c>
      <c r="AE31" s="137" t="s">
        <v>6</v>
      </c>
      <c r="AF31" s="152"/>
      <c r="AG31" s="98">
        <v>45292</v>
      </c>
    </row>
    <row r="34" spans="10:71" ht="21">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6" activePane="bottomRight" state="frozen"/>
      <selection pane="bottomRight"/>
      <selection pane="bottomLeft" activeCell="A16" sqref="A16"/>
      <selection pane="topRight" activeCell="E1" sqref="E1"/>
    </sheetView>
  </sheetViews>
  <sheetFormatPr defaultColWidth="13.85546875" defaultRowHeight="14.45"/>
  <cols>
    <col min="1" max="1" width="3.85546875" style="2" customWidth="1"/>
    <col min="2" max="2" width="21.5703125" style="2" bestFit="1" customWidth="1"/>
    <col min="3" max="3" width="21.28515625" style="2" bestFit="1" customWidth="1"/>
    <col min="4" max="4" width="13.85546875" style="2"/>
    <col min="5" max="5" width="11.42578125" style="2" bestFit="1" customWidth="1"/>
    <col min="6" max="6" width="13.5703125" style="2" bestFit="1" customWidth="1"/>
    <col min="7" max="7" width="13.85546875" style="2"/>
    <col min="8" max="8" width="13.5703125" style="2" bestFit="1" customWidth="1"/>
    <col min="9" max="9" width="24.140625" style="2" bestFit="1" customWidth="1"/>
    <col min="10" max="10" width="7.140625" style="2" bestFit="1" customWidth="1"/>
    <col min="11" max="11" width="10.42578125" style="2" bestFit="1" customWidth="1"/>
    <col min="12" max="12" width="11" style="2" bestFit="1" customWidth="1"/>
    <col min="13" max="13" width="11.42578125" style="2" bestFit="1" customWidth="1"/>
    <col min="14" max="14" width="15.140625" style="2" bestFit="1" customWidth="1"/>
    <col min="15" max="15" width="13.28515625" style="2" bestFit="1" customWidth="1"/>
    <col min="16" max="16" width="15.28515625" style="2" bestFit="1" customWidth="1"/>
    <col min="18" max="18" width="11.140625" style="2" bestFit="1" customWidth="1"/>
    <col min="19" max="19" width="13.140625" style="2" bestFit="1" customWidth="1"/>
    <col min="20" max="20" width="13.5703125" style="2" bestFit="1" customWidth="1"/>
    <col min="21" max="21" width="13.5703125" style="2" customWidth="1"/>
    <col min="22" max="22" width="13.85546875" style="2"/>
    <col min="23" max="23" width="15.5703125" style="2" bestFit="1" customWidth="1"/>
    <col min="24" max="24" width="13.85546875" style="2"/>
    <col min="25" max="25" width="12.7109375" style="2" bestFit="1" customWidth="1"/>
    <col min="26" max="26" width="13.85546875" style="2"/>
    <col min="27" max="27" width="10.5703125" style="2" bestFit="1" customWidth="1"/>
    <col min="28" max="28" width="13.85546875" style="2"/>
    <col min="29" max="29" width="15.5703125" style="2" bestFit="1" customWidth="1"/>
    <col min="30" max="30" width="11.42578125" style="2" bestFit="1" customWidth="1"/>
    <col min="31" max="33" width="10.7109375" style="2" bestFit="1" customWidth="1"/>
    <col min="34" max="34" width="13.7109375" style="2" bestFit="1" customWidth="1"/>
    <col min="35" max="35" width="13.5703125" style="2" bestFit="1" customWidth="1"/>
    <col min="36" max="36" width="12.5703125" style="2" bestFit="1" customWidth="1"/>
    <col min="37" max="37" width="10.42578125" style="2" bestFit="1" customWidth="1"/>
    <col min="38" max="38" width="16.140625" style="2" bestFit="1" customWidth="1"/>
    <col min="39" max="39" width="13" style="2" bestFit="1" customWidth="1"/>
    <col min="40" max="40" width="10.140625" style="2" bestFit="1" customWidth="1"/>
    <col min="41" max="41" width="13.85546875" style="2"/>
    <col min="42" max="42" width="15" style="2" bestFit="1" customWidth="1"/>
    <col min="43" max="43" width="12.85546875" style="2" bestFit="1" customWidth="1"/>
    <col min="44" max="44" width="13.7109375" style="2" bestFit="1" customWidth="1"/>
    <col min="45" max="47" width="13.85546875" style="2"/>
    <col min="48" max="48" width="10.5703125" style="2" bestFit="1" customWidth="1"/>
    <col min="49" max="51" width="13.85546875" style="2"/>
    <col min="52" max="52" width="11.5703125" style="2" bestFit="1" customWidth="1"/>
    <col min="53" max="53" width="9.140625" style="2" bestFit="1" customWidth="1"/>
    <col min="54" max="16384" width="13.85546875" style="2"/>
  </cols>
  <sheetData>
    <row r="14" spans="2:86" ht="19.5" customHeight="1">
      <c r="AE14" s="230" t="s">
        <v>1008</v>
      </c>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2"/>
      <c r="BD14" s="228" t="s">
        <v>1009</v>
      </c>
      <c r="BE14" s="228"/>
      <c r="BF14" s="228"/>
      <c r="BG14" s="228"/>
      <c r="BH14" s="228"/>
      <c r="BI14" s="228"/>
      <c r="BJ14" s="228"/>
      <c r="BK14" s="228"/>
      <c r="BL14" s="228"/>
      <c r="BM14" s="228"/>
      <c r="BN14" s="228"/>
      <c r="BO14" s="228"/>
      <c r="BP14" s="228"/>
      <c r="BQ14" s="228"/>
      <c r="BR14" s="228"/>
      <c r="BS14" s="228"/>
      <c r="BT14" s="228"/>
      <c r="BU14" s="228"/>
      <c r="BV14" s="228"/>
      <c r="BW14" s="228"/>
      <c r="BX14" s="228"/>
      <c r="BY14" s="228"/>
      <c r="BZ14" s="228"/>
      <c r="CA14" s="228"/>
      <c r="CB14" s="228"/>
      <c r="CC14" s="228"/>
      <c r="CD14" s="228"/>
      <c r="CE14" s="228"/>
      <c r="CF14" s="228"/>
      <c r="CG14" s="228"/>
      <c r="CH14" s="229"/>
    </row>
    <row r="15" spans="2:86" ht="57.95">
      <c r="B15" s="2" t="s">
        <v>1010</v>
      </c>
      <c r="C15" s="2" t="s">
        <v>1011</v>
      </c>
      <c r="D15" s="2" t="s">
        <v>124</v>
      </c>
      <c r="E15" s="2" t="s">
        <v>1012</v>
      </c>
      <c r="F15" s="2" t="s">
        <v>1013</v>
      </c>
      <c r="G15" s="2" t="s">
        <v>353</v>
      </c>
      <c r="H15" s="2" t="s">
        <v>1014</v>
      </c>
      <c r="I15" s="2" t="s">
        <v>1015</v>
      </c>
      <c r="J15" s="2" t="s">
        <v>1016</v>
      </c>
      <c r="K15" s="2" t="s">
        <v>1017</v>
      </c>
      <c r="L15" s="2" t="s">
        <v>1018</v>
      </c>
      <c r="M15" s="2" t="s">
        <v>1019</v>
      </c>
      <c r="N15" s="2" t="s">
        <v>231</v>
      </c>
      <c r="O15" s="2" t="s">
        <v>1020</v>
      </c>
      <c r="P15" s="2" t="s">
        <v>1021</v>
      </c>
      <c r="Q15" s="2" t="s">
        <v>1022</v>
      </c>
      <c r="R15" s="2" t="s">
        <v>265</v>
      </c>
      <c r="S15" s="2" t="s">
        <v>1023</v>
      </c>
      <c r="T15" s="2" t="s">
        <v>1024</v>
      </c>
      <c r="U15" s="2" t="s">
        <v>1025</v>
      </c>
      <c r="V15" s="2" t="s">
        <v>1026</v>
      </c>
      <c r="W15" s="2" t="s">
        <v>1027</v>
      </c>
      <c r="X15" s="2" t="s">
        <v>1028</v>
      </c>
      <c r="Y15" s="2" t="s">
        <v>1029</v>
      </c>
      <c r="Z15" s="2" t="s">
        <v>1030</v>
      </c>
      <c r="AA15" s="2" t="s">
        <v>1031</v>
      </c>
      <c r="AB15" s="2" t="s">
        <v>1032</v>
      </c>
      <c r="AC15" s="2" t="s">
        <v>1033</v>
      </c>
      <c r="AD15" s="2" t="s">
        <v>1034</v>
      </c>
      <c r="AE15" s="130" t="s">
        <v>1035</v>
      </c>
      <c r="AF15" s="2" t="s">
        <v>1036</v>
      </c>
      <c r="AG15" s="2" t="s">
        <v>1037</v>
      </c>
      <c r="AH15" s="2" t="s">
        <v>1038</v>
      </c>
      <c r="AI15" s="2" t="s">
        <v>1039</v>
      </c>
      <c r="AJ15" s="2" t="s">
        <v>1040</v>
      </c>
      <c r="AK15" s="2" t="s">
        <v>1041</v>
      </c>
      <c r="AL15" s="2" t="s">
        <v>1042</v>
      </c>
      <c r="AM15" s="2" t="s">
        <v>1043</v>
      </c>
      <c r="AN15" s="2" t="s">
        <v>1044</v>
      </c>
      <c r="AO15" s="2" t="s">
        <v>1045</v>
      </c>
      <c r="AP15" s="2" t="s">
        <v>1046</v>
      </c>
      <c r="AQ15" s="2" t="s">
        <v>1047</v>
      </c>
      <c r="AR15" s="2" t="s">
        <v>1048</v>
      </c>
      <c r="AS15" s="2" t="s">
        <v>1049</v>
      </c>
      <c r="AT15" s="2" t="s">
        <v>1050</v>
      </c>
      <c r="AU15" s="2" t="s">
        <v>1051</v>
      </c>
      <c r="AV15" s="2" t="s">
        <v>1052</v>
      </c>
      <c r="AW15" s="2" t="s">
        <v>1053</v>
      </c>
      <c r="AX15" s="2" t="s">
        <v>1054</v>
      </c>
      <c r="AY15" s="2" t="s">
        <v>1055</v>
      </c>
      <c r="AZ15" s="2" t="s">
        <v>1056</v>
      </c>
      <c r="BA15" s="2" t="s">
        <v>1057</v>
      </c>
      <c r="BB15" s="2" t="s">
        <v>1058</v>
      </c>
      <c r="BC15" s="131" t="s">
        <v>1059</v>
      </c>
      <c r="BD15" s="2" t="s">
        <v>1060</v>
      </c>
      <c r="BE15" s="2" t="s">
        <v>1061</v>
      </c>
      <c r="BF15" s="2" t="s">
        <v>1062</v>
      </c>
      <c r="BG15" s="2" t="s">
        <v>1063</v>
      </c>
      <c r="BH15" s="2" t="s">
        <v>1064</v>
      </c>
      <c r="BI15" s="2" t="s">
        <v>1065</v>
      </c>
      <c r="BJ15" s="2" t="s">
        <v>1066</v>
      </c>
      <c r="BK15" s="2" t="s">
        <v>1067</v>
      </c>
      <c r="BL15" s="2" t="s">
        <v>1068</v>
      </c>
      <c r="BM15" s="2" t="s">
        <v>1069</v>
      </c>
      <c r="BN15" s="2" t="s">
        <v>1070</v>
      </c>
      <c r="BO15" s="2" t="s">
        <v>1071</v>
      </c>
      <c r="BP15" s="2" t="s">
        <v>1072</v>
      </c>
      <c r="BQ15" s="2" t="s">
        <v>1073</v>
      </c>
      <c r="BR15" s="2" t="s">
        <v>1074</v>
      </c>
      <c r="BS15" s="2" t="s">
        <v>1075</v>
      </c>
      <c r="BT15" s="2" t="s">
        <v>1076</v>
      </c>
      <c r="BU15" s="2" t="s">
        <v>1077</v>
      </c>
      <c r="BV15" s="2" t="s">
        <v>1078</v>
      </c>
      <c r="BW15" s="2" t="s">
        <v>1079</v>
      </c>
      <c r="BX15" s="2" t="s">
        <v>1080</v>
      </c>
      <c r="BY15" s="2" t="s">
        <v>1081</v>
      </c>
      <c r="BZ15" s="2" t="s">
        <v>1082</v>
      </c>
      <c r="CA15" s="2" t="s">
        <v>1083</v>
      </c>
      <c r="CB15" s="2" t="s">
        <v>1084</v>
      </c>
      <c r="CC15" s="2" t="s">
        <v>1085</v>
      </c>
      <c r="CD15" s="2" t="s">
        <v>1086</v>
      </c>
      <c r="CE15" s="2" t="s">
        <v>1087</v>
      </c>
      <c r="CF15" s="2" t="s">
        <v>1088</v>
      </c>
      <c r="CG15" s="2" t="s">
        <v>1089</v>
      </c>
      <c r="CH15" s="2" t="s">
        <v>1090</v>
      </c>
    </row>
    <row r="16" spans="2:86" ht="130.5">
      <c r="B16" s="98">
        <v>45261</v>
      </c>
      <c r="C16" s="98">
        <v>45292</v>
      </c>
      <c r="D16" s="2" t="s">
        <v>940</v>
      </c>
      <c r="E16" s="135" t="s">
        <v>408</v>
      </c>
      <c r="F16" s="2" t="s">
        <v>1091</v>
      </c>
      <c r="G16" s="2" t="s">
        <v>945</v>
      </c>
      <c r="H16" s="2" t="s">
        <v>1092</v>
      </c>
      <c r="I16" s="2" t="s">
        <v>981</v>
      </c>
      <c r="J16" s="2" t="s">
        <v>1093</v>
      </c>
      <c r="K16" s="2" t="s">
        <v>355</v>
      </c>
      <c r="L16" s="2" t="s">
        <v>1094</v>
      </c>
      <c r="M16" s="2" t="s">
        <v>1095</v>
      </c>
      <c r="N16" s="2" t="s">
        <v>1096</v>
      </c>
      <c r="O16" s="2" t="s">
        <v>1097</v>
      </c>
      <c r="P16" s="2" t="s">
        <v>957</v>
      </c>
      <c r="Q16" s="2" t="s">
        <v>1098</v>
      </c>
      <c r="R16" s="2" t="s">
        <v>1099</v>
      </c>
      <c r="S16" s="2" t="s">
        <v>1100</v>
      </c>
      <c r="T16" s="2" t="s">
        <v>1101</v>
      </c>
      <c r="U16" s="2" t="s">
        <v>1102</v>
      </c>
      <c r="V16" s="2" t="s">
        <v>1103</v>
      </c>
      <c r="W16" s="2" t="s">
        <v>1104</v>
      </c>
      <c r="X16" s="2" t="s">
        <v>1105</v>
      </c>
      <c r="Y16" s="2" t="s">
        <v>1106</v>
      </c>
      <c r="Z16" s="2" t="s">
        <v>1107</v>
      </c>
      <c r="AA16" s="2" t="s">
        <v>6</v>
      </c>
      <c r="AB16" s="2" t="s">
        <v>6</v>
      </c>
      <c r="AC16" s="2" t="s">
        <v>1108</v>
      </c>
      <c r="AD16" s="2" t="s">
        <v>1109</v>
      </c>
      <c r="AE16" s="130" t="s">
        <v>6</v>
      </c>
      <c r="AF16" s="2" t="s">
        <v>6</v>
      </c>
      <c r="AG16" s="2" t="s">
        <v>6</v>
      </c>
      <c r="AH16" s="2" t="s">
        <v>1110</v>
      </c>
      <c r="AI16" s="2" t="s">
        <v>6</v>
      </c>
      <c r="AJ16" s="2" t="s">
        <v>981</v>
      </c>
      <c r="AK16" s="2" t="s">
        <v>1111</v>
      </c>
      <c r="AL16" s="2" t="s">
        <v>1112</v>
      </c>
      <c r="AM16" s="2" t="s">
        <v>1113</v>
      </c>
      <c r="AN16" s="2" t="s">
        <v>1114</v>
      </c>
      <c r="AO16" s="2" t="s">
        <v>981</v>
      </c>
      <c r="AP16" s="2" t="s">
        <v>981</v>
      </c>
      <c r="AQ16" s="2" t="s">
        <v>981</v>
      </c>
      <c r="AR16" s="2" t="s">
        <v>1115</v>
      </c>
      <c r="AS16" s="2" t="s">
        <v>1116</v>
      </c>
      <c r="AT16" s="2" t="s">
        <v>1117</v>
      </c>
      <c r="AU16" s="2" t="s">
        <v>1118</v>
      </c>
      <c r="AV16" s="2" t="s">
        <v>1119</v>
      </c>
      <c r="AW16" s="2" t="s">
        <v>1120</v>
      </c>
      <c r="AX16" s="2" t="s">
        <v>1121</v>
      </c>
      <c r="AY16" s="2" t="s">
        <v>981</v>
      </c>
      <c r="AZ16" s="2" t="s">
        <v>1122</v>
      </c>
      <c r="BA16" s="2" t="s">
        <v>981</v>
      </c>
      <c r="BB16" s="2" t="s">
        <v>1123</v>
      </c>
      <c r="BC16" s="131" t="s">
        <v>1124</v>
      </c>
      <c r="BD16" s="2" t="s">
        <v>1125</v>
      </c>
      <c r="BE16" s="2" t="s">
        <v>6</v>
      </c>
      <c r="BG16" s="2" t="s">
        <v>1111</v>
      </c>
      <c r="BH16" s="2" t="s">
        <v>1126</v>
      </c>
      <c r="BI16" s="2" t="s">
        <v>1127</v>
      </c>
      <c r="BJ16" s="2" t="s">
        <v>1128</v>
      </c>
      <c r="BK16" s="2" t="s">
        <v>981</v>
      </c>
      <c r="BL16" s="2" t="s">
        <v>981</v>
      </c>
      <c r="BM16" s="2" t="s">
        <v>981</v>
      </c>
      <c r="BN16" s="2" t="s">
        <v>1129</v>
      </c>
      <c r="BO16" s="2" t="s">
        <v>1130</v>
      </c>
      <c r="BP16" s="2" t="s">
        <v>1126</v>
      </c>
      <c r="BQ16" s="2" t="s">
        <v>1131</v>
      </c>
      <c r="BR16" s="2" t="s">
        <v>1119</v>
      </c>
      <c r="BS16" s="2" t="s">
        <v>1132</v>
      </c>
      <c r="BT16" s="2" t="s">
        <v>1121</v>
      </c>
      <c r="BU16" s="2" t="s">
        <v>805</v>
      </c>
      <c r="BV16" s="2" t="s">
        <v>1133</v>
      </c>
      <c r="BW16" s="2" t="s">
        <v>1134</v>
      </c>
      <c r="BX16" s="2" t="s">
        <v>1135</v>
      </c>
      <c r="BY16" s="2" t="s">
        <v>1136</v>
      </c>
      <c r="BZ16" s="2" t="s">
        <v>1137</v>
      </c>
      <c r="CA16" s="2" t="s">
        <v>1138</v>
      </c>
      <c r="CB16" s="2" t="s">
        <v>957</v>
      </c>
      <c r="CC16" s="2" t="s">
        <v>943</v>
      </c>
      <c r="CD16" s="2" t="s">
        <v>6</v>
      </c>
      <c r="CE16" s="2" t="s">
        <v>1139</v>
      </c>
      <c r="CF16" s="2" t="s">
        <v>270</v>
      </c>
      <c r="CG16" s="2" t="s">
        <v>1140</v>
      </c>
      <c r="CH16" s="2" t="s">
        <v>1124</v>
      </c>
    </row>
    <row r="17" spans="2:86" ht="130.5">
      <c r="B17" s="98">
        <v>45261</v>
      </c>
      <c r="C17" s="98">
        <v>45292</v>
      </c>
      <c r="D17" s="2" t="s">
        <v>940</v>
      </c>
      <c r="E17" s="135" t="s">
        <v>408</v>
      </c>
      <c r="F17" s="2" t="s">
        <v>1091</v>
      </c>
      <c r="G17" s="2" t="s">
        <v>945</v>
      </c>
      <c r="H17" s="2" t="s">
        <v>1141</v>
      </c>
      <c r="I17" s="2" t="s">
        <v>1142</v>
      </c>
      <c r="J17" s="2" t="s">
        <v>1093</v>
      </c>
      <c r="K17" s="2" t="s">
        <v>355</v>
      </c>
      <c r="L17" s="2" t="s">
        <v>1094</v>
      </c>
      <c r="M17" s="2" t="s">
        <v>1095</v>
      </c>
      <c r="N17" s="2" t="s">
        <v>1096</v>
      </c>
      <c r="O17" s="2" t="s">
        <v>1097</v>
      </c>
      <c r="P17" s="2" t="s">
        <v>1143</v>
      </c>
      <c r="Q17" s="2" t="s">
        <v>1144</v>
      </c>
      <c r="R17" s="2" t="s">
        <v>1099</v>
      </c>
      <c r="S17" s="2" t="s">
        <v>1145</v>
      </c>
      <c r="T17" s="2" t="s">
        <v>1146</v>
      </c>
      <c r="U17" s="2" t="s">
        <v>1102</v>
      </c>
      <c r="V17" s="2" t="s">
        <v>1103</v>
      </c>
      <c r="W17" s="2" t="s">
        <v>1104</v>
      </c>
      <c r="X17" s="2" t="s">
        <v>1105</v>
      </c>
      <c r="Y17" s="2" t="s">
        <v>1147</v>
      </c>
      <c r="Z17" s="2" t="s">
        <v>1107</v>
      </c>
      <c r="AA17" s="2" t="s">
        <v>6</v>
      </c>
      <c r="AB17" s="2" t="s">
        <v>6</v>
      </c>
      <c r="AC17" s="2" t="s">
        <v>1148</v>
      </c>
      <c r="AD17" s="2" t="s">
        <v>1109</v>
      </c>
      <c r="AE17" s="130" t="s">
        <v>6</v>
      </c>
      <c r="AF17" s="2" t="s">
        <v>6</v>
      </c>
      <c r="AG17" s="2" t="s">
        <v>6</v>
      </c>
      <c r="AH17" s="2" t="s">
        <v>981</v>
      </c>
      <c r="AI17" s="2" t="s">
        <v>6</v>
      </c>
      <c r="AJ17" s="2" t="s">
        <v>981</v>
      </c>
      <c r="AK17" s="2" t="s">
        <v>981</v>
      </c>
      <c r="AL17" s="2" t="s">
        <v>955</v>
      </c>
      <c r="AM17" s="2" t="s">
        <v>1113</v>
      </c>
      <c r="AN17" s="2" t="s">
        <v>1149</v>
      </c>
      <c r="AO17" s="2" t="s">
        <v>1150</v>
      </c>
      <c r="AP17" s="2" t="s">
        <v>1151</v>
      </c>
      <c r="AQ17" s="2" t="s">
        <v>1152</v>
      </c>
      <c r="AR17" s="2" t="s">
        <v>1115</v>
      </c>
      <c r="AS17" s="2" t="s">
        <v>1116</v>
      </c>
      <c r="AT17" s="2" t="s">
        <v>1117</v>
      </c>
      <c r="AU17" s="2" t="s">
        <v>1118</v>
      </c>
      <c r="AV17" s="2" t="s">
        <v>1119</v>
      </c>
      <c r="AW17" s="2" t="s">
        <v>1120</v>
      </c>
      <c r="AX17" s="2" t="s">
        <v>1121</v>
      </c>
      <c r="AY17" s="2" t="s">
        <v>981</v>
      </c>
      <c r="AZ17" s="2" t="s">
        <v>1153</v>
      </c>
      <c r="BA17" s="2" t="s">
        <v>981</v>
      </c>
      <c r="BB17" s="2" t="s">
        <v>1154</v>
      </c>
      <c r="BC17" s="131" t="s">
        <v>1124</v>
      </c>
      <c r="BD17" s="2" t="s">
        <v>981</v>
      </c>
      <c r="BE17" s="2" t="s">
        <v>6</v>
      </c>
      <c r="BG17" s="2" t="s">
        <v>981</v>
      </c>
      <c r="BH17" s="2" t="s">
        <v>1126</v>
      </c>
      <c r="BI17" s="2" t="s">
        <v>1127</v>
      </c>
      <c r="BJ17" s="2" t="s">
        <v>1155</v>
      </c>
      <c r="BK17" s="2" t="s">
        <v>1126</v>
      </c>
      <c r="BL17" s="2" t="s">
        <v>1156</v>
      </c>
      <c r="BM17" s="2" t="s">
        <v>1157</v>
      </c>
      <c r="BN17" s="2" t="s">
        <v>1129</v>
      </c>
      <c r="BO17" s="2" t="s">
        <v>1130</v>
      </c>
      <c r="BP17" s="2" t="s">
        <v>1126</v>
      </c>
      <c r="BQ17" s="2" t="s">
        <v>1131</v>
      </c>
      <c r="BR17" s="2" t="s">
        <v>1119</v>
      </c>
      <c r="BS17" s="2" t="s">
        <v>1132</v>
      </c>
      <c r="BT17" s="2" t="s">
        <v>1121</v>
      </c>
      <c r="BU17" s="2" t="s">
        <v>805</v>
      </c>
      <c r="BV17" s="2" t="s">
        <v>1133</v>
      </c>
      <c r="BW17" s="2" t="s">
        <v>1134</v>
      </c>
      <c r="BX17" s="2" t="s">
        <v>1135</v>
      </c>
      <c r="BY17" s="2" t="s">
        <v>1136</v>
      </c>
      <c r="BZ17" s="2" t="s">
        <v>1137</v>
      </c>
      <c r="CA17" s="2" t="s">
        <v>1138</v>
      </c>
      <c r="CB17" s="2" t="s">
        <v>957</v>
      </c>
      <c r="CC17" s="2" t="s">
        <v>943</v>
      </c>
      <c r="CD17" s="2" t="s">
        <v>6</v>
      </c>
      <c r="CE17" s="2" t="s">
        <v>1158</v>
      </c>
      <c r="CF17" s="2" t="s">
        <v>270</v>
      </c>
      <c r="CG17" s="2" t="s">
        <v>1140</v>
      </c>
      <c r="CH17" s="2" t="s">
        <v>1124</v>
      </c>
    </row>
    <row r="18" spans="2:86" ht="130.5">
      <c r="B18" s="98">
        <v>45261</v>
      </c>
      <c r="C18" s="98">
        <v>45292</v>
      </c>
      <c r="D18" s="2" t="s">
        <v>940</v>
      </c>
      <c r="E18" s="135" t="s">
        <v>408</v>
      </c>
      <c r="F18" s="2" t="s">
        <v>1159</v>
      </c>
      <c r="G18" s="2" t="s">
        <v>1160</v>
      </c>
      <c r="H18" s="2" t="s">
        <v>1161</v>
      </c>
      <c r="I18" s="2" t="s">
        <v>1162</v>
      </c>
      <c r="J18" s="2" t="s">
        <v>1093</v>
      </c>
      <c r="K18" s="2" t="s">
        <v>355</v>
      </c>
      <c r="L18" s="2" t="s">
        <v>1094</v>
      </c>
      <c r="M18" s="2" t="s">
        <v>1095</v>
      </c>
      <c r="N18" s="2" t="s">
        <v>1096</v>
      </c>
      <c r="O18" s="2" t="s">
        <v>1163</v>
      </c>
      <c r="P18" s="2" t="s">
        <v>957</v>
      </c>
      <c r="Q18" s="2" t="s">
        <v>1164</v>
      </c>
      <c r="R18" s="2" t="s">
        <v>953</v>
      </c>
      <c r="S18" s="2" t="s">
        <v>1165</v>
      </c>
      <c r="T18" s="2" t="s">
        <v>1166</v>
      </c>
      <c r="U18" s="2" t="s">
        <v>1102</v>
      </c>
      <c r="V18" s="2" t="s">
        <v>1103</v>
      </c>
      <c r="W18" s="2" t="s">
        <v>1104</v>
      </c>
      <c r="X18" s="2" t="s">
        <v>1159</v>
      </c>
      <c r="Y18" s="2" t="s">
        <v>1159</v>
      </c>
      <c r="Z18" s="2" t="s">
        <v>1107</v>
      </c>
      <c r="AA18" s="2" t="s">
        <v>6</v>
      </c>
      <c r="AB18" s="2" t="s">
        <v>6</v>
      </c>
      <c r="AC18" s="2" t="s">
        <v>1167</v>
      </c>
      <c r="AD18" s="2" t="s">
        <v>1168</v>
      </c>
      <c r="AE18" s="130" t="s">
        <v>6</v>
      </c>
      <c r="AF18" s="2" t="s">
        <v>6</v>
      </c>
      <c r="AG18" s="2" t="s">
        <v>6</v>
      </c>
      <c r="AH18" s="2" t="s">
        <v>1169</v>
      </c>
      <c r="AI18" s="2" t="s">
        <v>1170</v>
      </c>
      <c r="AJ18" s="2" t="s">
        <v>981</v>
      </c>
      <c r="AK18" s="2" t="s">
        <v>1146</v>
      </c>
      <c r="AL18" s="2" t="s">
        <v>1171</v>
      </c>
      <c r="AM18" s="2" t="s">
        <v>1113</v>
      </c>
      <c r="AN18" s="2" t="s">
        <v>1172</v>
      </c>
      <c r="AO18" s="2" t="s">
        <v>981</v>
      </c>
      <c r="AP18" s="2" t="s">
        <v>981</v>
      </c>
      <c r="AQ18" s="2" t="s">
        <v>981</v>
      </c>
      <c r="AR18" s="2" t="s">
        <v>1173</v>
      </c>
      <c r="AS18" s="2" t="s">
        <v>957</v>
      </c>
      <c r="AT18" s="2" t="s">
        <v>1117</v>
      </c>
      <c r="AU18" s="2" t="s">
        <v>1174</v>
      </c>
      <c r="AV18" s="2" t="s">
        <v>1175</v>
      </c>
      <c r="AW18" s="2" t="s">
        <v>1176</v>
      </c>
      <c r="AX18" s="2" t="s">
        <v>1177</v>
      </c>
      <c r="AY18" s="2" t="s">
        <v>981</v>
      </c>
      <c r="AZ18" s="2" t="s">
        <v>1178</v>
      </c>
      <c r="BA18" s="2" t="s">
        <v>981</v>
      </c>
      <c r="BB18" s="2" t="s">
        <v>1179</v>
      </c>
      <c r="BC18" s="131" t="s">
        <v>1124</v>
      </c>
      <c r="BD18" s="2" t="s">
        <v>1180</v>
      </c>
      <c r="BE18" s="2" t="s">
        <v>1170</v>
      </c>
      <c r="BG18" s="2" t="s">
        <v>1146</v>
      </c>
      <c r="BH18" s="2" t="s">
        <v>1181</v>
      </c>
      <c r="BI18" s="2" t="s">
        <v>1127</v>
      </c>
      <c r="BJ18" s="2" t="s">
        <v>1128</v>
      </c>
      <c r="BK18" s="2" t="s">
        <v>981</v>
      </c>
      <c r="BL18" s="2" t="s">
        <v>981</v>
      </c>
      <c r="BM18" s="2" t="s">
        <v>981</v>
      </c>
      <c r="BN18" s="2" t="s">
        <v>1129</v>
      </c>
      <c r="BO18" s="2" t="s">
        <v>981</v>
      </c>
      <c r="BP18" s="2" t="s">
        <v>1126</v>
      </c>
      <c r="BQ18" s="2" t="s">
        <v>1182</v>
      </c>
      <c r="BR18" s="2" t="s">
        <v>1183</v>
      </c>
      <c r="BS18" s="2" t="s">
        <v>1184</v>
      </c>
      <c r="BT18" s="2" t="s">
        <v>1121</v>
      </c>
      <c r="BU18" s="2" t="s">
        <v>805</v>
      </c>
      <c r="BV18" s="2" t="s">
        <v>1185</v>
      </c>
      <c r="BW18" s="2" t="s">
        <v>1134</v>
      </c>
      <c r="BX18" s="2" t="s">
        <v>1135</v>
      </c>
      <c r="BY18" s="2" t="s">
        <v>1136</v>
      </c>
      <c r="BZ18" s="2" t="s">
        <v>1137</v>
      </c>
      <c r="CA18" s="2" t="s">
        <v>1186</v>
      </c>
      <c r="CB18" s="2" t="s">
        <v>1187</v>
      </c>
      <c r="CC18" s="2" t="s">
        <v>957</v>
      </c>
      <c r="CD18" s="2" t="s">
        <v>6</v>
      </c>
      <c r="CE18" s="2" t="s">
        <v>1188</v>
      </c>
      <c r="CF18" s="2" t="s">
        <v>270</v>
      </c>
      <c r="CG18" s="2" t="s">
        <v>1140</v>
      </c>
      <c r="CH18" s="2" t="s">
        <v>1124</v>
      </c>
    </row>
    <row r="19" spans="2:86" ht="130.5">
      <c r="B19" s="98">
        <v>45261</v>
      </c>
      <c r="C19" s="98">
        <v>45292</v>
      </c>
      <c r="D19" s="2" t="s">
        <v>940</v>
      </c>
      <c r="E19" s="135" t="s">
        <v>408</v>
      </c>
      <c r="F19" s="2" t="s">
        <v>1159</v>
      </c>
      <c r="G19" s="2" t="s">
        <v>1189</v>
      </c>
      <c r="H19" s="2" t="s">
        <v>1190</v>
      </c>
      <c r="I19" s="2" t="s">
        <v>1191</v>
      </c>
      <c r="J19" s="2" t="s">
        <v>1093</v>
      </c>
      <c r="K19" s="2" t="s">
        <v>355</v>
      </c>
      <c r="L19" s="2" t="s">
        <v>1094</v>
      </c>
      <c r="M19" s="2" t="s">
        <v>1095</v>
      </c>
      <c r="N19" s="2" t="s">
        <v>1096</v>
      </c>
      <c r="O19" s="2" t="s">
        <v>1097</v>
      </c>
      <c r="P19" s="2" t="s">
        <v>957</v>
      </c>
      <c r="Q19" s="2" t="s">
        <v>1164</v>
      </c>
      <c r="R19" s="2" t="s">
        <v>953</v>
      </c>
      <c r="S19" s="2" t="s">
        <v>1165</v>
      </c>
      <c r="T19" s="2" t="s">
        <v>1192</v>
      </c>
      <c r="U19" s="2" t="s">
        <v>1102</v>
      </c>
      <c r="V19" s="2" t="s">
        <v>1103</v>
      </c>
      <c r="W19" s="2" t="s">
        <v>1104</v>
      </c>
      <c r="X19" s="2" t="s">
        <v>1159</v>
      </c>
      <c r="Y19" s="2" t="s">
        <v>1159</v>
      </c>
      <c r="Z19" s="2" t="s">
        <v>1107</v>
      </c>
      <c r="AA19" s="2" t="s">
        <v>6</v>
      </c>
      <c r="AB19" s="2" t="s">
        <v>6</v>
      </c>
      <c r="AC19" s="2" t="s">
        <v>1193</v>
      </c>
      <c r="AD19" s="2" t="s">
        <v>1168</v>
      </c>
      <c r="AE19" s="130" t="s">
        <v>6</v>
      </c>
      <c r="AF19" s="2" t="s">
        <v>6</v>
      </c>
      <c r="AG19" s="2" t="s">
        <v>6</v>
      </c>
      <c r="AH19" s="2" t="s">
        <v>981</v>
      </c>
      <c r="AI19" s="2" t="s">
        <v>6</v>
      </c>
      <c r="AJ19" s="2" t="s">
        <v>981</v>
      </c>
      <c r="AK19" s="2" t="s">
        <v>981</v>
      </c>
      <c r="AL19" s="2" t="s">
        <v>1112</v>
      </c>
      <c r="AM19" s="2" t="s">
        <v>1113</v>
      </c>
      <c r="AN19" s="2" t="s">
        <v>1194</v>
      </c>
      <c r="AO19" s="2" t="s">
        <v>981</v>
      </c>
      <c r="AP19" s="2" t="s">
        <v>981</v>
      </c>
      <c r="AQ19" s="2" t="s">
        <v>981</v>
      </c>
      <c r="AR19" s="2" t="s">
        <v>1195</v>
      </c>
      <c r="AS19" s="2" t="s">
        <v>957</v>
      </c>
      <c r="AT19" s="2" t="s">
        <v>1117</v>
      </c>
      <c r="AU19" s="2" t="s">
        <v>1174</v>
      </c>
      <c r="AV19" s="2" t="s">
        <v>1119</v>
      </c>
      <c r="AW19" s="2" t="s">
        <v>1196</v>
      </c>
      <c r="AX19" s="2" t="s">
        <v>1197</v>
      </c>
      <c r="AY19" s="2" t="s">
        <v>981</v>
      </c>
      <c r="AZ19" s="2" t="s">
        <v>1198</v>
      </c>
      <c r="BA19" s="2" t="s">
        <v>981</v>
      </c>
      <c r="BB19" s="2" t="s">
        <v>1199</v>
      </c>
      <c r="BC19" s="131" t="s">
        <v>1124</v>
      </c>
      <c r="BD19" s="2" t="s">
        <v>981</v>
      </c>
      <c r="BE19" s="2" t="s">
        <v>6</v>
      </c>
      <c r="BG19" s="2" t="s">
        <v>981</v>
      </c>
      <c r="BH19" s="2" t="s">
        <v>1126</v>
      </c>
      <c r="BI19" s="2" t="s">
        <v>1127</v>
      </c>
      <c r="BJ19" s="2" t="s">
        <v>1200</v>
      </c>
      <c r="BK19" s="2" t="s">
        <v>981</v>
      </c>
      <c r="BL19" s="2" t="s">
        <v>981</v>
      </c>
      <c r="BM19" s="2" t="s">
        <v>981</v>
      </c>
      <c r="BN19" s="2" t="s">
        <v>1129</v>
      </c>
      <c r="BO19" s="2" t="s">
        <v>981</v>
      </c>
      <c r="BP19" s="2" t="s">
        <v>1126</v>
      </c>
      <c r="BQ19" s="2" t="s">
        <v>1182</v>
      </c>
      <c r="BR19" s="2" t="s">
        <v>1119</v>
      </c>
      <c r="BS19" s="2" t="s">
        <v>1201</v>
      </c>
      <c r="BT19" s="2" t="s">
        <v>1121</v>
      </c>
      <c r="BU19" s="2" t="s">
        <v>805</v>
      </c>
      <c r="BV19" s="2" t="s">
        <v>1185</v>
      </c>
      <c r="BW19" s="2" t="s">
        <v>1134</v>
      </c>
      <c r="BX19" s="2" t="s">
        <v>1135</v>
      </c>
      <c r="BY19" s="2" t="s">
        <v>1202</v>
      </c>
      <c r="BZ19" s="2" t="s">
        <v>1203</v>
      </c>
      <c r="CA19" s="2" t="s">
        <v>1186</v>
      </c>
      <c r="CB19" s="2" t="s">
        <v>1187</v>
      </c>
      <c r="CC19" s="2" t="s">
        <v>957</v>
      </c>
      <c r="CD19" s="2" t="s">
        <v>6</v>
      </c>
      <c r="CE19" s="2" t="s">
        <v>1139</v>
      </c>
      <c r="CF19" s="2" t="s">
        <v>1204</v>
      </c>
      <c r="CG19" s="2" t="s">
        <v>1205</v>
      </c>
      <c r="CH19" s="2" t="s">
        <v>1124</v>
      </c>
    </row>
    <row r="20" spans="2:86" ht="130.5">
      <c r="B20" s="98">
        <v>45261</v>
      </c>
      <c r="C20" s="98">
        <v>45292</v>
      </c>
      <c r="D20" s="2" t="s">
        <v>940</v>
      </c>
      <c r="E20" s="135" t="s">
        <v>401</v>
      </c>
      <c r="F20" s="2" t="s">
        <v>1159</v>
      </c>
      <c r="G20" s="2" t="s">
        <v>991</v>
      </c>
      <c r="H20" s="2" t="s">
        <v>1206</v>
      </c>
      <c r="I20" s="2" t="s">
        <v>1207</v>
      </c>
      <c r="J20" s="2" t="s">
        <v>1093</v>
      </c>
      <c r="K20" s="2" t="s">
        <v>355</v>
      </c>
      <c r="L20" s="2" t="s">
        <v>1094</v>
      </c>
      <c r="M20" s="2" t="s">
        <v>1095</v>
      </c>
      <c r="N20" s="2" t="s">
        <v>1096</v>
      </c>
      <c r="O20" s="2" t="s">
        <v>1163</v>
      </c>
      <c r="P20" s="2" t="s">
        <v>957</v>
      </c>
      <c r="Q20" s="2" t="s">
        <v>1164</v>
      </c>
      <c r="R20" s="2" t="s">
        <v>953</v>
      </c>
      <c r="S20" s="2" t="s">
        <v>1165</v>
      </c>
      <c r="T20" s="2" t="s">
        <v>1208</v>
      </c>
      <c r="U20" s="2" t="s">
        <v>1102</v>
      </c>
      <c r="V20" s="2" t="s">
        <v>1103</v>
      </c>
      <c r="W20" s="2" t="s">
        <v>1104</v>
      </c>
      <c r="X20" s="2" t="s">
        <v>1159</v>
      </c>
      <c r="Y20" s="2" t="s">
        <v>1159</v>
      </c>
      <c r="Z20" s="2" t="s">
        <v>1107</v>
      </c>
      <c r="AA20" s="2" t="s">
        <v>6</v>
      </c>
      <c r="AB20" s="2" t="s">
        <v>6</v>
      </c>
      <c r="AC20" s="2" t="s">
        <v>1209</v>
      </c>
      <c r="AD20" s="2" t="s">
        <v>1168</v>
      </c>
      <c r="AE20" s="130" t="s">
        <v>6</v>
      </c>
      <c r="AF20" s="2" t="s">
        <v>6</v>
      </c>
      <c r="AG20" s="2" t="s">
        <v>6</v>
      </c>
      <c r="AH20" s="2" t="s">
        <v>1169</v>
      </c>
      <c r="AI20" s="2" t="s">
        <v>1170</v>
      </c>
      <c r="AJ20" s="2" t="s">
        <v>981</v>
      </c>
      <c r="AK20" s="2" t="s">
        <v>1146</v>
      </c>
      <c r="AL20" s="2" t="s">
        <v>1210</v>
      </c>
      <c r="AM20" s="2" t="s">
        <v>1113</v>
      </c>
      <c r="AN20" s="2" t="s">
        <v>1194</v>
      </c>
      <c r="AO20" s="2" t="s">
        <v>981</v>
      </c>
      <c r="AP20" s="2" t="s">
        <v>981</v>
      </c>
      <c r="AQ20" s="2" t="s">
        <v>981</v>
      </c>
      <c r="AR20" s="2" t="s">
        <v>1211</v>
      </c>
      <c r="AS20" s="2" t="s">
        <v>957</v>
      </c>
      <c r="AT20" s="2" t="s">
        <v>1117</v>
      </c>
      <c r="AU20" s="2" t="s">
        <v>1174</v>
      </c>
      <c r="AV20" s="2" t="s">
        <v>1119</v>
      </c>
      <c r="AW20" s="2" t="s">
        <v>1212</v>
      </c>
      <c r="AX20" s="2" t="s">
        <v>1197</v>
      </c>
      <c r="AY20" s="2" t="s">
        <v>981</v>
      </c>
      <c r="AZ20" s="2" t="s">
        <v>1213</v>
      </c>
      <c r="BA20" s="2" t="s">
        <v>981</v>
      </c>
      <c r="BB20" s="2" t="s">
        <v>1214</v>
      </c>
      <c r="BC20" s="131" t="s">
        <v>1124</v>
      </c>
      <c r="BD20" s="2" t="s">
        <v>1215</v>
      </c>
      <c r="BE20" s="2" t="s">
        <v>1170</v>
      </c>
      <c r="BG20" s="2" t="s">
        <v>1146</v>
      </c>
      <c r="BH20" s="2" t="s">
        <v>1126</v>
      </c>
      <c r="BI20" s="2" t="s">
        <v>1127</v>
      </c>
      <c r="BJ20" s="2" t="s">
        <v>1200</v>
      </c>
      <c r="BK20" s="2" t="s">
        <v>981</v>
      </c>
      <c r="BL20" s="2" t="s">
        <v>981</v>
      </c>
      <c r="BM20" s="2" t="s">
        <v>981</v>
      </c>
      <c r="BN20" s="2" t="s">
        <v>1129</v>
      </c>
      <c r="BO20" s="2" t="s">
        <v>981</v>
      </c>
      <c r="BP20" s="2" t="s">
        <v>1126</v>
      </c>
      <c r="BQ20" s="2" t="s">
        <v>1131</v>
      </c>
      <c r="BR20" s="2" t="s">
        <v>1119</v>
      </c>
      <c r="BS20" s="2" t="s">
        <v>1216</v>
      </c>
      <c r="BT20" s="2" t="s">
        <v>1121</v>
      </c>
      <c r="BU20" s="2" t="s">
        <v>805</v>
      </c>
      <c r="BV20" s="2" t="s">
        <v>1185</v>
      </c>
      <c r="BW20" s="2" t="s">
        <v>1134</v>
      </c>
      <c r="BX20" s="2" t="s">
        <v>1135</v>
      </c>
      <c r="BY20" s="2" t="s">
        <v>1202</v>
      </c>
      <c r="BZ20" s="2" t="s">
        <v>1203</v>
      </c>
      <c r="CA20" s="2" t="s">
        <v>1217</v>
      </c>
      <c r="CB20" s="2" t="s">
        <v>1187</v>
      </c>
      <c r="CC20" s="2" t="s">
        <v>943</v>
      </c>
      <c r="CD20" s="2" t="s">
        <v>6</v>
      </c>
      <c r="CE20" s="2" t="s">
        <v>1158</v>
      </c>
      <c r="CF20" s="2" t="s">
        <v>1204</v>
      </c>
      <c r="CG20" s="2" t="s">
        <v>1205</v>
      </c>
      <c r="CH20" s="2" t="s">
        <v>1124</v>
      </c>
    </row>
    <row r="21" spans="2:86" ht="130.5">
      <c r="B21" s="98">
        <v>45261</v>
      </c>
      <c r="C21" s="98">
        <v>45292</v>
      </c>
      <c r="D21" s="2" t="s">
        <v>940</v>
      </c>
      <c r="E21" s="135" t="s">
        <v>401</v>
      </c>
      <c r="F21" s="2" t="s">
        <v>1091</v>
      </c>
      <c r="G21" s="2" t="s">
        <v>945</v>
      </c>
      <c r="H21" s="2" t="s">
        <v>1218</v>
      </c>
      <c r="I21" s="2" t="s">
        <v>981</v>
      </c>
      <c r="J21" s="2" t="s">
        <v>1093</v>
      </c>
      <c r="K21" s="2" t="s">
        <v>1219</v>
      </c>
      <c r="L21" s="2" t="s">
        <v>1094</v>
      </c>
      <c r="M21" s="2" t="s">
        <v>1095</v>
      </c>
      <c r="N21" s="2" t="s">
        <v>1220</v>
      </c>
      <c r="O21" s="2" t="s">
        <v>1097</v>
      </c>
      <c r="P21" s="2" t="s">
        <v>957</v>
      </c>
      <c r="Q21" s="2" t="s">
        <v>1164</v>
      </c>
      <c r="R21" s="2" t="s">
        <v>1099</v>
      </c>
      <c r="S21" s="2" t="s">
        <v>1165</v>
      </c>
      <c r="T21" s="2" t="s">
        <v>1208</v>
      </c>
      <c r="U21" s="2" t="s">
        <v>1102</v>
      </c>
      <c r="V21" s="2" t="s">
        <v>1103</v>
      </c>
      <c r="W21" s="2" t="s">
        <v>1104</v>
      </c>
      <c r="X21" s="2" t="s">
        <v>1105</v>
      </c>
      <c r="Y21" s="2" t="s">
        <v>1106</v>
      </c>
      <c r="Z21" s="2" t="s">
        <v>1107</v>
      </c>
      <c r="AA21" s="2" t="s">
        <v>6</v>
      </c>
      <c r="AB21" s="2" t="s">
        <v>6</v>
      </c>
      <c r="AC21" s="2" t="s">
        <v>1221</v>
      </c>
      <c r="AD21" s="2" t="s">
        <v>1109</v>
      </c>
      <c r="AE21" s="130" t="s">
        <v>6</v>
      </c>
      <c r="AF21" s="2" t="s">
        <v>6</v>
      </c>
      <c r="AG21" s="2" t="s">
        <v>6</v>
      </c>
      <c r="AH21" s="2" t="s">
        <v>1222</v>
      </c>
      <c r="AJ21" s="2" t="s">
        <v>981</v>
      </c>
      <c r="AK21" s="2" t="s">
        <v>981</v>
      </c>
      <c r="AL21" s="2" t="s">
        <v>1112</v>
      </c>
      <c r="AM21" s="2" t="s">
        <v>1113</v>
      </c>
      <c r="AN21" s="2" t="s">
        <v>1194</v>
      </c>
      <c r="AO21" s="2" t="s">
        <v>981</v>
      </c>
      <c r="AP21" s="2" t="s">
        <v>981</v>
      </c>
      <c r="AQ21" s="2" t="s">
        <v>981</v>
      </c>
      <c r="AR21" s="2" t="s">
        <v>1159</v>
      </c>
      <c r="AS21" s="2" t="s">
        <v>1159</v>
      </c>
      <c r="AT21" s="2" t="s">
        <v>1117</v>
      </c>
      <c r="AU21" s="2" t="s">
        <v>1174</v>
      </c>
      <c r="AV21" s="2" t="s">
        <v>1119</v>
      </c>
      <c r="AW21" s="2" t="s">
        <v>1223</v>
      </c>
      <c r="AX21" s="2" t="s">
        <v>1197</v>
      </c>
      <c r="AY21" s="2" t="s">
        <v>981</v>
      </c>
      <c r="AZ21" s="2" t="s">
        <v>1224</v>
      </c>
      <c r="BA21" s="2" t="s">
        <v>981</v>
      </c>
      <c r="BB21" s="2" t="s">
        <v>1225</v>
      </c>
      <c r="BC21" s="131" t="s">
        <v>1124</v>
      </c>
      <c r="BD21" s="2" t="s">
        <v>1222</v>
      </c>
      <c r="BE21" s="2" t="s">
        <v>1226</v>
      </c>
      <c r="BF21" s="2" t="s">
        <v>981</v>
      </c>
      <c r="BG21" s="2" t="s">
        <v>981</v>
      </c>
      <c r="BH21" s="2" t="s">
        <v>1126</v>
      </c>
      <c r="BI21" s="2" t="s">
        <v>1127</v>
      </c>
      <c r="BJ21" s="2" t="s">
        <v>1200</v>
      </c>
      <c r="BK21" s="2" t="s">
        <v>981</v>
      </c>
      <c r="BL21" s="2" t="s">
        <v>981</v>
      </c>
      <c r="BM21" s="2" t="s">
        <v>981</v>
      </c>
      <c r="BN21" s="2" t="s">
        <v>1159</v>
      </c>
      <c r="BO21" s="2" t="s">
        <v>1159</v>
      </c>
      <c r="BP21" s="2" t="s">
        <v>1126</v>
      </c>
      <c r="BQ21" s="2" t="s">
        <v>1131</v>
      </c>
      <c r="BR21" s="2" t="s">
        <v>1119</v>
      </c>
      <c r="BS21" s="2" t="s">
        <v>1159</v>
      </c>
      <c r="BT21" s="2" t="s">
        <v>1121</v>
      </c>
      <c r="BU21" s="2" t="s">
        <v>1227</v>
      </c>
      <c r="BV21" s="2" t="s">
        <v>1185</v>
      </c>
      <c r="BW21" s="2" t="s">
        <v>1134</v>
      </c>
      <c r="BX21" s="2" t="s">
        <v>1135</v>
      </c>
      <c r="BY21" s="2" t="s">
        <v>1202</v>
      </c>
      <c r="BZ21" s="2" t="s">
        <v>1228</v>
      </c>
      <c r="CA21" s="2" t="s">
        <v>1217</v>
      </c>
      <c r="CB21" s="2" t="s">
        <v>957</v>
      </c>
      <c r="CC21" s="2" t="s">
        <v>943</v>
      </c>
      <c r="CD21" s="2" t="s">
        <v>6</v>
      </c>
      <c r="CE21" s="2" t="s">
        <v>1158</v>
      </c>
      <c r="CF21" s="2" t="s">
        <v>1204</v>
      </c>
      <c r="CG21" s="2" t="s">
        <v>1140</v>
      </c>
      <c r="CH21" s="2" t="s">
        <v>1124</v>
      </c>
    </row>
    <row r="22" spans="2:86" ht="130.5">
      <c r="B22" s="98">
        <v>45261</v>
      </c>
      <c r="C22" s="98">
        <v>45292</v>
      </c>
      <c r="D22" s="2" t="s">
        <v>940</v>
      </c>
      <c r="E22" s="135" t="s">
        <v>408</v>
      </c>
      <c r="F22" s="2" t="s">
        <v>1091</v>
      </c>
      <c r="G22" s="2" t="s">
        <v>945</v>
      </c>
      <c r="H22" s="2" t="s">
        <v>1229</v>
      </c>
      <c r="I22" s="2" t="s">
        <v>981</v>
      </c>
      <c r="J22" s="2" t="s">
        <v>1093</v>
      </c>
      <c r="K22" s="2" t="s">
        <v>1219</v>
      </c>
      <c r="L22" s="2" t="s">
        <v>1094</v>
      </c>
      <c r="M22" s="2" t="s">
        <v>1095</v>
      </c>
      <c r="N22" s="2" t="s">
        <v>1220</v>
      </c>
      <c r="O22" s="2" t="s">
        <v>1097</v>
      </c>
      <c r="P22" s="2" t="s">
        <v>957</v>
      </c>
      <c r="Q22" s="2" t="s">
        <v>1164</v>
      </c>
      <c r="R22" s="2" t="s">
        <v>1099</v>
      </c>
      <c r="S22" s="2" t="s">
        <v>1165</v>
      </c>
      <c r="T22" s="2" t="s">
        <v>1208</v>
      </c>
      <c r="U22" s="2" t="s">
        <v>1102</v>
      </c>
      <c r="V22" s="2" t="s">
        <v>1103</v>
      </c>
      <c r="W22" s="2" t="s">
        <v>1104</v>
      </c>
      <c r="X22" s="2" t="s">
        <v>1105</v>
      </c>
      <c r="Y22" s="2" t="s">
        <v>1106</v>
      </c>
      <c r="Z22" s="2" t="s">
        <v>1107</v>
      </c>
      <c r="AA22" s="2" t="s">
        <v>6</v>
      </c>
      <c r="AB22" s="2" t="s">
        <v>6</v>
      </c>
      <c r="AC22" s="2" t="s">
        <v>1221</v>
      </c>
      <c r="AD22" s="2" t="s">
        <v>1109</v>
      </c>
      <c r="AE22" s="130" t="s">
        <v>6</v>
      </c>
      <c r="AF22" s="2" t="s">
        <v>6</v>
      </c>
      <c r="AG22" s="2" t="s">
        <v>6</v>
      </c>
      <c r="AH22" s="2" t="s">
        <v>1222</v>
      </c>
      <c r="AJ22" s="2" t="s">
        <v>981</v>
      </c>
      <c r="AK22" s="2" t="s">
        <v>981</v>
      </c>
      <c r="AL22" s="2" t="s">
        <v>1112</v>
      </c>
      <c r="AM22" s="2" t="s">
        <v>1113</v>
      </c>
      <c r="AN22" s="2" t="s">
        <v>1194</v>
      </c>
      <c r="AO22" s="2" t="s">
        <v>981</v>
      </c>
      <c r="AP22" s="2" t="s">
        <v>981</v>
      </c>
      <c r="AQ22" s="2" t="s">
        <v>981</v>
      </c>
      <c r="AR22" s="2" t="s">
        <v>1159</v>
      </c>
      <c r="AS22" s="2" t="s">
        <v>1159</v>
      </c>
      <c r="AT22" s="2" t="s">
        <v>1117</v>
      </c>
      <c r="AU22" s="2" t="s">
        <v>1174</v>
      </c>
      <c r="AV22" s="2" t="s">
        <v>1119</v>
      </c>
      <c r="AW22" s="2" t="s">
        <v>1230</v>
      </c>
      <c r="AX22" s="2" t="s">
        <v>1197</v>
      </c>
      <c r="AY22" s="2" t="s">
        <v>981</v>
      </c>
      <c r="AZ22" s="2" t="s">
        <v>1231</v>
      </c>
      <c r="BA22" s="2" t="s">
        <v>981</v>
      </c>
      <c r="BB22" s="2" t="s">
        <v>1232</v>
      </c>
      <c r="BC22" s="131" t="s">
        <v>1124</v>
      </c>
      <c r="BD22" s="2" t="s">
        <v>1222</v>
      </c>
      <c r="BE22" s="2" t="s">
        <v>1226</v>
      </c>
      <c r="BM22" s="2" t="s">
        <v>981</v>
      </c>
      <c r="BN22" s="2" t="s">
        <v>1159</v>
      </c>
      <c r="BO22" s="2" t="s">
        <v>1159</v>
      </c>
      <c r="BP22" s="2" t="s">
        <v>1126</v>
      </c>
      <c r="BQ22" s="2" t="s">
        <v>1131</v>
      </c>
      <c r="BR22" s="2" t="s">
        <v>1119</v>
      </c>
      <c r="BS22" s="2" t="s">
        <v>1159</v>
      </c>
      <c r="BT22" s="2" t="s">
        <v>1121</v>
      </c>
      <c r="BU22" s="2" t="s">
        <v>1227</v>
      </c>
      <c r="BV22" s="2" t="s">
        <v>1185</v>
      </c>
      <c r="BW22" s="2" t="s">
        <v>1134</v>
      </c>
      <c r="BX22" s="2" t="s">
        <v>1135</v>
      </c>
      <c r="BY22" s="2" t="s">
        <v>1202</v>
      </c>
      <c r="BZ22" s="2" t="s">
        <v>1233</v>
      </c>
      <c r="CA22" s="2" t="s">
        <v>1217</v>
      </c>
      <c r="CB22" s="2" t="s">
        <v>957</v>
      </c>
      <c r="CC22" s="2" t="s">
        <v>943</v>
      </c>
      <c r="CD22" s="2" t="s">
        <v>6</v>
      </c>
      <c r="CE22" s="2" t="s">
        <v>1158</v>
      </c>
      <c r="CF22" s="2" t="s">
        <v>1204</v>
      </c>
      <c r="CG22" s="2" t="s">
        <v>1140</v>
      </c>
      <c r="CH22" s="2" t="s">
        <v>1124</v>
      </c>
    </row>
    <row r="23" spans="2:86" ht="130.5">
      <c r="B23" s="98">
        <v>45261</v>
      </c>
      <c r="C23" s="98">
        <v>45292</v>
      </c>
      <c r="D23" s="2" t="s">
        <v>940</v>
      </c>
      <c r="E23" s="135" t="s">
        <v>401</v>
      </c>
      <c r="F23" s="2" t="s">
        <v>1159</v>
      </c>
      <c r="G23" s="2" t="s">
        <v>1160</v>
      </c>
      <c r="H23" s="2" t="s">
        <v>1234</v>
      </c>
      <c r="I23" s="2" t="s">
        <v>981</v>
      </c>
      <c r="J23" s="2" t="s">
        <v>1093</v>
      </c>
      <c r="K23" s="2" t="s">
        <v>1219</v>
      </c>
      <c r="L23" s="2" t="s">
        <v>1094</v>
      </c>
      <c r="M23" s="2" t="s">
        <v>1095</v>
      </c>
      <c r="N23" s="2" t="s">
        <v>1220</v>
      </c>
      <c r="O23" s="2" t="s">
        <v>1097</v>
      </c>
      <c r="P23" s="2" t="s">
        <v>957</v>
      </c>
      <c r="Q23" s="2" t="s">
        <v>1164</v>
      </c>
      <c r="R23" s="2" t="s">
        <v>953</v>
      </c>
      <c r="S23" s="2" t="s">
        <v>1165</v>
      </c>
      <c r="T23" s="2" t="s">
        <v>1208</v>
      </c>
      <c r="U23" s="2" t="s">
        <v>1102</v>
      </c>
      <c r="V23" s="2" t="s">
        <v>1103</v>
      </c>
      <c r="W23" s="2" t="s">
        <v>1104</v>
      </c>
      <c r="X23" s="2" t="s">
        <v>1159</v>
      </c>
      <c r="Y23" s="2" t="s">
        <v>1159</v>
      </c>
      <c r="Z23" s="2" t="s">
        <v>1107</v>
      </c>
      <c r="AA23" s="2" t="s">
        <v>6</v>
      </c>
      <c r="AB23" s="2" t="s">
        <v>6</v>
      </c>
      <c r="AC23" s="2" t="s">
        <v>1235</v>
      </c>
      <c r="AD23" s="2" t="s">
        <v>1168</v>
      </c>
      <c r="AE23" s="130" t="s">
        <v>6</v>
      </c>
      <c r="AF23" s="2" t="s">
        <v>6</v>
      </c>
      <c r="AG23" s="2" t="s">
        <v>6</v>
      </c>
      <c r="AH23" s="2" t="s">
        <v>1236</v>
      </c>
      <c r="AJ23" s="2" t="s">
        <v>981</v>
      </c>
      <c r="AK23" s="2" t="s">
        <v>981</v>
      </c>
      <c r="AL23" s="2" t="s">
        <v>1112</v>
      </c>
      <c r="AM23" s="2" t="s">
        <v>1113</v>
      </c>
      <c r="AN23" s="2" t="s">
        <v>1194</v>
      </c>
      <c r="AO23" s="2" t="s">
        <v>981</v>
      </c>
      <c r="AP23" s="2" t="s">
        <v>981</v>
      </c>
      <c r="AQ23" s="2" t="s">
        <v>981</v>
      </c>
      <c r="AR23" s="2" t="s">
        <v>1159</v>
      </c>
      <c r="AS23" s="2" t="s">
        <v>1159</v>
      </c>
      <c r="AT23" s="2" t="s">
        <v>1117</v>
      </c>
      <c r="AU23" s="2" t="s">
        <v>1174</v>
      </c>
      <c r="AV23" s="2" t="s">
        <v>1119</v>
      </c>
      <c r="AW23" s="2" t="s">
        <v>1237</v>
      </c>
      <c r="AX23" s="2" t="s">
        <v>1197</v>
      </c>
      <c r="AY23" s="2" t="s">
        <v>981</v>
      </c>
      <c r="AZ23" s="2" t="s">
        <v>1238</v>
      </c>
      <c r="BA23" s="2" t="s">
        <v>981</v>
      </c>
      <c r="BB23" s="2" t="s">
        <v>1239</v>
      </c>
      <c r="BC23" s="131" t="s">
        <v>1124</v>
      </c>
      <c r="BD23" s="2" t="s">
        <v>1222</v>
      </c>
      <c r="BE23" s="2" t="s">
        <v>1226</v>
      </c>
      <c r="BM23" s="2" t="s">
        <v>981</v>
      </c>
      <c r="BN23" s="2" t="s">
        <v>1159</v>
      </c>
      <c r="BO23" s="2" t="s">
        <v>1159</v>
      </c>
      <c r="BP23" s="2" t="s">
        <v>1126</v>
      </c>
      <c r="BQ23" s="2" t="s">
        <v>1131</v>
      </c>
      <c r="BR23" s="2" t="s">
        <v>1119</v>
      </c>
      <c r="BS23" s="2" t="s">
        <v>1159</v>
      </c>
      <c r="BT23" s="2" t="s">
        <v>1121</v>
      </c>
      <c r="BU23" s="2" t="s">
        <v>1240</v>
      </c>
      <c r="BV23" s="2" t="s">
        <v>1185</v>
      </c>
      <c r="BW23" s="2" t="s">
        <v>1134</v>
      </c>
      <c r="BX23" s="2" t="s">
        <v>1135</v>
      </c>
      <c r="BY23" s="2" t="s">
        <v>1202</v>
      </c>
      <c r="BZ23" s="2" t="s">
        <v>1241</v>
      </c>
      <c r="CA23" s="2" t="s">
        <v>1217</v>
      </c>
      <c r="CB23" s="2" t="s">
        <v>1187</v>
      </c>
      <c r="CC23" s="2" t="s">
        <v>943</v>
      </c>
      <c r="CD23" s="2" t="s">
        <v>6</v>
      </c>
      <c r="CE23" s="2" t="s">
        <v>1158</v>
      </c>
      <c r="CF23" s="2" t="s">
        <v>1204</v>
      </c>
      <c r="CG23" s="2" t="s">
        <v>1140</v>
      </c>
      <c r="CH23" s="2" t="s">
        <v>1124</v>
      </c>
    </row>
    <row r="24" spans="2:86" ht="130.5">
      <c r="B24" s="98">
        <v>45261</v>
      </c>
      <c r="C24" s="98">
        <v>45292</v>
      </c>
      <c r="D24" s="2" t="s">
        <v>940</v>
      </c>
      <c r="E24" s="135" t="s">
        <v>401</v>
      </c>
      <c r="F24" s="2" t="s">
        <v>1159</v>
      </c>
      <c r="G24" s="2" t="s">
        <v>1189</v>
      </c>
      <c r="H24" s="2" t="s">
        <v>1242</v>
      </c>
      <c r="I24" s="2" t="s">
        <v>981</v>
      </c>
      <c r="J24" s="2" t="s">
        <v>1093</v>
      </c>
      <c r="K24" s="2" t="s">
        <v>1219</v>
      </c>
      <c r="L24" s="2" t="s">
        <v>1094</v>
      </c>
      <c r="M24" s="2" t="s">
        <v>1095</v>
      </c>
      <c r="N24" s="2" t="s">
        <v>1220</v>
      </c>
      <c r="O24" s="2" t="s">
        <v>1097</v>
      </c>
      <c r="P24" s="2" t="s">
        <v>957</v>
      </c>
      <c r="Q24" s="2" t="s">
        <v>1164</v>
      </c>
      <c r="R24" s="2" t="s">
        <v>953</v>
      </c>
      <c r="S24" s="2" t="s">
        <v>1165</v>
      </c>
      <c r="T24" s="2" t="s">
        <v>1208</v>
      </c>
      <c r="U24" s="2" t="s">
        <v>1102</v>
      </c>
      <c r="V24" s="2" t="s">
        <v>1103</v>
      </c>
      <c r="W24" s="2" t="s">
        <v>1104</v>
      </c>
      <c r="X24" s="2" t="s">
        <v>1159</v>
      </c>
      <c r="Y24" s="2" t="s">
        <v>1159</v>
      </c>
      <c r="Z24" s="2" t="s">
        <v>1107</v>
      </c>
      <c r="AA24" s="2" t="s">
        <v>6</v>
      </c>
      <c r="AB24" s="2" t="s">
        <v>6</v>
      </c>
      <c r="AC24" s="2" t="s">
        <v>1243</v>
      </c>
      <c r="AD24" s="2" t="s">
        <v>1168</v>
      </c>
      <c r="AE24" s="130" t="s">
        <v>6</v>
      </c>
      <c r="AF24" s="2" t="s">
        <v>6</v>
      </c>
      <c r="AG24" s="2" t="s">
        <v>6</v>
      </c>
      <c r="AH24" s="2" t="s">
        <v>1236</v>
      </c>
      <c r="AJ24" s="2" t="s">
        <v>981</v>
      </c>
      <c r="AK24" s="2" t="s">
        <v>981</v>
      </c>
      <c r="AL24" s="2" t="s">
        <v>1112</v>
      </c>
      <c r="AM24" s="2" t="s">
        <v>1113</v>
      </c>
      <c r="AN24" s="2" t="s">
        <v>1194</v>
      </c>
      <c r="AO24" s="2" t="s">
        <v>981</v>
      </c>
      <c r="AP24" s="2" t="s">
        <v>981</v>
      </c>
      <c r="AQ24" s="2" t="s">
        <v>981</v>
      </c>
      <c r="AR24" s="2" t="s">
        <v>1159</v>
      </c>
      <c r="AS24" s="2" t="s">
        <v>1159</v>
      </c>
      <c r="AT24" s="2" t="s">
        <v>1117</v>
      </c>
      <c r="AU24" s="2" t="s">
        <v>1174</v>
      </c>
      <c r="AV24" s="2" t="s">
        <v>1119</v>
      </c>
      <c r="AW24" s="2" t="s">
        <v>1244</v>
      </c>
      <c r="AX24" s="2" t="s">
        <v>1197</v>
      </c>
      <c r="AY24" s="2" t="s">
        <v>981</v>
      </c>
      <c r="AZ24" s="2" t="s">
        <v>1245</v>
      </c>
      <c r="BA24" s="2" t="s">
        <v>981</v>
      </c>
      <c r="BB24" s="2" t="s">
        <v>1246</v>
      </c>
      <c r="BC24" s="131" t="s">
        <v>1124</v>
      </c>
      <c r="BD24" s="2" t="s">
        <v>1222</v>
      </c>
      <c r="BE24" s="2" t="s">
        <v>1226</v>
      </c>
      <c r="BM24" s="2" t="s">
        <v>981</v>
      </c>
      <c r="BN24" s="2" t="s">
        <v>1159</v>
      </c>
      <c r="BO24" s="2" t="s">
        <v>1159</v>
      </c>
      <c r="BP24" s="2" t="s">
        <v>1126</v>
      </c>
      <c r="BQ24" s="2" t="s">
        <v>1131</v>
      </c>
      <c r="BR24" s="2" t="s">
        <v>1119</v>
      </c>
      <c r="BS24" s="2" t="s">
        <v>1159</v>
      </c>
      <c r="BT24" s="2" t="s">
        <v>1121</v>
      </c>
      <c r="BU24" s="2" t="s">
        <v>1240</v>
      </c>
      <c r="BV24" s="2" t="s">
        <v>1185</v>
      </c>
      <c r="BW24" s="2" t="s">
        <v>1134</v>
      </c>
      <c r="BX24" s="2" t="s">
        <v>1135</v>
      </c>
      <c r="BY24" s="2" t="s">
        <v>1202</v>
      </c>
      <c r="BZ24" s="2" t="s">
        <v>1247</v>
      </c>
      <c r="CA24" s="2" t="s">
        <v>1217</v>
      </c>
      <c r="CB24" s="2" t="s">
        <v>1187</v>
      </c>
      <c r="CC24" s="2" t="s">
        <v>943</v>
      </c>
      <c r="CD24" s="2" t="s">
        <v>6</v>
      </c>
      <c r="CE24" s="2" t="s">
        <v>1158</v>
      </c>
      <c r="CF24" s="2" t="s">
        <v>270</v>
      </c>
      <c r="CG24" s="2" t="s">
        <v>1248</v>
      </c>
      <c r="CH24" s="2" t="s">
        <v>1124</v>
      </c>
    </row>
    <row r="25" spans="2:86" ht="130.5">
      <c r="B25" s="98">
        <v>45261</v>
      </c>
      <c r="C25" s="98">
        <v>45292</v>
      </c>
      <c r="D25" s="2" t="s">
        <v>940</v>
      </c>
      <c r="E25" s="135" t="s">
        <v>426</v>
      </c>
      <c r="F25" s="2" t="s">
        <v>1159</v>
      </c>
      <c r="G25" s="2" t="s">
        <v>991</v>
      </c>
      <c r="H25" s="2" t="s">
        <v>1249</v>
      </c>
      <c r="I25" s="2" t="s">
        <v>981</v>
      </c>
      <c r="J25" s="2" t="s">
        <v>1093</v>
      </c>
      <c r="K25" s="2" t="s">
        <v>1219</v>
      </c>
      <c r="L25" s="2" t="s">
        <v>1094</v>
      </c>
      <c r="M25" s="2" t="s">
        <v>1095</v>
      </c>
      <c r="N25" s="2" t="s">
        <v>1220</v>
      </c>
      <c r="O25" s="2" t="s">
        <v>1097</v>
      </c>
      <c r="P25" s="2" t="s">
        <v>957</v>
      </c>
      <c r="Q25" s="2" t="s">
        <v>1164</v>
      </c>
      <c r="R25" s="2" t="s">
        <v>953</v>
      </c>
      <c r="S25" s="2" t="s">
        <v>1165</v>
      </c>
      <c r="T25" s="2" t="s">
        <v>1208</v>
      </c>
      <c r="U25" s="2" t="s">
        <v>1102</v>
      </c>
      <c r="V25" s="2" t="s">
        <v>1103</v>
      </c>
      <c r="W25" s="2" t="s">
        <v>1104</v>
      </c>
      <c r="X25" s="2" t="s">
        <v>1159</v>
      </c>
      <c r="Y25" s="2" t="s">
        <v>1159</v>
      </c>
      <c r="Z25" s="2" t="s">
        <v>1107</v>
      </c>
      <c r="AA25" s="2" t="s">
        <v>6</v>
      </c>
      <c r="AB25" s="2" t="s">
        <v>6</v>
      </c>
      <c r="AC25" s="2" t="s">
        <v>1250</v>
      </c>
      <c r="AD25" s="2" t="s">
        <v>1168</v>
      </c>
      <c r="AE25" s="130" t="s">
        <v>6</v>
      </c>
      <c r="AF25" s="2" t="s">
        <v>6</v>
      </c>
      <c r="AG25" s="2" t="s">
        <v>6</v>
      </c>
      <c r="AH25" s="2" t="s">
        <v>1236</v>
      </c>
      <c r="AJ25" s="2" t="s">
        <v>981</v>
      </c>
      <c r="AK25" s="2" t="s">
        <v>981</v>
      </c>
      <c r="AL25" s="2" t="s">
        <v>1112</v>
      </c>
      <c r="AM25" s="2" t="s">
        <v>1113</v>
      </c>
      <c r="AN25" s="2" t="s">
        <v>1194</v>
      </c>
      <c r="AO25" s="2" t="s">
        <v>981</v>
      </c>
      <c r="AP25" s="2" t="s">
        <v>981</v>
      </c>
      <c r="AQ25" s="2" t="s">
        <v>981</v>
      </c>
      <c r="AR25" s="2" t="s">
        <v>1159</v>
      </c>
      <c r="AS25" s="2" t="s">
        <v>1159</v>
      </c>
      <c r="AT25" s="2" t="s">
        <v>1117</v>
      </c>
      <c r="AU25" s="2" t="s">
        <v>1174</v>
      </c>
      <c r="AV25" s="2" t="s">
        <v>1119</v>
      </c>
      <c r="AW25" s="2" t="s">
        <v>1251</v>
      </c>
      <c r="AX25" s="2" t="s">
        <v>1197</v>
      </c>
      <c r="AY25" s="2" t="s">
        <v>981</v>
      </c>
      <c r="AZ25" s="2" t="s">
        <v>1252</v>
      </c>
      <c r="BA25" s="2" t="s">
        <v>981</v>
      </c>
      <c r="BB25" s="2" t="s">
        <v>1253</v>
      </c>
      <c r="BC25" s="131" t="s">
        <v>1124</v>
      </c>
      <c r="BD25" s="2" t="s">
        <v>1222</v>
      </c>
      <c r="BE25" s="2" t="s">
        <v>1226</v>
      </c>
      <c r="BM25" s="2" t="s">
        <v>981</v>
      </c>
      <c r="BN25" s="2" t="s">
        <v>1159</v>
      </c>
      <c r="BO25" s="2" t="s">
        <v>1159</v>
      </c>
      <c r="BP25" s="2" t="s">
        <v>1126</v>
      </c>
      <c r="BQ25" s="2" t="s">
        <v>1131</v>
      </c>
      <c r="BR25" s="2" t="s">
        <v>1119</v>
      </c>
      <c r="BS25" s="2" t="s">
        <v>1159</v>
      </c>
      <c r="BT25" s="2" t="s">
        <v>1121</v>
      </c>
      <c r="BU25" s="2" t="s">
        <v>1240</v>
      </c>
      <c r="BV25" s="2" t="s">
        <v>1185</v>
      </c>
      <c r="BW25" s="2" t="s">
        <v>1134</v>
      </c>
      <c r="BX25" s="2" t="s">
        <v>1135</v>
      </c>
      <c r="BY25" s="2" t="s">
        <v>1202</v>
      </c>
      <c r="BZ25" s="2" t="s">
        <v>1254</v>
      </c>
      <c r="CA25" s="2" t="s">
        <v>1217</v>
      </c>
      <c r="CB25" s="2" t="s">
        <v>1187</v>
      </c>
      <c r="CC25" s="2" t="s">
        <v>943</v>
      </c>
      <c r="CD25" s="2" t="s">
        <v>6</v>
      </c>
      <c r="CE25" s="2" t="s">
        <v>1158</v>
      </c>
      <c r="CF25" s="2" t="s">
        <v>270</v>
      </c>
      <c r="CG25" s="2" t="s">
        <v>1248</v>
      </c>
      <c r="CH25" s="2" t="s">
        <v>1124</v>
      </c>
    </row>
    <row r="26" spans="2:86">
      <c r="B26" s="98"/>
      <c r="C26" s="98"/>
      <c r="E26" s="135" t="s">
        <v>426</v>
      </c>
      <c r="Q26" s="2"/>
      <c r="T26" s="51"/>
      <c r="AE26" s="130"/>
      <c r="BC26" s="131"/>
      <c r="BD26" s="187"/>
      <c r="BF26" s="139"/>
      <c r="BG26" s="139"/>
      <c r="BH26" s="139"/>
      <c r="BI26" s="139"/>
      <c r="BJ26" s="139"/>
      <c r="BK26" s="139"/>
      <c r="BL26" s="139"/>
      <c r="BM26" s="139"/>
      <c r="BN26" s="139"/>
      <c r="BO26" s="139"/>
      <c r="BP26" s="139"/>
      <c r="BR26" s="139"/>
      <c r="BS26" s="139"/>
      <c r="BT26" s="139"/>
      <c r="BX26" s="139"/>
      <c r="BY26" s="139"/>
      <c r="CA26" s="139"/>
      <c r="CB26" s="139"/>
      <c r="CC26" s="139"/>
      <c r="CD26" s="139"/>
      <c r="CE26" s="139"/>
      <c r="CF26" s="139"/>
      <c r="CG26" s="139"/>
    </row>
    <row r="27" spans="2:86">
      <c r="B27" s="98"/>
      <c r="C27" s="98"/>
      <c r="E27" s="135" t="s">
        <v>408</v>
      </c>
      <c r="Q27" s="2"/>
      <c r="T27" s="51"/>
      <c r="AE27" s="130"/>
      <c r="BC27" s="131"/>
      <c r="BD27" s="187"/>
      <c r="BF27" s="139"/>
      <c r="BG27" s="139"/>
      <c r="BH27" s="139"/>
      <c r="BI27" s="139"/>
      <c r="BJ27" s="139"/>
      <c r="BK27" s="139"/>
      <c r="BL27" s="139"/>
      <c r="BM27" s="139"/>
      <c r="BN27" s="139"/>
      <c r="BO27" s="139"/>
      <c r="BP27" s="139"/>
      <c r="BR27" s="139"/>
      <c r="BS27" s="139"/>
      <c r="BT27" s="139"/>
      <c r="BX27" s="139"/>
      <c r="BY27" s="139"/>
      <c r="CA27" s="139"/>
      <c r="CB27" s="139"/>
      <c r="CC27" s="139"/>
      <c r="CD27" s="139"/>
      <c r="CE27" s="139"/>
      <c r="CF27" s="139"/>
      <c r="CG27" s="139"/>
    </row>
    <row r="28" spans="2:86">
      <c r="B28" s="98"/>
      <c r="C28" s="98"/>
      <c r="E28" s="135" t="s">
        <v>408</v>
      </c>
      <c r="Q28" s="2"/>
      <c r="T28" s="51"/>
      <c r="AE28" s="130"/>
      <c r="BC28" s="131"/>
      <c r="BD28" s="187"/>
      <c r="BF28" s="139"/>
      <c r="BG28" s="139"/>
      <c r="BH28" s="139"/>
      <c r="BI28" s="139"/>
      <c r="BJ28" s="139"/>
      <c r="BK28" s="139"/>
      <c r="BL28" s="139"/>
      <c r="BM28" s="139"/>
      <c r="BN28" s="139"/>
      <c r="BO28" s="139"/>
      <c r="BP28" s="139"/>
      <c r="BR28" s="139"/>
      <c r="BS28" s="139"/>
      <c r="BT28" s="139"/>
      <c r="BX28" s="139"/>
      <c r="BY28" s="139"/>
      <c r="CA28" s="139"/>
      <c r="CB28" s="139"/>
      <c r="CC28" s="139"/>
      <c r="CD28" s="139"/>
      <c r="CE28" s="139"/>
      <c r="CF28" s="139"/>
      <c r="CG28" s="139"/>
    </row>
    <row r="29" spans="2:86">
      <c r="B29" s="98"/>
      <c r="C29" s="98"/>
      <c r="E29" s="135" t="s">
        <v>408</v>
      </c>
      <c r="Q29" s="2"/>
      <c r="T29" s="51"/>
      <c r="AE29" s="130"/>
      <c r="BC29" s="131"/>
      <c r="BD29" s="187"/>
      <c r="BF29" s="139"/>
      <c r="BG29" s="139"/>
      <c r="BH29" s="139"/>
      <c r="BI29" s="139"/>
      <c r="BJ29" s="139"/>
      <c r="BK29" s="139"/>
      <c r="BL29" s="139"/>
      <c r="BM29" s="139"/>
      <c r="BN29" s="139"/>
      <c r="BO29" s="139"/>
      <c r="BP29" s="139"/>
      <c r="BR29" s="139"/>
      <c r="BS29" s="139"/>
      <c r="BT29" s="139"/>
      <c r="BX29" s="139"/>
      <c r="BY29" s="139"/>
      <c r="CA29" s="139"/>
      <c r="CB29" s="139"/>
      <c r="CC29" s="139"/>
      <c r="CD29" s="139"/>
      <c r="CE29" s="139"/>
      <c r="CF29" s="139"/>
      <c r="CG29" s="139"/>
    </row>
    <row r="30" spans="2:86">
      <c r="B30" s="98"/>
      <c r="C30" s="98"/>
      <c r="E30" s="136" t="s">
        <v>408</v>
      </c>
      <c r="Q30" s="2"/>
      <c r="T30" s="51"/>
      <c r="AE30" s="130"/>
      <c r="BC30" s="131"/>
      <c r="BD30" s="187"/>
      <c r="BF30" s="139"/>
      <c r="BG30" s="139"/>
      <c r="BH30" s="139"/>
      <c r="BI30" s="139"/>
      <c r="BJ30" s="139"/>
      <c r="BK30" s="139"/>
      <c r="BL30" s="139"/>
      <c r="BM30" s="139"/>
      <c r="BN30" s="139"/>
      <c r="BO30" s="139"/>
      <c r="BP30" s="139"/>
      <c r="BR30" s="139"/>
      <c r="BS30" s="139"/>
      <c r="BT30" s="139"/>
      <c r="BX30" s="139"/>
      <c r="BY30" s="139"/>
      <c r="CA30" s="139"/>
      <c r="CB30" s="139"/>
      <c r="CC30" s="139"/>
      <c r="CD30" s="139"/>
      <c r="CE30" s="139"/>
      <c r="CF30" s="139"/>
      <c r="CG30" s="139"/>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bottomRight"/>
      <selection pane="bottomLeft" activeCell="A16" sqref="A16"/>
      <selection pane="topRight" activeCell="F1" sqref="F1"/>
    </sheetView>
  </sheetViews>
  <sheetFormatPr defaultColWidth="9.140625" defaultRowHeight="14.45"/>
  <cols>
    <col min="1" max="1" width="3.85546875" style="2" customWidth="1"/>
    <col min="2" max="2" width="22.42578125" style="2" bestFit="1" customWidth="1"/>
    <col min="3" max="3" width="23.140625" style="2" bestFit="1" customWidth="1"/>
    <col min="4" max="4" width="11.5703125" style="2" bestFit="1" customWidth="1"/>
    <col min="5" max="5" width="17.140625" style="2" bestFit="1" customWidth="1"/>
    <col min="6" max="6" width="11.5703125" style="2" bestFit="1" customWidth="1"/>
    <col min="7" max="7" width="19" style="2" bestFit="1" customWidth="1"/>
    <col min="8" max="8" width="19.140625" style="2" bestFit="1" customWidth="1"/>
    <col min="9" max="9" width="13.85546875" style="2" bestFit="1" customWidth="1"/>
    <col min="10" max="10" width="20.140625" style="2" bestFit="1" customWidth="1"/>
    <col min="11" max="11" width="14.28515625" style="2" bestFit="1" customWidth="1"/>
    <col min="12" max="12" width="11.28515625" style="2" bestFit="1" customWidth="1"/>
    <col min="13" max="13" width="13.42578125" style="2" bestFit="1" customWidth="1"/>
    <col min="14" max="14" width="8.7109375" style="2" bestFit="1" customWidth="1"/>
    <col min="15" max="15" width="8.42578125" style="2" bestFit="1" customWidth="1"/>
    <col min="16" max="16" width="9" style="2" bestFit="1" customWidth="1"/>
    <col min="17" max="17" width="10.5703125" style="2" bestFit="1" customWidth="1"/>
    <col min="18" max="18" width="12.140625" style="2" bestFit="1" customWidth="1"/>
    <col min="19" max="19" width="13.5703125" style="2" bestFit="1" customWidth="1"/>
    <col min="20" max="20" width="11.85546875" style="2" bestFit="1" customWidth="1"/>
    <col min="21" max="21" width="22.42578125" style="2" bestFit="1" customWidth="1"/>
    <col min="22" max="22" width="14.5703125" style="2" bestFit="1" customWidth="1"/>
    <col min="23" max="23" width="22" style="2" bestFit="1" customWidth="1"/>
    <col min="24" max="24" width="7.5703125" style="2" bestFit="1" customWidth="1"/>
    <col min="25" max="25" width="9.85546875" style="2" bestFit="1" customWidth="1"/>
    <col min="26" max="26" width="15.5703125" style="2" bestFit="1" customWidth="1"/>
    <col min="27" max="27" width="23.140625" style="2" bestFit="1" customWidth="1"/>
    <col min="28" max="28" width="17" style="2" bestFit="1" customWidth="1"/>
    <col min="29" max="29" width="14.42578125" style="2" bestFit="1" customWidth="1"/>
    <col min="30" max="30" width="24.42578125" style="2" bestFit="1" customWidth="1"/>
    <col min="31" max="31" width="14.85546875" style="2" bestFit="1" customWidth="1"/>
    <col min="32" max="32" width="17" style="2" bestFit="1" customWidth="1"/>
    <col min="33" max="33" width="14.85546875" style="2" bestFit="1" customWidth="1"/>
    <col min="34" max="34" width="17.42578125" style="2" bestFit="1" customWidth="1"/>
    <col min="35" max="35" width="18.5703125" style="2" bestFit="1" customWidth="1"/>
    <col min="36" max="36" width="16" style="2" bestFit="1" customWidth="1"/>
    <col min="37" max="16384" width="9.140625" style="2"/>
  </cols>
  <sheetData>
    <row r="15" spans="2:36" ht="57.95">
      <c r="B15" s="3" t="s">
        <v>1255</v>
      </c>
      <c r="C15" s="3" t="s">
        <v>1256</v>
      </c>
      <c r="D15" s="3" t="s">
        <v>1257</v>
      </c>
      <c r="E15" s="3" t="s">
        <v>124</v>
      </c>
      <c r="F15" s="3" t="s">
        <v>1014</v>
      </c>
      <c r="G15" s="3" t="s">
        <v>1019</v>
      </c>
      <c r="H15" s="3" t="s">
        <v>249</v>
      </c>
      <c r="I15" s="3" t="s">
        <v>353</v>
      </c>
      <c r="J15" s="3" t="s">
        <v>1258</v>
      </c>
      <c r="K15" s="3" t="s">
        <v>1259</v>
      </c>
      <c r="L15" s="3" t="s">
        <v>1260</v>
      </c>
      <c r="M15" s="3" t="s">
        <v>1261</v>
      </c>
      <c r="N15" s="3" t="s">
        <v>1262</v>
      </c>
      <c r="O15" s="3" t="s">
        <v>1263</v>
      </c>
      <c r="P15" s="3" t="s">
        <v>1264</v>
      </c>
      <c r="Q15" s="3" t="s">
        <v>1265</v>
      </c>
      <c r="R15" s="3" t="s">
        <v>1266</v>
      </c>
      <c r="S15" s="3" t="s">
        <v>1087</v>
      </c>
      <c r="T15" s="3" t="s">
        <v>1267</v>
      </c>
      <c r="U15" s="3" t="s">
        <v>1268</v>
      </c>
      <c r="V15" s="3" t="s">
        <v>1269</v>
      </c>
      <c r="W15" s="3" t="s">
        <v>1270</v>
      </c>
      <c r="X15" s="3" t="s">
        <v>1271</v>
      </c>
      <c r="Y15" s="3" t="s">
        <v>1272</v>
      </c>
      <c r="Z15" s="3" t="s">
        <v>1273</v>
      </c>
      <c r="AA15" s="3" t="s">
        <v>1274</v>
      </c>
      <c r="AB15" s="3" t="s">
        <v>1275</v>
      </c>
      <c r="AC15" s="3" t="s">
        <v>1276</v>
      </c>
      <c r="AD15" s="3" t="s">
        <v>1277</v>
      </c>
      <c r="AE15" s="3" t="s">
        <v>1278</v>
      </c>
      <c r="AF15" s="3" t="s">
        <v>1279</v>
      </c>
      <c r="AG15" s="3" t="s">
        <v>1280</v>
      </c>
      <c r="AH15" s="3" t="s">
        <v>1281</v>
      </c>
      <c r="AI15" s="3" t="s">
        <v>1282</v>
      </c>
      <c r="AJ15" s="3" t="s">
        <v>1283</v>
      </c>
    </row>
    <row r="16" spans="2:36" ht="57.95">
      <c r="B16" s="98">
        <v>45261</v>
      </c>
      <c r="C16" s="98">
        <v>45292</v>
      </c>
      <c r="D16" s="19">
        <v>1</v>
      </c>
      <c r="E16" s="2" t="s">
        <v>940</v>
      </c>
      <c r="F16" s="2" t="s">
        <v>1206</v>
      </c>
      <c r="G16" s="2" t="s">
        <v>1095</v>
      </c>
      <c r="H16" s="2" t="s">
        <v>280</v>
      </c>
      <c r="I16" s="2" t="s">
        <v>991</v>
      </c>
      <c r="J16" s="2" t="s">
        <v>359</v>
      </c>
      <c r="K16" s="2" t="s">
        <v>1284</v>
      </c>
      <c r="L16" s="97">
        <v>1</v>
      </c>
      <c r="M16" s="102" t="s">
        <v>1285</v>
      </c>
      <c r="N16" s="102" t="s">
        <v>1286</v>
      </c>
      <c r="O16" s="54" t="s">
        <v>1287</v>
      </c>
      <c r="P16" s="54" t="s">
        <v>1288</v>
      </c>
      <c r="Q16" s="2" t="s">
        <v>1289</v>
      </c>
      <c r="R16" s="2" t="s">
        <v>1186</v>
      </c>
      <c r="S16" s="2" t="s">
        <v>1139</v>
      </c>
      <c r="T16" s="2" t="s">
        <v>1140</v>
      </c>
      <c r="U16" s="98">
        <v>45292</v>
      </c>
      <c r="V16" s="2" t="s">
        <v>1290</v>
      </c>
      <c r="W16" s="98">
        <v>45292</v>
      </c>
      <c r="X16" s="54" t="s">
        <v>1287</v>
      </c>
      <c r="Y16" s="54" t="s">
        <v>1288</v>
      </c>
      <c r="Z16" s="2" t="s">
        <v>1289</v>
      </c>
      <c r="AA16" s="98">
        <v>45299</v>
      </c>
      <c r="AB16" s="2" t="s">
        <v>1290</v>
      </c>
      <c r="AC16" s="2" t="s">
        <v>306</v>
      </c>
      <c r="AD16" s="98">
        <v>45306</v>
      </c>
      <c r="AE16" s="2" t="s">
        <v>1290</v>
      </c>
      <c r="AF16" s="2" t="s">
        <v>306</v>
      </c>
      <c r="AG16" s="2" t="s">
        <v>957</v>
      </c>
      <c r="AH16" s="101" t="s">
        <v>1291</v>
      </c>
      <c r="AI16" s="101" t="s">
        <v>443</v>
      </c>
      <c r="AJ16" s="99" t="s">
        <v>1292</v>
      </c>
    </row>
    <row r="17" spans="2:36" ht="57.95">
      <c r="B17" s="98">
        <v>45261</v>
      </c>
      <c r="C17" s="98">
        <v>45299</v>
      </c>
      <c r="D17" s="19">
        <v>2</v>
      </c>
      <c r="E17" s="2" t="s">
        <v>940</v>
      </c>
      <c r="F17" s="2" t="s">
        <v>1161</v>
      </c>
      <c r="G17" s="2" t="s">
        <v>1095</v>
      </c>
      <c r="H17" s="2" t="s">
        <v>280</v>
      </c>
      <c r="I17" s="2" t="s">
        <v>1160</v>
      </c>
      <c r="J17" s="2" t="s">
        <v>470</v>
      </c>
      <c r="K17" s="2" t="s">
        <v>477</v>
      </c>
      <c r="L17" s="97">
        <v>2</v>
      </c>
      <c r="M17" s="102" t="s">
        <v>1285</v>
      </c>
      <c r="N17" s="102" t="s">
        <v>1286</v>
      </c>
      <c r="O17" s="54" t="s">
        <v>1287</v>
      </c>
      <c r="P17" s="54" t="s">
        <v>1288</v>
      </c>
      <c r="Q17" s="2" t="s">
        <v>1289</v>
      </c>
      <c r="R17" s="2" t="s">
        <v>1186</v>
      </c>
      <c r="S17" s="2" t="s">
        <v>1158</v>
      </c>
      <c r="T17" s="2" t="s">
        <v>1140</v>
      </c>
      <c r="U17" s="98">
        <v>45292</v>
      </c>
      <c r="V17" s="2" t="s">
        <v>1293</v>
      </c>
      <c r="W17" s="98">
        <v>45292</v>
      </c>
      <c r="X17" s="54" t="s">
        <v>1287</v>
      </c>
      <c r="Y17" s="54" t="s">
        <v>1288</v>
      </c>
      <c r="Z17" s="2" t="s">
        <v>1289</v>
      </c>
      <c r="AA17" s="98">
        <v>45306</v>
      </c>
      <c r="AB17" s="2" t="s">
        <v>1293</v>
      </c>
      <c r="AC17" s="2" t="s">
        <v>306</v>
      </c>
      <c r="AD17" s="98">
        <v>45313</v>
      </c>
      <c r="AE17" s="2" t="s">
        <v>1293</v>
      </c>
      <c r="AF17" s="2" t="s">
        <v>306</v>
      </c>
      <c r="AG17" s="2" t="s">
        <v>957</v>
      </c>
      <c r="AH17" s="101" t="s">
        <v>1291</v>
      </c>
      <c r="AI17" s="101" t="s">
        <v>443</v>
      </c>
      <c r="AJ17" s="99" t="s">
        <v>1292</v>
      </c>
    </row>
    <row r="18" spans="2:36" ht="87">
      <c r="B18" s="98">
        <v>45261</v>
      </c>
      <c r="C18" s="98">
        <v>45306</v>
      </c>
      <c r="D18" s="19">
        <v>2</v>
      </c>
      <c r="E18" s="2" t="s">
        <v>940</v>
      </c>
      <c r="F18" s="2" t="s">
        <v>1190</v>
      </c>
      <c r="G18" s="2" t="s">
        <v>1095</v>
      </c>
      <c r="H18" s="2" t="s">
        <v>280</v>
      </c>
      <c r="I18" s="2" t="s">
        <v>1189</v>
      </c>
      <c r="J18" s="2" t="s">
        <v>470</v>
      </c>
      <c r="K18" s="2" t="s">
        <v>1294</v>
      </c>
      <c r="L18" s="97">
        <v>2</v>
      </c>
      <c r="M18" s="102" t="s">
        <v>1285</v>
      </c>
      <c r="N18" s="102" t="s">
        <v>1286</v>
      </c>
      <c r="O18" s="54" t="s">
        <v>1287</v>
      </c>
      <c r="P18" s="54" t="s">
        <v>1288</v>
      </c>
      <c r="Q18" s="2" t="s">
        <v>1289</v>
      </c>
      <c r="R18" s="2" t="s">
        <v>1295</v>
      </c>
      <c r="S18" s="2" t="s">
        <v>1188</v>
      </c>
      <c r="T18" s="2" t="s">
        <v>1140</v>
      </c>
      <c r="U18" s="98">
        <v>45292</v>
      </c>
      <c r="V18" s="2" t="s">
        <v>1290</v>
      </c>
      <c r="W18" s="98">
        <v>45292</v>
      </c>
      <c r="X18" s="54" t="s">
        <v>1287</v>
      </c>
      <c r="Y18" s="54" t="s">
        <v>1288</v>
      </c>
      <c r="Z18" s="2" t="s">
        <v>1289</v>
      </c>
      <c r="AA18" s="98">
        <v>45313</v>
      </c>
      <c r="AB18" s="2" t="s">
        <v>1290</v>
      </c>
      <c r="AC18" s="2" t="s">
        <v>306</v>
      </c>
      <c r="AD18" s="98">
        <v>45320</v>
      </c>
      <c r="AE18" s="2" t="s">
        <v>1290</v>
      </c>
      <c r="AF18" s="2" t="s">
        <v>306</v>
      </c>
      <c r="AG18" s="2" t="s">
        <v>957</v>
      </c>
      <c r="AH18" s="101" t="s">
        <v>1291</v>
      </c>
      <c r="AI18" s="101" t="s">
        <v>443</v>
      </c>
      <c r="AJ18" s="99" t="s">
        <v>1292</v>
      </c>
    </row>
    <row r="19" spans="2:36" ht="57.95">
      <c r="B19" s="98">
        <v>45261</v>
      </c>
      <c r="C19" s="98">
        <v>45313</v>
      </c>
      <c r="D19" s="19">
        <v>3</v>
      </c>
      <c r="E19" s="2" t="s">
        <v>940</v>
      </c>
      <c r="F19" s="2" t="s">
        <v>1092</v>
      </c>
      <c r="G19" s="2" t="s">
        <v>1095</v>
      </c>
      <c r="H19" s="2" t="s">
        <v>280</v>
      </c>
      <c r="I19" s="2" t="s">
        <v>945</v>
      </c>
      <c r="J19" s="2" t="s">
        <v>492</v>
      </c>
      <c r="K19" s="2" t="s">
        <v>1296</v>
      </c>
      <c r="L19" s="97">
        <v>3</v>
      </c>
      <c r="M19" s="102" t="s">
        <v>1285</v>
      </c>
      <c r="N19" s="102" t="s">
        <v>1286</v>
      </c>
      <c r="O19" s="54" t="s">
        <v>1287</v>
      </c>
      <c r="P19" s="54" t="s">
        <v>1288</v>
      </c>
      <c r="Q19" s="2" t="s">
        <v>1289</v>
      </c>
      <c r="R19" s="2" t="s">
        <v>1217</v>
      </c>
      <c r="S19" s="2" t="s">
        <v>1139</v>
      </c>
      <c r="T19" s="2" t="s">
        <v>1205</v>
      </c>
      <c r="U19" s="98">
        <v>45292</v>
      </c>
      <c r="V19" s="2" t="s">
        <v>1293</v>
      </c>
      <c r="W19" s="98">
        <v>45292</v>
      </c>
      <c r="X19" s="54" t="s">
        <v>1287</v>
      </c>
      <c r="Y19" s="54" t="s">
        <v>1288</v>
      </c>
      <c r="Z19" s="2" t="s">
        <v>1289</v>
      </c>
      <c r="AA19" s="98">
        <v>45320</v>
      </c>
      <c r="AB19" s="2" t="s">
        <v>1293</v>
      </c>
      <c r="AC19" s="2" t="s">
        <v>306</v>
      </c>
      <c r="AD19" s="98">
        <v>45327</v>
      </c>
      <c r="AE19" s="2" t="s">
        <v>1293</v>
      </c>
      <c r="AF19" s="2" t="s">
        <v>306</v>
      </c>
      <c r="AG19" s="2" t="s">
        <v>957</v>
      </c>
      <c r="AH19" s="101" t="s">
        <v>1291</v>
      </c>
      <c r="AI19" s="101" t="s">
        <v>443</v>
      </c>
      <c r="AJ19" s="99" t="s">
        <v>1292</v>
      </c>
    </row>
    <row r="20" spans="2:36" ht="57.95">
      <c r="B20" s="98">
        <v>45261</v>
      </c>
      <c r="C20" s="98">
        <v>45313</v>
      </c>
      <c r="D20" s="19">
        <v>3</v>
      </c>
      <c r="E20" s="2" t="s">
        <v>940</v>
      </c>
      <c r="F20" s="2" t="s">
        <v>1141</v>
      </c>
      <c r="G20" s="2" t="s">
        <v>1095</v>
      </c>
      <c r="H20" s="2" t="s">
        <v>280</v>
      </c>
      <c r="I20" s="2" t="s">
        <v>945</v>
      </c>
      <c r="J20" s="2" t="s">
        <v>359</v>
      </c>
      <c r="K20" s="2" t="s">
        <v>1284</v>
      </c>
      <c r="L20" s="97">
        <v>3</v>
      </c>
      <c r="M20" s="102" t="s">
        <v>1285</v>
      </c>
      <c r="N20" s="102" t="s">
        <v>1286</v>
      </c>
      <c r="O20" s="54" t="s">
        <v>1287</v>
      </c>
      <c r="P20" s="54" t="s">
        <v>1288</v>
      </c>
      <c r="Q20" s="2" t="s">
        <v>1289</v>
      </c>
      <c r="R20" s="2" t="s">
        <v>1217</v>
      </c>
      <c r="S20" s="2" t="s">
        <v>1158</v>
      </c>
      <c r="T20" s="2" t="s">
        <v>1205</v>
      </c>
      <c r="U20" s="98">
        <v>45292</v>
      </c>
      <c r="V20" s="2" t="s">
        <v>1290</v>
      </c>
      <c r="W20" s="98">
        <v>45292</v>
      </c>
      <c r="X20" s="54" t="s">
        <v>1287</v>
      </c>
      <c r="Y20" s="54" t="s">
        <v>1288</v>
      </c>
      <c r="Z20" s="2" t="s">
        <v>1289</v>
      </c>
      <c r="AA20" s="98">
        <v>45327</v>
      </c>
      <c r="AB20" s="2" t="s">
        <v>1290</v>
      </c>
      <c r="AC20" s="2" t="s">
        <v>306</v>
      </c>
      <c r="AD20" s="98">
        <v>45334</v>
      </c>
      <c r="AE20" s="2" t="s">
        <v>1290</v>
      </c>
      <c r="AF20" s="2" t="s">
        <v>306</v>
      </c>
      <c r="AG20" s="2" t="s">
        <v>957</v>
      </c>
      <c r="AH20" s="101" t="s">
        <v>1291</v>
      </c>
      <c r="AI20" s="101" t="s">
        <v>443</v>
      </c>
      <c r="AJ20" s="99" t="s">
        <v>1292</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5703125" defaultRowHeight="14.45"/>
  <cols>
    <col min="1" max="1" width="4.5703125" customWidth="1"/>
    <col min="2" max="2" width="6.85546875" bestFit="1" customWidth="1"/>
    <col min="3" max="3" width="116.85546875" bestFit="1" customWidth="1"/>
    <col min="4" max="4" width="11.42578125" bestFit="1" customWidth="1"/>
    <col min="5" max="5" width="8.5703125" bestFit="1" customWidth="1"/>
    <col min="6" max="6" width="10.5703125" bestFit="1" customWidth="1"/>
    <col min="7" max="7" width="15.85546875" bestFit="1" customWidth="1"/>
    <col min="8" max="8" width="14.85546875" bestFit="1" customWidth="1"/>
    <col min="10" max="10" width="20.5703125" bestFit="1" customWidth="1"/>
  </cols>
  <sheetData>
    <row r="2" spans="2:64" ht="21">
      <c r="B2" s="208" t="s">
        <v>1297</v>
      </c>
      <c r="C2" s="208"/>
      <c r="D2" s="208"/>
      <c r="E2" s="208"/>
      <c r="F2" s="208"/>
      <c r="G2" s="208"/>
      <c r="H2" s="208"/>
      <c r="I2" s="208"/>
      <c r="J2" s="208"/>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85" customHeight="1">
      <c r="B7" s="233" t="s">
        <v>1298</v>
      </c>
      <c r="C7" s="233"/>
      <c r="D7" s="233"/>
      <c r="E7" s="233"/>
      <c r="F7" s="233"/>
      <c r="G7" s="233"/>
      <c r="H7" s="233"/>
      <c r="I7" s="233"/>
      <c r="J7" s="233"/>
    </row>
    <row r="8" spans="2:64">
      <c r="B8" s="2"/>
      <c r="C8" s="2"/>
      <c r="D8" s="2"/>
      <c r="E8" s="2"/>
      <c r="F8" s="2"/>
      <c r="G8" s="2"/>
      <c r="H8" s="2"/>
    </row>
    <row r="9" spans="2:64">
      <c r="B9" s="2"/>
      <c r="C9" s="2"/>
      <c r="D9" s="2"/>
      <c r="E9" s="2"/>
      <c r="F9" s="2"/>
      <c r="G9" s="234" t="s">
        <v>1299</v>
      </c>
      <c r="H9" s="235"/>
    </row>
    <row r="10" spans="2:64" ht="29.1">
      <c r="B10" s="2" t="s">
        <v>1300</v>
      </c>
      <c r="C10" s="2" t="s">
        <v>1301</v>
      </c>
      <c r="D10" s="2" t="s">
        <v>1302</v>
      </c>
      <c r="E10" s="2" t="s">
        <v>1303</v>
      </c>
      <c r="F10" s="2" t="s">
        <v>1304</v>
      </c>
      <c r="G10" s="141" t="s">
        <v>1305</v>
      </c>
      <c r="H10" s="141" t="s">
        <v>1306</v>
      </c>
      <c r="I10" s="2" t="s">
        <v>1307</v>
      </c>
      <c r="J10" s="2" t="s">
        <v>1308</v>
      </c>
    </row>
    <row r="11" spans="2:64">
      <c r="B11" s="2"/>
      <c r="C11" s="2" t="s">
        <v>1309</v>
      </c>
      <c r="D11" s="2" t="s">
        <v>6</v>
      </c>
      <c r="E11" s="2" t="s">
        <v>6</v>
      </c>
      <c r="F11" s="2" t="str">
        <f>TEXT(Table220[[#This Row],[End DateTime]]-Table220[[#This Row],[Start DateTime]],"h")</f>
        <v>1</v>
      </c>
      <c r="G11" s="145">
        <v>44827</v>
      </c>
      <c r="H11" s="145">
        <v>44827.041666666664</v>
      </c>
      <c r="I11" s="2" t="s">
        <v>6</v>
      </c>
      <c r="J11" s="2"/>
    </row>
    <row r="12" spans="2:64">
      <c r="B12" s="2"/>
      <c r="C12" s="2" t="s">
        <v>1310</v>
      </c>
      <c r="D12" s="2" t="s">
        <v>6</v>
      </c>
      <c r="E12" s="2" t="s">
        <v>6</v>
      </c>
      <c r="F12" s="2" t="str">
        <f>TEXT(Table220[[#This Row],[End DateTime]]-Table220[[#This Row],[Start DateTime]],"h")</f>
        <v>1</v>
      </c>
      <c r="G12" s="145">
        <v>44827</v>
      </c>
      <c r="H12" s="145">
        <v>44827.041666666664</v>
      </c>
      <c r="I12" s="2" t="s">
        <v>6</v>
      </c>
      <c r="J12" s="2" t="s">
        <v>1311</v>
      </c>
    </row>
    <row r="13" spans="2:64">
      <c r="B13" s="2"/>
      <c r="C13" s="2" t="s">
        <v>1312</v>
      </c>
      <c r="D13" s="2" t="s">
        <v>6</v>
      </c>
      <c r="E13" s="2" t="s">
        <v>6</v>
      </c>
      <c r="F13" s="2" t="str">
        <f>TEXT(Table220[[#This Row],[End DateTime]]-Table220[[#This Row],[Start DateTime]],"h")</f>
        <v>1</v>
      </c>
      <c r="G13" s="145">
        <v>44827</v>
      </c>
      <c r="H13" s="145">
        <v>44827.041666666664</v>
      </c>
      <c r="I13" s="2" t="s">
        <v>6</v>
      </c>
      <c r="J13" s="2" t="s">
        <v>1313</v>
      </c>
    </row>
    <row r="14" spans="2:64">
      <c r="B14" s="2"/>
      <c r="C14" s="2" t="s">
        <v>1314</v>
      </c>
      <c r="D14" s="2" t="s">
        <v>6</v>
      </c>
      <c r="E14" s="2" t="s">
        <v>6</v>
      </c>
      <c r="F14" s="2" t="str">
        <f>TEXT(Table220[[#This Row],[End DateTime]]-Table220[[#This Row],[Start DateTime]],"h")</f>
        <v>1</v>
      </c>
      <c r="G14" s="145">
        <v>44827</v>
      </c>
      <c r="H14" s="145">
        <v>44827.041666666664</v>
      </c>
      <c r="I14" s="2" t="s">
        <v>6</v>
      </c>
      <c r="J14" s="40" t="s">
        <v>1315</v>
      </c>
    </row>
    <row r="15" spans="2:64">
      <c r="B15" s="2"/>
      <c r="C15" s="2" t="s">
        <v>1316</v>
      </c>
      <c r="D15" s="2" t="s">
        <v>6</v>
      </c>
      <c r="E15" s="2" t="s">
        <v>6</v>
      </c>
      <c r="F15" s="2" t="str">
        <f>TEXT(Table220[[#This Row],[End DateTime]]-Table220[[#This Row],[Start DateTime]],"h")</f>
        <v>1</v>
      </c>
      <c r="G15" s="145">
        <v>44827</v>
      </c>
      <c r="H15" s="145">
        <v>44827.041666666664</v>
      </c>
      <c r="I15" s="2" t="s">
        <v>6</v>
      </c>
      <c r="J15" s="2" t="s">
        <v>1317</v>
      </c>
    </row>
    <row r="16" spans="2:64">
      <c r="B16" s="2"/>
      <c r="C16" s="2" t="s">
        <v>1318</v>
      </c>
      <c r="D16" s="2" t="s">
        <v>6</v>
      </c>
      <c r="E16" s="2" t="s">
        <v>6</v>
      </c>
      <c r="F16" s="2" t="str">
        <f>TEXT(Table220[[#This Row],[End DateTime]]-Table220[[#This Row],[Start DateTime]],"h")</f>
        <v>1</v>
      </c>
      <c r="G16" s="145">
        <v>44827</v>
      </c>
      <c r="H16" s="145">
        <v>44827.041666666664</v>
      </c>
      <c r="I16" s="2" t="s">
        <v>6</v>
      </c>
      <c r="J16" s="40" t="s">
        <v>1319</v>
      </c>
    </row>
    <row r="17" spans="2:10">
      <c r="B17" s="2"/>
      <c r="C17" s="2" t="s">
        <v>1320</v>
      </c>
      <c r="D17" s="2" t="s">
        <v>6</v>
      </c>
      <c r="E17" s="2" t="s">
        <v>6</v>
      </c>
      <c r="F17" s="2" t="str">
        <f>TEXT(Table220[[#This Row],[End DateTime]]-Table220[[#This Row],[Start DateTime]],"h")</f>
        <v>1</v>
      </c>
      <c r="G17" s="145">
        <v>44827</v>
      </c>
      <c r="H17" s="145">
        <v>44827.041666666664</v>
      </c>
      <c r="I17" s="2" t="s">
        <v>6</v>
      </c>
      <c r="J17" s="40" t="s">
        <v>1319</v>
      </c>
    </row>
    <row r="18" spans="2:10">
      <c r="B18" s="2"/>
      <c r="C18" s="2" t="s">
        <v>1321</v>
      </c>
      <c r="D18" s="2" t="s">
        <v>6</v>
      </c>
      <c r="E18" s="2" t="s">
        <v>6</v>
      </c>
      <c r="F18" s="2" t="str">
        <f>TEXT(Table220[[#This Row],[End DateTime]]-Table220[[#This Row],[Start DateTime]],"h")</f>
        <v>1</v>
      </c>
      <c r="G18" s="145">
        <v>44827</v>
      </c>
      <c r="H18" s="145">
        <v>44827.041666666664</v>
      </c>
      <c r="I18" s="2" t="s">
        <v>6</v>
      </c>
      <c r="J18" s="40" t="s">
        <v>1319</v>
      </c>
    </row>
    <row r="19" spans="2:10">
      <c r="B19" s="2"/>
      <c r="C19" s="2" t="s">
        <v>1322</v>
      </c>
      <c r="D19" s="2" t="s">
        <v>6</v>
      </c>
      <c r="E19" s="2" t="s">
        <v>6</v>
      </c>
      <c r="F19" s="2" t="str">
        <f>TEXT(Table220[[#This Row],[End DateTime]]-Table220[[#This Row],[Start DateTime]],"h")</f>
        <v>1</v>
      </c>
      <c r="G19" s="145">
        <v>44827</v>
      </c>
      <c r="H19" s="145">
        <v>44827.041666666664</v>
      </c>
      <c r="I19" s="2" t="s">
        <v>6</v>
      </c>
      <c r="J19" s="40" t="s">
        <v>1323</v>
      </c>
    </row>
    <row r="20" spans="2:10">
      <c r="B20" s="2"/>
      <c r="C20" s="2" t="s">
        <v>1324</v>
      </c>
      <c r="D20" s="2" t="s">
        <v>6</v>
      </c>
      <c r="E20" s="2" t="s">
        <v>6</v>
      </c>
      <c r="F20" s="2" t="str">
        <f>TEXT(Table220[[#This Row],[End DateTime]]-Table220[[#This Row],[Start DateTime]],"h")</f>
        <v>1</v>
      </c>
      <c r="G20" s="145">
        <v>44827</v>
      </c>
      <c r="H20" s="145">
        <v>44827.041666666664</v>
      </c>
      <c r="I20" s="2" t="s">
        <v>6</v>
      </c>
      <c r="J20" s="40" t="s">
        <v>1325</v>
      </c>
    </row>
    <row r="21" spans="2:10">
      <c r="B21" s="2"/>
      <c r="C21" s="2" t="s">
        <v>1326</v>
      </c>
      <c r="D21" s="2" t="s">
        <v>6</v>
      </c>
      <c r="E21" s="2" t="s">
        <v>6</v>
      </c>
      <c r="F21" s="2" t="str">
        <f>TEXT(Table220[[#This Row],[End DateTime]]-Table220[[#This Row],[Start DateTime]],"h")</f>
        <v>1</v>
      </c>
      <c r="G21" s="145">
        <v>44827</v>
      </c>
      <c r="H21" s="145">
        <v>44827.041666666664</v>
      </c>
      <c r="I21" s="2" t="s">
        <v>6</v>
      </c>
      <c r="J21" t="s">
        <v>1327</v>
      </c>
    </row>
    <row r="22" spans="2:10">
      <c r="B22" s="2"/>
      <c r="C22" s="2" t="s">
        <v>1328</v>
      </c>
      <c r="D22" s="2"/>
      <c r="E22" s="2"/>
      <c r="F22" s="2" t="str">
        <f>TEXT(Table220[[#This Row],[End DateTime]]-Table220[[#This Row],[Start DateTime]],"h")</f>
        <v>0</v>
      </c>
      <c r="G22" s="145"/>
      <c r="H22" s="145"/>
      <c r="I22" s="2"/>
      <c r="J22" s="2"/>
    </row>
    <row r="23" spans="2:10" ht="217.5">
      <c r="B23" s="2"/>
      <c r="C23" s="2" t="s">
        <v>1329</v>
      </c>
      <c r="D23" s="2" t="s">
        <v>6</v>
      </c>
      <c r="E23" s="2" t="s">
        <v>6</v>
      </c>
      <c r="F23" s="2" t="str">
        <f>TEXT(Table220[[#This Row],[End DateTime]]-Table220[[#This Row],[Start DateTime]],"h")</f>
        <v>1</v>
      </c>
      <c r="G23" s="145">
        <v>44827</v>
      </c>
      <c r="H23" s="145">
        <v>44827.041666666664</v>
      </c>
      <c r="I23" s="2" t="s">
        <v>6</v>
      </c>
      <c r="J23" s="40" t="s">
        <v>1330</v>
      </c>
    </row>
    <row r="24" spans="2:10">
      <c r="B24" s="2"/>
      <c r="C24" s="2" t="s">
        <v>1331</v>
      </c>
      <c r="D24" s="2" t="s">
        <v>6</v>
      </c>
      <c r="E24" s="2" t="s">
        <v>6</v>
      </c>
      <c r="F24" s="2" t="str">
        <f>TEXT(Table220[[#This Row],[End DateTime]]-Table220[[#This Row],[Start DateTime]],"h")</f>
        <v>1</v>
      </c>
      <c r="G24" s="145">
        <v>44827</v>
      </c>
      <c r="H24" s="145">
        <v>44827.041666666664</v>
      </c>
      <c r="I24" s="2" t="s">
        <v>6</v>
      </c>
      <c r="J24" s="40" t="s">
        <v>1332</v>
      </c>
    </row>
    <row r="25" spans="2:10">
      <c r="B25" s="2"/>
      <c r="C25" s="2" t="s">
        <v>1333</v>
      </c>
      <c r="D25" s="2" t="s">
        <v>6</v>
      </c>
      <c r="E25" s="2" t="s">
        <v>6</v>
      </c>
      <c r="F25" s="2" t="str">
        <f>TEXT(Table220[[#This Row],[End DateTime]]-Table220[[#This Row],[Start DateTime]],"h")</f>
        <v>1</v>
      </c>
      <c r="G25" s="145">
        <v>44827</v>
      </c>
      <c r="H25" s="145">
        <v>44827.041666666664</v>
      </c>
      <c r="I25" s="2" t="s">
        <v>6</v>
      </c>
      <c r="J25" s="40" t="s">
        <v>1334</v>
      </c>
    </row>
    <row r="26" spans="2:10">
      <c r="B26" s="2"/>
      <c r="C26" s="2" t="s">
        <v>1335</v>
      </c>
      <c r="D26" s="2" t="s">
        <v>6</v>
      </c>
      <c r="E26" s="2" t="s">
        <v>6</v>
      </c>
      <c r="F26" s="2" t="str">
        <f>TEXT(Table220[[#This Row],[End DateTime]]-Table220[[#This Row],[Start DateTime]],"h")</f>
        <v>1</v>
      </c>
      <c r="G26" s="145">
        <v>44827</v>
      </c>
      <c r="H26" s="145">
        <v>44827.041666666664</v>
      </c>
      <c r="I26" s="2" t="s">
        <v>6</v>
      </c>
      <c r="J26" t="s">
        <v>1311</v>
      </c>
    </row>
    <row r="27" spans="2:10">
      <c r="B27" s="2"/>
      <c r="C27" s="2" t="s">
        <v>1336</v>
      </c>
      <c r="D27" s="2" t="s">
        <v>6</v>
      </c>
      <c r="E27" s="2" t="s">
        <v>6</v>
      </c>
      <c r="F27" s="2" t="str">
        <f>TEXT(Table220[[#This Row],[End DateTime]]-Table220[[#This Row],[Start DateTime]],"h")</f>
        <v>1</v>
      </c>
      <c r="G27" s="145">
        <v>44827</v>
      </c>
      <c r="H27" s="145">
        <v>44827.041666666664</v>
      </c>
      <c r="I27" s="2" t="s">
        <v>6</v>
      </c>
      <c r="J27" s="40" t="s">
        <v>1334</v>
      </c>
    </row>
    <row r="28" spans="2:10">
      <c r="B28" s="2"/>
      <c r="C28" s="2"/>
      <c r="D28" s="2"/>
      <c r="E28" s="2"/>
      <c r="F28" s="2"/>
      <c r="G28" s="2"/>
      <c r="H28" s="2"/>
      <c r="I28" s="2"/>
      <c r="J28" s="37"/>
    </row>
    <row r="29" spans="2:10">
      <c r="B29" s="2"/>
      <c r="C29" s="2"/>
      <c r="D29" s="2"/>
      <c r="E29" s="2"/>
      <c r="F29" s="2"/>
      <c r="G29" s="236" t="s">
        <v>1299</v>
      </c>
      <c r="H29" s="236"/>
    </row>
    <row r="30" spans="2:10">
      <c r="B30" s="2" t="s">
        <v>1300</v>
      </c>
      <c r="C30" s="2" t="s">
        <v>1337</v>
      </c>
      <c r="D30" s="2" t="s">
        <v>1302</v>
      </c>
      <c r="E30" s="2" t="s">
        <v>1303</v>
      </c>
      <c r="F30" s="2" t="s">
        <v>1338</v>
      </c>
      <c r="G30" s="141" t="s">
        <v>1305</v>
      </c>
      <c r="H30" s="141" t="s">
        <v>1306</v>
      </c>
      <c r="I30" s="2" t="s">
        <v>1307</v>
      </c>
      <c r="J30" s="2" t="s">
        <v>1308</v>
      </c>
    </row>
    <row r="31" spans="2:10">
      <c r="B31" s="2"/>
      <c r="C31" s="2" t="s">
        <v>1339</v>
      </c>
      <c r="D31" s="2"/>
      <c r="E31" s="2"/>
      <c r="F31" s="2" t="str">
        <f>TEXT(Table321[[#This Row],[End DateTime]]-Table321[[#This Row],[Start DateTime]],"h")</f>
        <v>0</v>
      </c>
      <c r="G31" s="145"/>
      <c r="H31" s="145"/>
      <c r="I31" s="2"/>
      <c r="J31" s="80"/>
    </row>
    <row r="32" spans="2:10">
      <c r="B32" s="2"/>
      <c r="C32" s="2" t="s">
        <v>1340</v>
      </c>
      <c r="D32" s="2"/>
      <c r="E32" s="2"/>
      <c r="F32" s="2" t="str">
        <f>TEXT(Table321[[#This Row],[End DateTime]]-Table321[[#This Row],[Start DateTime]],"h")</f>
        <v>0</v>
      </c>
      <c r="G32" s="145"/>
      <c r="H32" s="145"/>
      <c r="I32" s="2"/>
      <c r="J32" s="80"/>
    </row>
    <row r="33" spans="2:10">
      <c r="B33" s="2"/>
      <c r="C33" s="2" t="s">
        <v>1341</v>
      </c>
      <c r="D33" s="2"/>
      <c r="E33" s="2"/>
      <c r="F33" s="2" t="str">
        <f>TEXT(Table321[[#This Row],[End DateTime]]-Table321[[#This Row],[Start DateTime]],"h")</f>
        <v>0</v>
      </c>
      <c r="G33" s="145"/>
      <c r="H33" s="145"/>
      <c r="I33" s="2"/>
      <c r="J33" s="80"/>
    </row>
    <row r="34" spans="2:10" ht="29.1">
      <c r="B34" s="2"/>
      <c r="C34" s="2" t="s">
        <v>1342</v>
      </c>
      <c r="D34" s="2" t="s">
        <v>6</v>
      </c>
      <c r="E34" s="2" t="s">
        <v>6</v>
      </c>
      <c r="F34" s="2" t="str">
        <f>TEXT(Table321[[#This Row],[End DateTime]]-Table321[[#This Row],[Start DateTime]],"h")</f>
        <v>1</v>
      </c>
      <c r="G34" s="145">
        <v>44827</v>
      </c>
      <c r="H34" s="145">
        <v>44827.041666666664</v>
      </c>
      <c r="I34" s="2" t="s">
        <v>6</v>
      </c>
      <c r="J34" s="40" t="s">
        <v>1343</v>
      </c>
    </row>
    <row r="35" spans="2:10">
      <c r="B35" s="2"/>
      <c r="C35" s="2" t="s">
        <v>1344</v>
      </c>
      <c r="D35" s="2" t="s">
        <v>6</v>
      </c>
      <c r="E35" s="2" t="s">
        <v>6</v>
      </c>
      <c r="F35" s="2" t="str">
        <f>TEXT(Table321[[#This Row],[End DateTime]]-Table321[[#This Row],[Start DateTime]],"h")</f>
        <v>1</v>
      </c>
      <c r="G35" s="145">
        <v>44827</v>
      </c>
      <c r="H35" s="145">
        <v>44827.041666666664</v>
      </c>
      <c r="I35" s="2" t="s">
        <v>6</v>
      </c>
      <c r="J35" s="2"/>
    </row>
    <row r="36" spans="2:10">
      <c r="B36" s="2"/>
      <c r="C36" s="2" t="s">
        <v>1345</v>
      </c>
      <c r="D36" s="2" t="s">
        <v>6</v>
      </c>
      <c r="E36" s="2" t="s">
        <v>6</v>
      </c>
      <c r="F36" s="2" t="str">
        <f>TEXT(Table321[[#This Row],[End DateTime]]-Table321[[#This Row],[Start DateTime]],"h")</f>
        <v>1</v>
      </c>
      <c r="G36" s="145">
        <v>44827</v>
      </c>
      <c r="H36" s="145">
        <v>44827.041666666664</v>
      </c>
      <c r="I36" s="2" t="s">
        <v>6</v>
      </c>
      <c r="J36" s="2"/>
    </row>
    <row r="37" spans="2:10">
      <c r="B37" s="2"/>
      <c r="C37" s="2" t="s">
        <v>1346</v>
      </c>
      <c r="D37" s="2" t="s">
        <v>6</v>
      </c>
      <c r="E37" s="2" t="s">
        <v>6</v>
      </c>
      <c r="F37" s="2" t="str">
        <f>TEXT(Table321[[#This Row],[End DateTime]]-Table321[[#This Row],[Start DateTime]],"h")</f>
        <v>1</v>
      </c>
      <c r="G37" s="145">
        <v>44827</v>
      </c>
      <c r="H37" s="145">
        <v>44827.041666666664</v>
      </c>
      <c r="I37" s="2" t="s">
        <v>6</v>
      </c>
      <c r="J37" s="2" t="s">
        <v>1347</v>
      </c>
    </row>
    <row r="38" spans="2:10">
      <c r="B38" s="2"/>
      <c r="C38" s="2" t="s">
        <v>776</v>
      </c>
      <c r="D38" s="2" t="s">
        <v>6</v>
      </c>
      <c r="E38" s="2" t="s">
        <v>6</v>
      </c>
      <c r="F38" s="2" t="str">
        <f>TEXT(Table321[[#This Row],[End DateTime]]-Table321[[#This Row],[Start DateTime]],"h")</f>
        <v>1</v>
      </c>
      <c r="G38" s="145">
        <v>44827</v>
      </c>
      <c r="H38" s="145">
        <v>44827.041666666664</v>
      </c>
      <c r="I38" s="2" t="s">
        <v>6</v>
      </c>
      <c r="J38" s="40" t="s">
        <v>1348</v>
      </c>
    </row>
    <row r="39" spans="2:10">
      <c r="B39" s="2"/>
      <c r="C39" s="2" t="s">
        <v>1349</v>
      </c>
      <c r="D39" s="2" t="s">
        <v>6</v>
      </c>
      <c r="E39" s="2" t="s">
        <v>6</v>
      </c>
      <c r="F39" s="2" t="str">
        <f>TEXT(Table321[[#This Row],[End DateTime]]-Table321[[#This Row],[Start DateTime]],"h")</f>
        <v>1</v>
      </c>
      <c r="G39" s="145">
        <v>44827</v>
      </c>
      <c r="H39" s="145">
        <v>44827.041666666664</v>
      </c>
      <c r="I39" s="2" t="s">
        <v>6</v>
      </c>
      <c r="J39" t="s">
        <v>1350</v>
      </c>
    </row>
    <row r="40" spans="2:10">
      <c r="B40" s="2"/>
      <c r="C40" s="2" t="s">
        <v>1351</v>
      </c>
      <c r="D40" s="2" t="s">
        <v>6</v>
      </c>
      <c r="E40" s="2" t="s">
        <v>6</v>
      </c>
      <c r="F40" s="2" t="str">
        <f>TEXT(Table321[[#This Row],[End DateTime]]-Table321[[#This Row],[Start DateTime]],"h")</f>
        <v>1</v>
      </c>
      <c r="G40" s="145">
        <v>44827</v>
      </c>
      <c r="H40" s="145">
        <v>44827.041666666664</v>
      </c>
      <c r="I40" s="2" t="s">
        <v>6</v>
      </c>
      <c r="J40" s="2" t="s">
        <v>1352</v>
      </c>
    </row>
    <row r="41" spans="2:10">
      <c r="B41" s="2"/>
      <c r="C41" s="2" t="s">
        <v>1353</v>
      </c>
      <c r="D41" s="2" t="s">
        <v>6</v>
      </c>
      <c r="E41" s="2" t="s">
        <v>6</v>
      </c>
      <c r="F41" s="2" t="str">
        <f>TEXT(Table321[[#This Row],[End DateTime]]-Table321[[#This Row],[Start DateTime]],"h")</f>
        <v>1</v>
      </c>
      <c r="G41" s="145">
        <v>44827</v>
      </c>
      <c r="H41" s="145">
        <v>44827.041666666664</v>
      </c>
      <c r="I41" s="2" t="s">
        <v>6</v>
      </c>
      <c r="J41" s="2"/>
    </row>
    <row r="42" spans="2:10">
      <c r="B42" s="2"/>
      <c r="C42" s="2" t="s">
        <v>1335</v>
      </c>
      <c r="D42" s="2" t="s">
        <v>6</v>
      </c>
      <c r="E42" s="2" t="s">
        <v>6</v>
      </c>
      <c r="F42" s="2" t="str">
        <f>TEXT(Table321[[#This Row],[End DateTime]]-Table321[[#This Row],[Start DateTime]],"h")</f>
        <v>1</v>
      </c>
      <c r="G42" s="145">
        <v>44827</v>
      </c>
      <c r="H42" s="145">
        <v>44827.041666666664</v>
      </c>
      <c r="I42" s="2" t="s">
        <v>6</v>
      </c>
      <c r="J42" s="2" t="s">
        <v>1311</v>
      </c>
    </row>
    <row r="43" spans="2:10" ht="29.1">
      <c r="B43" s="2"/>
      <c r="C43" s="2" t="s">
        <v>1354</v>
      </c>
      <c r="D43" s="2" t="s">
        <v>6</v>
      </c>
      <c r="E43" s="2" t="s">
        <v>6</v>
      </c>
      <c r="F43" s="2" t="str">
        <f>TEXT(Table321[[#This Row],[End DateTime]]-Table321[[#This Row],[Start DateTime]],"h")</f>
        <v>1</v>
      </c>
      <c r="G43" s="145">
        <v>44827</v>
      </c>
      <c r="H43" s="145">
        <v>44827.041666666664</v>
      </c>
      <c r="I43" s="2" t="s">
        <v>6</v>
      </c>
      <c r="J43" s="2" t="s">
        <v>1355</v>
      </c>
    </row>
    <row r="44" spans="2:10">
      <c r="B44" s="41"/>
      <c r="C44" s="41" t="s">
        <v>1356</v>
      </c>
      <c r="D44" s="41" t="s">
        <v>6</v>
      </c>
      <c r="E44" s="41" t="s">
        <v>6</v>
      </c>
      <c r="F44" s="41" t="str">
        <f>TEXT(Table321[[#This Row],[End DateTime]]-Table321[[#This Row],[Start DateTime]],"h")</f>
        <v>0</v>
      </c>
      <c r="G44" s="146"/>
      <c r="H44" s="146"/>
      <c r="I44" s="41" t="s">
        <v>6</v>
      </c>
      <c r="J44" s="41"/>
    </row>
    <row r="45" spans="2:10">
      <c r="B45" s="2"/>
      <c r="C45" s="2" t="s">
        <v>1357</v>
      </c>
      <c r="D45" s="2" t="s">
        <v>6</v>
      </c>
      <c r="E45" s="2" t="s">
        <v>6</v>
      </c>
      <c r="F45" s="2" t="str">
        <f>TEXT(Table321[[#This Row],[End DateTime]]-Table321[[#This Row],[Start DateTime]],"h")</f>
        <v>1</v>
      </c>
      <c r="G45" s="145">
        <v>44827</v>
      </c>
      <c r="H45" s="145">
        <v>44827.041666666664</v>
      </c>
      <c r="I45" s="2" t="s">
        <v>6</v>
      </c>
      <c r="J45" s="2" t="s">
        <v>1358</v>
      </c>
    </row>
    <row r="46" spans="2:10">
      <c r="B46" s="2"/>
      <c r="C46" s="2" t="s">
        <v>1359</v>
      </c>
      <c r="D46" s="2" t="s">
        <v>6</v>
      </c>
      <c r="E46" s="2" t="s">
        <v>6</v>
      </c>
      <c r="F46" s="2" t="str">
        <f>TEXT(Table321[[#This Row],[End DateTime]]-Table321[[#This Row],[Start DateTime]],"h")</f>
        <v>1</v>
      </c>
      <c r="G46" s="145">
        <v>44827</v>
      </c>
      <c r="H46" s="145">
        <v>44827.041666666664</v>
      </c>
      <c r="I46" s="2" t="s">
        <v>6</v>
      </c>
      <c r="J46" s="2"/>
    </row>
    <row r="47" spans="2:10">
      <c r="B47" s="2"/>
      <c r="C47" s="2" t="s">
        <v>1360</v>
      </c>
      <c r="D47" s="2" t="s">
        <v>6</v>
      </c>
      <c r="E47" s="2" t="s">
        <v>6</v>
      </c>
      <c r="F47" s="2" t="str">
        <f>TEXT(Table321[[#This Row],[End DateTime]]-Table321[[#This Row],[Start DateTime]],"h")</f>
        <v>1</v>
      </c>
      <c r="G47" s="145">
        <v>44827</v>
      </c>
      <c r="H47" s="145">
        <v>44827.041666666664</v>
      </c>
      <c r="I47" s="2" t="s">
        <v>6</v>
      </c>
      <c r="J47" s="40" t="s">
        <v>1361</v>
      </c>
    </row>
    <row r="48" spans="2:10">
      <c r="B48" s="2"/>
      <c r="C48" s="2"/>
      <c r="D48" s="2"/>
      <c r="E48" s="2"/>
      <c r="F48" s="2"/>
      <c r="G48" s="2"/>
      <c r="H48" s="2"/>
      <c r="I48" s="2"/>
      <c r="J48" s="37"/>
    </row>
    <row r="49" spans="2:10">
      <c r="B49" s="2"/>
      <c r="C49" s="2"/>
      <c r="D49" s="2"/>
      <c r="E49" s="2"/>
      <c r="F49" s="2"/>
      <c r="G49" s="236" t="s">
        <v>1299</v>
      </c>
      <c r="H49" s="236"/>
    </row>
    <row r="50" spans="2:10">
      <c r="B50" s="2" t="s">
        <v>1300</v>
      </c>
      <c r="C50" s="2" t="s">
        <v>1362</v>
      </c>
      <c r="D50" s="2" t="s">
        <v>1302</v>
      </c>
      <c r="E50" s="2" t="s">
        <v>1303</v>
      </c>
      <c r="F50" s="2" t="s">
        <v>1338</v>
      </c>
      <c r="G50" s="141" t="s">
        <v>1305</v>
      </c>
      <c r="H50" s="141" t="s">
        <v>1306</v>
      </c>
      <c r="I50" s="2" t="s">
        <v>1307</v>
      </c>
      <c r="J50" s="2" t="s">
        <v>1308</v>
      </c>
    </row>
    <row r="51" spans="2:10">
      <c r="B51" s="2"/>
      <c r="C51" s="2" t="s">
        <v>1363</v>
      </c>
      <c r="D51" s="2" t="s">
        <v>6</v>
      </c>
      <c r="E51" s="2" t="s">
        <v>6</v>
      </c>
      <c r="F51" s="2" t="str">
        <f>TEXT(Table422[[#This Row],[End DateTime]]-Table422[[#This Row],[Start DateTime]],"h")</f>
        <v>1</v>
      </c>
      <c r="G51" s="145">
        <v>44827</v>
      </c>
      <c r="H51" s="145">
        <v>44827.041666666664</v>
      </c>
      <c r="I51" s="2" t="s">
        <v>6</v>
      </c>
      <c r="J51" s="2"/>
    </row>
    <row r="52" spans="2:10">
      <c r="B52" s="2"/>
      <c r="C52" s="2" t="s">
        <v>1364</v>
      </c>
      <c r="D52" s="2"/>
      <c r="E52" s="2"/>
      <c r="F52" s="2" t="str">
        <f>TEXT(Table422[[#This Row],[End DateTime]]-Table422[[#This Row],[Start DateTime]],"h")</f>
        <v>0</v>
      </c>
      <c r="G52" s="145"/>
      <c r="H52" s="145"/>
      <c r="I52" s="2"/>
      <c r="J52" s="2"/>
    </row>
    <row r="53" spans="2:10">
      <c r="B53" s="2"/>
      <c r="C53" s="2" t="s">
        <v>1365</v>
      </c>
      <c r="D53" s="2" t="s">
        <v>6</v>
      </c>
      <c r="E53" s="2" t="s">
        <v>6</v>
      </c>
      <c r="F53" s="2" t="str">
        <f>TEXT(Table422[[#This Row],[End DateTime]]-Table422[[#This Row],[Start DateTime]],"h")</f>
        <v>1</v>
      </c>
      <c r="G53" s="145">
        <v>44827</v>
      </c>
      <c r="H53" s="145">
        <v>44827.041666666664</v>
      </c>
      <c r="I53" s="2" t="s">
        <v>6</v>
      </c>
      <c r="J53" s="2" t="s">
        <v>1366</v>
      </c>
    </row>
    <row r="54" spans="2:10">
      <c r="B54" s="2"/>
      <c r="C54" s="2" t="s">
        <v>1367</v>
      </c>
      <c r="D54" s="2" t="s">
        <v>6</v>
      </c>
      <c r="E54" s="2" t="s">
        <v>6</v>
      </c>
      <c r="F54" s="2" t="str">
        <f>TEXT(Table422[[#This Row],[End DateTime]]-Table422[[#This Row],[Start DateTime]],"h")</f>
        <v>1</v>
      </c>
      <c r="G54" s="145">
        <v>44827</v>
      </c>
      <c r="H54" s="145">
        <v>44827.041666666664</v>
      </c>
      <c r="I54" s="2" t="s">
        <v>6</v>
      </c>
      <c r="J54" s="2"/>
    </row>
    <row r="55" spans="2:10">
      <c r="B55" s="2"/>
      <c r="C55" s="2" t="s">
        <v>1368</v>
      </c>
      <c r="D55" s="2" t="s">
        <v>6</v>
      </c>
      <c r="E55" s="2" t="s">
        <v>6</v>
      </c>
      <c r="F55" s="2" t="str">
        <f>TEXT(Table422[[#This Row],[End DateTime]]-Table422[[#This Row],[Start DateTime]],"h")</f>
        <v>1</v>
      </c>
      <c r="G55" s="145">
        <v>44827</v>
      </c>
      <c r="H55" s="145">
        <v>44827.041666666664</v>
      </c>
      <c r="I55" s="2" t="s">
        <v>6</v>
      </c>
      <c r="J55" s="2"/>
    </row>
    <row r="56" spans="2:10">
      <c r="B56" s="2"/>
      <c r="C56" s="2" t="s">
        <v>1369</v>
      </c>
      <c r="D56" s="2" t="s">
        <v>6</v>
      </c>
      <c r="E56" s="2" t="s">
        <v>6</v>
      </c>
      <c r="F56" s="2" t="str">
        <f>TEXT(Table422[[#This Row],[End DateTime]]-Table422[[#This Row],[Start DateTime]],"h")</f>
        <v>1</v>
      </c>
      <c r="G56" s="145">
        <v>44827</v>
      </c>
      <c r="H56" s="145">
        <v>44827.041666666664</v>
      </c>
      <c r="I56" s="2" t="s">
        <v>6</v>
      </c>
      <c r="J56" s="2"/>
    </row>
    <row r="57" spans="2:10">
      <c r="B57" s="2"/>
      <c r="C57" s="2" t="s">
        <v>1370</v>
      </c>
      <c r="D57" s="2" t="s">
        <v>6</v>
      </c>
      <c r="E57" s="2" t="s">
        <v>6</v>
      </c>
      <c r="F57" s="2" t="str">
        <f>TEXT(Table422[[#This Row],[End DateTime]]-Table422[[#This Row],[Start DateTime]],"h")</f>
        <v>1</v>
      </c>
      <c r="G57" s="145">
        <v>44827</v>
      </c>
      <c r="H57" s="145">
        <v>44827.041666666664</v>
      </c>
      <c r="I57" s="2" t="s">
        <v>6</v>
      </c>
      <c r="J57" s="2"/>
    </row>
    <row r="58" spans="2:10">
      <c r="B58" s="2"/>
      <c r="C58" s="2" t="s">
        <v>1371</v>
      </c>
      <c r="D58" s="2"/>
      <c r="E58" s="2"/>
      <c r="F58" s="2" t="str">
        <f>TEXT(Table422[[#This Row],[End DateTime]]-Table422[[#This Row],[Start DateTime]],"h")</f>
        <v>0</v>
      </c>
      <c r="G58" s="145"/>
      <c r="H58" s="145"/>
      <c r="I58" s="2"/>
      <c r="J58" s="2"/>
    </row>
    <row r="59" spans="2:10">
      <c r="B59" s="2"/>
      <c r="C59" s="2" t="s">
        <v>1372</v>
      </c>
      <c r="D59" s="2" t="s">
        <v>6</v>
      </c>
      <c r="E59" s="2" t="s">
        <v>6</v>
      </c>
      <c r="F59" s="2" t="str">
        <f>TEXT(Table422[[#This Row],[End DateTime]]-Table422[[#This Row],[Start DateTime]],"h")</f>
        <v>1</v>
      </c>
      <c r="G59" s="145">
        <v>44827</v>
      </c>
      <c r="H59" s="145">
        <v>44827.041666666664</v>
      </c>
      <c r="I59" s="2" t="s">
        <v>6</v>
      </c>
      <c r="J59" s="2"/>
    </row>
    <row r="60" spans="2:10">
      <c r="B60" s="2"/>
      <c r="C60" s="2" t="s">
        <v>1373</v>
      </c>
      <c r="D60" s="2" t="s">
        <v>6</v>
      </c>
      <c r="E60" s="2" t="s">
        <v>6</v>
      </c>
      <c r="F60" s="2" t="str">
        <f>TEXT(Table422[[#This Row],[End DateTime]]-Table422[[#This Row],[Start DateTime]],"h")</f>
        <v>1</v>
      </c>
      <c r="G60" s="145">
        <v>44827</v>
      </c>
      <c r="H60" s="145">
        <v>44827.041666666664</v>
      </c>
      <c r="I60" s="2" t="s">
        <v>6</v>
      </c>
      <c r="J60" s="2"/>
    </row>
    <row r="61" spans="2:10">
      <c r="B61" s="2"/>
      <c r="C61" s="2" t="s">
        <v>1374</v>
      </c>
      <c r="D61" s="2" t="s">
        <v>6</v>
      </c>
      <c r="E61" s="2" t="s">
        <v>6</v>
      </c>
      <c r="F61" s="2" t="str">
        <f>TEXT(Table422[[#This Row],[End DateTime]]-Table422[[#This Row],[Start DateTime]],"h")</f>
        <v>1</v>
      </c>
      <c r="G61" s="145">
        <v>44827</v>
      </c>
      <c r="H61" s="145">
        <v>44827.041666666664</v>
      </c>
      <c r="I61" s="2" t="s">
        <v>6</v>
      </c>
      <c r="J61" s="2"/>
    </row>
    <row r="62" spans="2:10">
      <c r="B62" s="2"/>
      <c r="C62" s="2" t="s">
        <v>1375</v>
      </c>
      <c r="D62" s="2" t="s">
        <v>6</v>
      </c>
      <c r="E62" s="2" t="s">
        <v>6</v>
      </c>
      <c r="F62" s="2" t="str">
        <f>TEXT(Table422[[#This Row],[End DateTime]]-Table422[[#This Row],[Start DateTime]],"h")</f>
        <v>1</v>
      </c>
      <c r="G62" s="145">
        <v>44827</v>
      </c>
      <c r="H62" s="145">
        <v>44827.041666666664</v>
      </c>
      <c r="I62" s="2" t="s">
        <v>6</v>
      </c>
      <c r="J62" s="2"/>
    </row>
    <row r="63" spans="2:10">
      <c r="B63" s="2"/>
      <c r="C63" s="2" t="s">
        <v>790</v>
      </c>
      <c r="D63" s="2" t="s">
        <v>6</v>
      </c>
      <c r="E63" s="2" t="s">
        <v>6</v>
      </c>
      <c r="F63" s="2" t="str">
        <f>TEXT(Table422[[#This Row],[End DateTime]]-Table422[[#This Row],[Start DateTime]],"h")</f>
        <v>1</v>
      </c>
      <c r="G63" s="145">
        <v>44827</v>
      </c>
      <c r="H63" s="145">
        <v>44827.041666666664</v>
      </c>
      <c r="I63" s="2" t="s">
        <v>6</v>
      </c>
      <c r="J63" s="2"/>
    </row>
    <row r="64" spans="2:10">
      <c r="B64" s="2"/>
      <c r="C64" s="2" t="s">
        <v>1376</v>
      </c>
      <c r="D64" s="2"/>
      <c r="E64" s="2"/>
      <c r="F64" s="2" t="str">
        <f>TEXT(Table422[[#This Row],[End DateTime]]-Table422[[#This Row],[Start DateTime]],"h")</f>
        <v>1</v>
      </c>
      <c r="G64" s="145">
        <v>44827</v>
      </c>
      <c r="H64" s="145">
        <v>44827.041666666664</v>
      </c>
      <c r="I64" s="2" t="s">
        <v>6</v>
      </c>
      <c r="J64" s="2"/>
    </row>
    <row r="65" spans="2:10">
      <c r="B65" s="2"/>
      <c r="C65" s="2" t="s">
        <v>1377</v>
      </c>
      <c r="D65" s="2" t="s">
        <v>6</v>
      </c>
      <c r="E65" s="2" t="s">
        <v>6</v>
      </c>
      <c r="F65" s="2" t="str">
        <f>TEXT(Table422[[#This Row],[End DateTime]]-Table422[[#This Row],[Start DateTime]],"h")</f>
        <v>1</v>
      </c>
      <c r="G65" s="145">
        <v>44827</v>
      </c>
      <c r="H65" s="145">
        <v>44827.041666666664</v>
      </c>
      <c r="I65" s="2" t="s">
        <v>6</v>
      </c>
      <c r="J65" s="2"/>
    </row>
    <row r="66" spans="2:10">
      <c r="B66" s="2"/>
      <c r="C66" s="2" t="s">
        <v>1378</v>
      </c>
      <c r="D66" s="2" t="s">
        <v>6</v>
      </c>
      <c r="E66" s="2" t="s">
        <v>6</v>
      </c>
      <c r="F66" s="2" t="str">
        <f>TEXT(Table422[[#This Row],[End DateTime]]-Table422[[#This Row],[Start DateTime]],"h")</f>
        <v>1</v>
      </c>
      <c r="G66" s="145">
        <v>44827</v>
      </c>
      <c r="H66" s="145">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36" activePane="bottomLeft" state="frozen"/>
      <selection pane="bottomLeft" activeCell="K64" sqref="K64"/>
    </sheetView>
  </sheetViews>
  <sheetFormatPr defaultRowHeight="14.45"/>
  <cols>
    <col min="2" max="2" width="67.42578125" bestFit="1" customWidth="1"/>
    <col min="3" max="3" width="76.85546875" customWidth="1"/>
    <col min="4" max="4" width="55" bestFit="1" customWidth="1"/>
  </cols>
  <sheetData>
    <row r="2" spans="2:10" ht="21">
      <c r="B2" s="208" t="s">
        <v>1379</v>
      </c>
      <c r="C2" s="208"/>
      <c r="D2" s="208"/>
      <c r="E2" s="44"/>
      <c r="F2" s="44"/>
      <c r="G2" s="44"/>
      <c r="H2" s="44"/>
      <c r="I2" s="44"/>
      <c r="J2" s="44"/>
    </row>
    <row r="9" spans="2:10">
      <c r="B9" s="45" t="s">
        <v>1380</v>
      </c>
    </row>
    <row r="11" spans="2:10">
      <c r="B11" s="2" t="s">
        <v>12</v>
      </c>
      <c r="C11" s="2" t="s">
        <v>1381</v>
      </c>
      <c r="D11" s="2" t="s">
        <v>1308</v>
      </c>
    </row>
    <row r="12" spans="2:10">
      <c r="B12" s="52" t="s">
        <v>1382</v>
      </c>
      <c r="C12" s="53" t="s">
        <v>1383</v>
      </c>
      <c r="D12" s="54" t="s">
        <v>1384</v>
      </c>
    </row>
    <row r="13" spans="2:10">
      <c r="B13" s="2" t="s">
        <v>1385</v>
      </c>
      <c r="C13" s="54" t="s">
        <v>1386</v>
      </c>
      <c r="D13" s="54" t="s">
        <v>1384</v>
      </c>
    </row>
    <row r="14" spans="2:10">
      <c r="B14" s="2" t="s">
        <v>1387</v>
      </c>
      <c r="C14" s="54" t="s">
        <v>1388</v>
      </c>
      <c r="D14" s="54" t="s">
        <v>1384</v>
      </c>
    </row>
    <row r="15" spans="2:10">
      <c r="B15" s="2" t="s">
        <v>1389</v>
      </c>
      <c r="C15" s="54" t="s">
        <v>1390</v>
      </c>
      <c r="D15" s="54" t="s">
        <v>1384</v>
      </c>
      <c r="F15" s="37"/>
    </row>
    <row r="16" spans="2:10">
      <c r="B16" s="2" t="s">
        <v>1391</v>
      </c>
      <c r="C16" s="54" t="s">
        <v>1392</v>
      </c>
      <c r="D16" s="54" t="s">
        <v>1384</v>
      </c>
    </row>
    <row r="17" spans="1:4">
      <c r="A17" s="39"/>
      <c r="B17" s="2" t="s">
        <v>1393</v>
      </c>
      <c r="C17" s="54" t="s">
        <v>1394</v>
      </c>
      <c r="D17" s="54" t="s">
        <v>1384</v>
      </c>
    </row>
    <row r="18" spans="1:4">
      <c r="B18" s="2" t="s">
        <v>1395</v>
      </c>
      <c r="C18" s="54" t="s">
        <v>1396</v>
      </c>
      <c r="D18" s="54" t="s">
        <v>1384</v>
      </c>
    </row>
    <row r="19" spans="1:4">
      <c r="B19" s="2" t="s">
        <v>1397</v>
      </c>
      <c r="C19" s="54" t="s">
        <v>1398</v>
      </c>
      <c r="D19" s="54" t="s">
        <v>1384</v>
      </c>
    </row>
    <row r="20" spans="1:4">
      <c r="B20" s="190"/>
      <c r="C20" s="191"/>
      <c r="D20" s="193"/>
    </row>
    <row r="21" spans="1:4">
      <c r="B21" s="2" t="s">
        <v>1399</v>
      </c>
      <c r="C21" s="54" t="s">
        <v>1386</v>
      </c>
      <c r="D21" s="54" t="s">
        <v>1384</v>
      </c>
    </row>
    <row r="22" spans="1:4">
      <c r="B22" s="2" t="s">
        <v>1400</v>
      </c>
      <c r="C22" s="54" t="s">
        <v>1386</v>
      </c>
      <c r="D22" s="54" t="s">
        <v>1384</v>
      </c>
    </row>
    <row r="23" spans="1:4">
      <c r="B23" s="2" t="s">
        <v>1401</v>
      </c>
      <c r="C23" s="54" t="s">
        <v>1402</v>
      </c>
      <c r="D23" s="54" t="s">
        <v>1384</v>
      </c>
    </row>
    <row r="24" spans="1:4">
      <c r="B24" s="2" t="s">
        <v>1403</v>
      </c>
      <c r="C24" s="54" t="s">
        <v>1404</v>
      </c>
      <c r="D24" s="54" t="s">
        <v>1384</v>
      </c>
    </row>
    <row r="25" spans="1:4">
      <c r="B25" s="2" t="s">
        <v>1405</v>
      </c>
      <c r="C25" s="54" t="s">
        <v>1406</v>
      </c>
      <c r="D25" s="54" t="s">
        <v>1384</v>
      </c>
    </row>
    <row r="26" spans="1:4">
      <c r="B26" s="2" t="s">
        <v>1407</v>
      </c>
      <c r="C26" s="54" t="s">
        <v>1406</v>
      </c>
      <c r="D26" s="54" t="s">
        <v>1384</v>
      </c>
    </row>
    <row r="27" spans="1:4">
      <c r="B27" s="2" t="s">
        <v>1408</v>
      </c>
      <c r="C27" s="54" t="s">
        <v>1409</v>
      </c>
      <c r="D27" s="54" t="s">
        <v>1384</v>
      </c>
    </row>
    <row r="28" spans="1:4">
      <c r="B28" s="2" t="s">
        <v>1410</v>
      </c>
      <c r="C28" s="54" t="s">
        <v>1411</v>
      </c>
      <c r="D28" s="54" t="s">
        <v>1384</v>
      </c>
    </row>
    <row r="29" spans="1:4">
      <c r="B29" s="2" t="s">
        <v>1412</v>
      </c>
      <c r="C29" s="54" t="s">
        <v>1406</v>
      </c>
      <c r="D29" s="54" t="s">
        <v>1384</v>
      </c>
    </row>
    <row r="30" spans="1:4">
      <c r="B30" s="2" t="s">
        <v>1413</v>
      </c>
      <c r="C30" s="54" t="s">
        <v>1414</v>
      </c>
      <c r="D30" s="54" t="s">
        <v>1384</v>
      </c>
    </row>
    <row r="31" spans="1:4">
      <c r="B31" s="190"/>
      <c r="C31" s="191"/>
      <c r="D31" s="193"/>
    </row>
    <row r="32" spans="1:4">
      <c r="B32" s="2" t="s">
        <v>1415</v>
      </c>
      <c r="C32" s="54" t="s">
        <v>1416</v>
      </c>
      <c r="D32" s="54" t="s">
        <v>1384</v>
      </c>
    </row>
    <row r="33" spans="1:4">
      <c r="B33" s="2" t="s">
        <v>1417</v>
      </c>
      <c r="C33" s="54" t="s">
        <v>1418</v>
      </c>
      <c r="D33" s="189" t="s">
        <v>1419</v>
      </c>
    </row>
    <row r="34" spans="1:4">
      <c r="B34" s="2" t="s">
        <v>1420</v>
      </c>
      <c r="C34" s="54" t="s">
        <v>1418</v>
      </c>
      <c r="D34" s="101" t="s">
        <v>443</v>
      </c>
    </row>
    <row r="35" spans="1:4">
      <c r="B35" s="2" t="s">
        <v>1421</v>
      </c>
      <c r="C35" s="54" t="s">
        <v>1422</v>
      </c>
      <c r="D35" s="40" t="s">
        <v>651</v>
      </c>
    </row>
    <row r="36" spans="1:4">
      <c r="B36" s="2" t="s">
        <v>1423</v>
      </c>
      <c r="C36" s="54" t="s">
        <v>1424</v>
      </c>
      <c r="D36" s="54" t="s">
        <v>1384</v>
      </c>
    </row>
    <row r="37" spans="1:4">
      <c r="B37" s="2" t="s">
        <v>1425</v>
      </c>
      <c r="C37" s="54" t="s">
        <v>1406</v>
      </c>
      <c r="D37" s="54" t="s">
        <v>1384</v>
      </c>
    </row>
    <row r="38" spans="1:4">
      <c r="B38" s="2" t="s">
        <v>1426</v>
      </c>
      <c r="C38" s="54" t="s">
        <v>1427</v>
      </c>
      <c r="D38" s="54" t="s">
        <v>1384</v>
      </c>
    </row>
    <row r="39" spans="1:4">
      <c r="B39" s="2" t="s">
        <v>1428</v>
      </c>
      <c r="C39" s="54" t="s">
        <v>1386</v>
      </c>
      <c r="D39" s="54" t="s">
        <v>1384</v>
      </c>
    </row>
    <row r="40" spans="1:4">
      <c r="B40" s="2" t="s">
        <v>1429</v>
      </c>
      <c r="C40" s="54" t="s">
        <v>1386</v>
      </c>
      <c r="D40" s="54" t="s">
        <v>1384</v>
      </c>
    </row>
    <row r="41" spans="1:4" ht="29.1">
      <c r="B41" s="2" t="s">
        <v>1430</v>
      </c>
      <c r="C41" s="54" t="s">
        <v>1406</v>
      </c>
      <c r="D41" s="54" t="s">
        <v>1384</v>
      </c>
    </row>
    <row r="42" spans="1:4">
      <c r="B42" s="2" t="s">
        <v>1431</v>
      </c>
      <c r="C42" s="54" t="s">
        <v>1406</v>
      </c>
      <c r="D42" s="54" t="s">
        <v>1384</v>
      </c>
    </row>
    <row r="43" spans="1:4">
      <c r="B43" s="2" t="s">
        <v>1432</v>
      </c>
      <c r="C43" s="54" t="s">
        <v>1406</v>
      </c>
      <c r="D43" s="40" t="s">
        <v>1433</v>
      </c>
    </row>
    <row r="44" spans="1:4">
      <c r="B44" s="2" t="s">
        <v>1434</v>
      </c>
      <c r="C44" s="54" t="s">
        <v>1406</v>
      </c>
      <c r="D44" s="54" t="s">
        <v>1384</v>
      </c>
    </row>
    <row r="45" spans="1:4">
      <c r="A45" s="39"/>
      <c r="B45" s="2" t="s">
        <v>1435</v>
      </c>
      <c r="C45" s="54" t="s">
        <v>1436</v>
      </c>
      <c r="D45" s="40" t="s">
        <v>1437</v>
      </c>
    </row>
    <row r="46" spans="1:4">
      <c r="B46" s="190"/>
      <c r="C46" s="191"/>
      <c r="D46" s="192"/>
    </row>
    <row r="47" spans="1:4" ht="29.1">
      <c r="B47" s="2" t="s">
        <v>1438</v>
      </c>
      <c r="C47" s="54" t="s">
        <v>1406</v>
      </c>
      <c r="D47" s="54" t="s">
        <v>1384</v>
      </c>
    </row>
    <row r="48" spans="1:4">
      <c r="B48" s="2" t="s">
        <v>1439</v>
      </c>
      <c r="C48" s="54" t="s">
        <v>1406</v>
      </c>
      <c r="D48" s="54" t="s">
        <v>1384</v>
      </c>
    </row>
    <row r="49" spans="2:4">
      <c r="B49" s="2" t="s">
        <v>1440</v>
      </c>
      <c r="C49" s="54" t="s">
        <v>1406</v>
      </c>
      <c r="D49" s="54" t="s">
        <v>1384</v>
      </c>
    </row>
    <row r="50" spans="2:4">
      <c r="B50" s="2" t="s">
        <v>1441</v>
      </c>
      <c r="C50" s="54" t="s">
        <v>1406</v>
      </c>
      <c r="D50" s="54" t="s">
        <v>1384</v>
      </c>
    </row>
    <row r="51" spans="2:4">
      <c r="B51" s="2" t="s">
        <v>1442</v>
      </c>
      <c r="C51" s="54" t="s">
        <v>1406</v>
      </c>
      <c r="D51" s="54" t="s">
        <v>1384</v>
      </c>
    </row>
    <row r="52" spans="2:4">
      <c r="B52" s="2" t="s">
        <v>1443</v>
      </c>
      <c r="C52" s="54" t="s">
        <v>1406</v>
      </c>
      <c r="D52" s="54" t="s">
        <v>1384</v>
      </c>
    </row>
    <row r="53" spans="2:4" ht="29.1">
      <c r="B53" s="2" t="s">
        <v>1444</v>
      </c>
      <c r="C53" s="54" t="s">
        <v>1406</v>
      </c>
      <c r="D53" s="54" t="s">
        <v>1384</v>
      </c>
    </row>
    <row r="54" spans="2:4">
      <c r="B54" s="2" t="s">
        <v>1445</v>
      </c>
      <c r="C54" s="54" t="s">
        <v>1406</v>
      </c>
      <c r="D54" s="54" t="s">
        <v>1384</v>
      </c>
    </row>
    <row r="55" spans="2:4">
      <c r="B55" s="2" t="s">
        <v>1446</v>
      </c>
      <c r="C55" s="54" t="s">
        <v>1406</v>
      </c>
      <c r="D55" s="54" t="s">
        <v>1384</v>
      </c>
    </row>
    <row r="56" spans="2:4" ht="29.1">
      <c r="B56" s="2" t="s">
        <v>1447</v>
      </c>
      <c r="C56" s="54" t="s">
        <v>1406</v>
      </c>
      <c r="D56" s="54" t="s">
        <v>1384</v>
      </c>
    </row>
    <row r="57" spans="2:4">
      <c r="B57" s="2" t="s">
        <v>1448</v>
      </c>
      <c r="C57" s="54" t="s">
        <v>1406</v>
      </c>
      <c r="D57" s="54" t="s">
        <v>1384</v>
      </c>
    </row>
    <row r="58" spans="2:4" ht="29.1">
      <c r="B58" s="2" t="s">
        <v>1449</v>
      </c>
      <c r="C58" s="54" t="s">
        <v>1450</v>
      </c>
      <c r="D58" s="54" t="s">
        <v>1384</v>
      </c>
    </row>
    <row r="59" spans="2:4">
      <c r="B59" s="2" t="s">
        <v>1451</v>
      </c>
      <c r="C59" s="54" t="s">
        <v>1450</v>
      </c>
      <c r="D59" s="194" t="s">
        <v>1452</v>
      </c>
    </row>
    <row r="60" spans="2:4">
      <c r="B60" s="2" t="s">
        <v>1453</v>
      </c>
      <c r="C60" s="54" t="s">
        <v>1406</v>
      </c>
      <c r="D60" s="54" t="s">
        <v>1384</v>
      </c>
    </row>
    <row r="61" spans="2:4">
      <c r="B61" s="2" t="s">
        <v>1454</v>
      </c>
      <c r="C61" s="54" t="s">
        <v>1406</v>
      </c>
      <c r="D61" s="54" t="s">
        <v>1384</v>
      </c>
    </row>
    <row r="62" spans="2:4">
      <c r="B62" s="2" t="s">
        <v>1455</v>
      </c>
      <c r="C62" s="54" t="s">
        <v>1406</v>
      </c>
      <c r="D62" s="2" t="s">
        <v>1384</v>
      </c>
    </row>
    <row r="63" spans="2:4">
      <c r="B63" s="2" t="s">
        <v>1456</v>
      </c>
      <c r="C63" s="54" t="s">
        <v>1406</v>
      </c>
      <c r="D63" s="2" t="s">
        <v>1384</v>
      </c>
    </row>
    <row r="64" spans="2:4">
      <c r="B64" s="2" t="s">
        <v>1457</v>
      </c>
      <c r="C64" s="54" t="s">
        <v>1406</v>
      </c>
      <c r="D64" s="2" t="s">
        <v>1384</v>
      </c>
    </row>
    <row r="65" spans="2:4">
      <c r="B65" s="190"/>
      <c r="C65" s="191"/>
      <c r="D65" s="193"/>
    </row>
    <row r="66" spans="2:4">
      <c r="B66" s="2" t="s">
        <v>1458</v>
      </c>
      <c r="C66" s="54" t="s">
        <v>1406</v>
      </c>
      <c r="D66" s="54" t="s">
        <v>1384</v>
      </c>
    </row>
    <row r="67" spans="2:4">
      <c r="B67" s="2" t="s">
        <v>1459</v>
      </c>
      <c r="C67" s="54" t="s">
        <v>1460</v>
      </c>
      <c r="D67" s="54"/>
    </row>
    <row r="68" spans="2:4">
      <c r="B68" s="2" t="s">
        <v>1461</v>
      </c>
      <c r="C68" s="54" t="s">
        <v>1462</v>
      </c>
      <c r="D68" s="2"/>
    </row>
    <row r="69" spans="2:4">
      <c r="B69" s="2" t="s">
        <v>1463</v>
      </c>
      <c r="C69" s="54" t="s">
        <v>1418</v>
      </c>
      <c r="D69" s="2"/>
    </row>
    <row r="70" spans="2:4">
      <c r="B70" s="2" t="s">
        <v>1464</v>
      </c>
      <c r="C70" s="54" t="s">
        <v>1386</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tabSelected="1" zoomScale="85" zoomScaleNormal="85" workbookViewId="0">
      <pane ySplit="15" topLeftCell="A16" activePane="bottomLeft" state="frozen"/>
      <selection pane="bottomLeft" activeCell="B36" sqref="B36"/>
    </sheetView>
  </sheetViews>
  <sheetFormatPr defaultRowHeight="14.45"/>
  <cols>
    <col min="1" max="1" width="3.85546875" bestFit="1" customWidth="1"/>
    <col min="2" max="2" width="7.42578125" bestFit="1" customWidth="1"/>
    <col min="3" max="3" width="27" style="4" bestFit="1" customWidth="1"/>
    <col min="4" max="4" width="44" style="4" bestFit="1" customWidth="1"/>
    <col min="5" max="5" width="8.5703125" style="4" bestFit="1" customWidth="1"/>
    <col min="6" max="6" width="22" bestFit="1" customWidth="1"/>
    <col min="7" max="7" width="11" style="2" bestFit="1" customWidth="1"/>
    <col min="8" max="8" width="23.5703125" bestFit="1" customWidth="1"/>
    <col min="9" max="9" width="10" bestFit="1" customWidth="1"/>
    <col min="10" max="10" width="17" bestFit="1" customWidth="1"/>
    <col min="11" max="11" width="17.5703125" bestFit="1" customWidth="1"/>
    <col min="12" max="12" width="16.140625" bestFit="1" customWidth="1"/>
    <col min="13" max="13" width="19.42578125" bestFit="1" customWidth="1"/>
    <col min="14" max="14" width="54.140625" bestFit="1" customWidth="1"/>
    <col min="15" max="15" width="54.140625" style="2" customWidth="1"/>
    <col min="16" max="16" width="11.42578125" bestFit="1" customWidth="1"/>
    <col min="17" max="17" width="21.28515625" bestFit="1" customWidth="1"/>
    <col min="18" max="18" width="18.140625" bestFit="1" customWidth="1"/>
  </cols>
  <sheetData>
    <row r="15" spans="2:18" ht="29.1">
      <c r="B15" s="2" t="s">
        <v>53</v>
      </c>
      <c r="C15" s="2" t="s">
        <v>124</v>
      </c>
      <c r="D15" s="2" t="s">
        <v>1465</v>
      </c>
      <c r="E15" s="2" t="s">
        <v>393</v>
      </c>
      <c r="F15" s="2" t="s">
        <v>1466</v>
      </c>
      <c r="G15" s="2" t="s">
        <v>864</v>
      </c>
      <c r="H15" s="2" t="s">
        <v>1467</v>
      </c>
      <c r="I15" s="2" t="s">
        <v>392</v>
      </c>
      <c r="J15" s="2" t="s">
        <v>920</v>
      </c>
      <c r="K15" s="2" t="s">
        <v>921</v>
      </c>
      <c r="L15" s="2" t="s">
        <v>1023</v>
      </c>
      <c r="M15" s="2" t="s">
        <v>924</v>
      </c>
      <c r="N15" s="2" t="s">
        <v>1468</v>
      </c>
      <c r="O15" s="2" t="s">
        <v>1469</v>
      </c>
      <c r="P15" s="2" t="s">
        <v>1470</v>
      </c>
      <c r="Q15" s="2" t="s">
        <v>1471</v>
      </c>
      <c r="R15" s="2" t="s">
        <v>396</v>
      </c>
    </row>
    <row r="16" spans="2:18" ht="29.1">
      <c r="B16" s="2" t="s">
        <v>1472</v>
      </c>
      <c r="C16" s="2" t="s">
        <v>1473</v>
      </c>
      <c r="D16" s="2" t="s">
        <v>1474</v>
      </c>
      <c r="E16" s="19">
        <v>2</v>
      </c>
      <c r="F16" s="46">
        <v>44789</v>
      </c>
      <c r="G16" s="47" t="s">
        <v>158</v>
      </c>
      <c r="H16" s="46">
        <v>44820</v>
      </c>
      <c r="I16" s="19">
        <v>2</v>
      </c>
      <c r="J16" s="2" t="s">
        <v>6</v>
      </c>
      <c r="K16" s="2" t="s">
        <v>6</v>
      </c>
      <c r="L16" s="2" t="s">
        <v>1475</v>
      </c>
      <c r="M16" s="2" t="s">
        <v>947</v>
      </c>
      <c r="N16" s="2" t="s">
        <v>1476</v>
      </c>
      <c r="O16" s="2" t="s">
        <v>1477</v>
      </c>
      <c r="P16" s="2" t="s">
        <v>6</v>
      </c>
      <c r="Q16" s="98">
        <v>44928</v>
      </c>
      <c r="R16" s="2" t="s">
        <v>6</v>
      </c>
    </row>
    <row r="17" spans="2:18" ht="29.1">
      <c r="B17" s="2" t="s">
        <v>1478</v>
      </c>
      <c r="C17" s="2" t="s">
        <v>1479</v>
      </c>
      <c r="D17" s="2" t="s">
        <v>1480</v>
      </c>
      <c r="E17" s="19">
        <v>2</v>
      </c>
      <c r="F17" s="46">
        <v>44789</v>
      </c>
      <c r="G17" s="47" t="s">
        <v>158</v>
      </c>
      <c r="H17" s="46">
        <v>44820</v>
      </c>
      <c r="I17" s="19">
        <v>1</v>
      </c>
      <c r="J17" s="2" t="s">
        <v>6</v>
      </c>
      <c r="K17" s="2" t="s">
        <v>6</v>
      </c>
      <c r="L17" s="2" t="s">
        <v>1481</v>
      </c>
      <c r="M17" s="2" t="s">
        <v>947</v>
      </c>
      <c r="N17" s="2" t="s">
        <v>1482</v>
      </c>
      <c r="O17" s="2" t="s">
        <v>1483</v>
      </c>
      <c r="P17" s="2" t="s">
        <v>6</v>
      </c>
      <c r="Q17" s="98">
        <v>44928</v>
      </c>
      <c r="R17" s="2" t="s">
        <v>6</v>
      </c>
    </row>
    <row r="18" spans="2:18" ht="29.1">
      <c r="B18" s="2" t="s">
        <v>1484</v>
      </c>
      <c r="C18" s="2" t="s">
        <v>1485</v>
      </c>
      <c r="D18" s="2" t="s">
        <v>1486</v>
      </c>
      <c r="E18" s="19">
        <v>0</v>
      </c>
      <c r="F18" s="46">
        <v>44789</v>
      </c>
      <c r="G18" s="47" t="s">
        <v>63</v>
      </c>
      <c r="H18" s="46" t="s">
        <v>6</v>
      </c>
      <c r="I18" s="19">
        <v>0</v>
      </c>
      <c r="J18" s="2" t="s">
        <v>6</v>
      </c>
      <c r="K18" s="2" t="s">
        <v>6</v>
      </c>
      <c r="L18" s="2" t="s">
        <v>1481</v>
      </c>
      <c r="M18" s="2" t="s">
        <v>408</v>
      </c>
      <c r="N18" s="2" t="s">
        <v>1487</v>
      </c>
      <c r="O18" s="2" t="s">
        <v>1488</v>
      </c>
      <c r="P18" s="2" t="s">
        <v>6</v>
      </c>
      <c r="Q18" s="98">
        <v>44928</v>
      </c>
      <c r="R18" s="2" t="s">
        <v>6</v>
      </c>
    </row>
    <row r="19" spans="2:18">
      <c r="B19" s="2" t="s">
        <v>1489</v>
      </c>
      <c r="C19" s="2" t="s">
        <v>940</v>
      </c>
      <c r="D19" s="2" t="s">
        <v>1490</v>
      </c>
      <c r="E19" s="19">
        <v>0</v>
      </c>
      <c r="F19" s="46">
        <v>44789</v>
      </c>
      <c r="G19" s="47" t="s">
        <v>63</v>
      </c>
      <c r="H19" s="46" t="s">
        <v>6</v>
      </c>
      <c r="I19" s="19">
        <v>2</v>
      </c>
      <c r="J19" s="2" t="s">
        <v>6</v>
      </c>
      <c r="K19" s="2" t="s">
        <v>6</v>
      </c>
      <c r="L19" s="2" t="s">
        <v>1481</v>
      </c>
      <c r="M19" s="2" t="s">
        <v>408</v>
      </c>
      <c r="N19" s="2" t="s">
        <v>1491</v>
      </c>
      <c r="O19" s="2" t="s">
        <v>1492</v>
      </c>
      <c r="P19" s="2" t="s">
        <v>6</v>
      </c>
      <c r="Q19" s="98">
        <v>44928</v>
      </c>
      <c r="R19" s="2" t="s">
        <v>6</v>
      </c>
    </row>
    <row r="20" spans="2:18" ht="29.1">
      <c r="B20" s="2" t="s">
        <v>1493</v>
      </c>
      <c r="C20" s="2" t="s">
        <v>1494</v>
      </c>
      <c r="D20" s="2" t="s">
        <v>1495</v>
      </c>
      <c r="E20" s="19">
        <v>1</v>
      </c>
      <c r="F20" s="46">
        <v>44789</v>
      </c>
      <c r="G20" s="47" t="s">
        <v>63</v>
      </c>
      <c r="H20" s="46">
        <v>44820</v>
      </c>
      <c r="I20" s="19">
        <v>1</v>
      </c>
      <c r="J20" s="2" t="s">
        <v>6</v>
      </c>
      <c r="K20" s="2" t="s">
        <v>6</v>
      </c>
      <c r="L20" s="2" t="s">
        <v>1481</v>
      </c>
      <c r="M20" s="2" t="s">
        <v>408</v>
      </c>
      <c r="N20" s="2" t="s">
        <v>1496</v>
      </c>
      <c r="O20" s="2" t="s">
        <v>1497</v>
      </c>
      <c r="P20" s="2" t="s">
        <v>6</v>
      </c>
      <c r="Q20" s="98">
        <v>44928</v>
      </c>
      <c r="R20" s="2" t="s">
        <v>6</v>
      </c>
    </row>
    <row r="21" spans="2:18" ht="43.5">
      <c r="B21" s="2" t="s">
        <v>1498</v>
      </c>
      <c r="C21" s="2" t="s">
        <v>1499</v>
      </c>
      <c r="D21" s="2" t="s">
        <v>1500</v>
      </c>
      <c r="E21" s="19">
        <v>0</v>
      </c>
      <c r="F21" s="46">
        <v>44789</v>
      </c>
      <c r="G21" s="47" t="s">
        <v>63</v>
      </c>
      <c r="H21" s="46" t="s">
        <v>6</v>
      </c>
      <c r="I21" s="19">
        <v>0</v>
      </c>
      <c r="J21" s="2" t="s">
        <v>6</v>
      </c>
      <c r="K21" s="2" t="s">
        <v>6</v>
      </c>
      <c r="L21" s="2" t="s">
        <v>1481</v>
      </c>
      <c r="M21" s="2" t="s">
        <v>401</v>
      </c>
      <c r="N21" s="2" t="s">
        <v>1501</v>
      </c>
      <c r="O21" s="2" t="s">
        <v>1502</v>
      </c>
      <c r="P21" s="2" t="s">
        <v>6</v>
      </c>
      <c r="Q21" s="98">
        <v>44928</v>
      </c>
      <c r="R21" s="2" t="s">
        <v>6</v>
      </c>
    </row>
    <row r="22" spans="2:18">
      <c r="B22" s="2" t="s">
        <v>1503</v>
      </c>
      <c r="C22" s="2" t="s">
        <v>1504</v>
      </c>
      <c r="D22" s="2" t="s">
        <v>1505</v>
      </c>
      <c r="E22" s="19">
        <v>2</v>
      </c>
      <c r="F22" s="46">
        <v>44789</v>
      </c>
      <c r="G22" s="47" t="s">
        <v>63</v>
      </c>
      <c r="H22" s="46">
        <v>44820</v>
      </c>
      <c r="I22" s="19">
        <v>2</v>
      </c>
      <c r="J22" s="2" t="s">
        <v>6</v>
      </c>
      <c r="K22" s="2" t="s">
        <v>6</v>
      </c>
      <c r="L22" s="2" t="s">
        <v>1481</v>
      </c>
      <c r="M22" s="2" t="s">
        <v>401</v>
      </c>
      <c r="N22" s="2" t="s">
        <v>1506</v>
      </c>
      <c r="O22" s="2" t="s">
        <v>1507</v>
      </c>
      <c r="P22" s="2" t="s">
        <v>6</v>
      </c>
      <c r="Q22" s="98">
        <v>44928</v>
      </c>
      <c r="R22" s="2" t="s">
        <v>6</v>
      </c>
    </row>
    <row r="23" spans="2:18" ht="43.5">
      <c r="B23" s="2" t="s">
        <v>1508</v>
      </c>
      <c r="C23" s="2" t="s">
        <v>1509</v>
      </c>
      <c r="D23" s="2" t="s">
        <v>1510</v>
      </c>
      <c r="E23" s="19">
        <v>0</v>
      </c>
      <c r="F23" s="46">
        <v>44789</v>
      </c>
      <c r="G23" s="47" t="s">
        <v>63</v>
      </c>
      <c r="H23" s="46" t="s">
        <v>6</v>
      </c>
      <c r="I23" s="19">
        <v>1</v>
      </c>
      <c r="J23" s="2" t="s">
        <v>6</v>
      </c>
      <c r="K23" s="2" t="s">
        <v>6</v>
      </c>
      <c r="L23" s="2" t="s">
        <v>1481</v>
      </c>
      <c r="M23" s="2" t="s">
        <v>426</v>
      </c>
      <c r="N23" s="2" t="s">
        <v>1511</v>
      </c>
      <c r="O23" s="2" t="s">
        <v>1512</v>
      </c>
      <c r="P23" s="2" t="s">
        <v>6</v>
      </c>
      <c r="Q23" s="98">
        <v>44928</v>
      </c>
      <c r="R23" s="2" t="s">
        <v>6</v>
      </c>
    </row>
    <row r="24" spans="2:18" ht="29.1">
      <c r="B24" s="2" t="s">
        <v>1513</v>
      </c>
      <c r="C24" s="2" t="s">
        <v>1514</v>
      </c>
      <c r="D24" s="2" t="s">
        <v>1515</v>
      </c>
      <c r="E24" s="19">
        <v>0</v>
      </c>
      <c r="F24" s="46">
        <v>44789</v>
      </c>
      <c r="G24" s="47" t="s">
        <v>63</v>
      </c>
      <c r="H24" s="46" t="s">
        <v>6</v>
      </c>
      <c r="I24" s="19">
        <v>2</v>
      </c>
      <c r="J24" s="2" t="s">
        <v>6</v>
      </c>
      <c r="K24" s="2" t="s">
        <v>6</v>
      </c>
      <c r="L24" s="2" t="s">
        <v>1481</v>
      </c>
      <c r="M24" s="2" t="s">
        <v>426</v>
      </c>
      <c r="N24" s="2" t="s">
        <v>1516</v>
      </c>
      <c r="O24" s="2" t="s">
        <v>1517</v>
      </c>
      <c r="P24" s="2" t="s">
        <v>6</v>
      </c>
      <c r="Q24" s="98">
        <v>44928</v>
      </c>
      <c r="R24" s="2" t="s">
        <v>6</v>
      </c>
    </row>
    <row r="25" spans="2:18" ht="29.1">
      <c r="B25" s="2" t="s">
        <v>1518</v>
      </c>
      <c r="C25" s="2" t="s">
        <v>270</v>
      </c>
      <c r="D25" s="2" t="s">
        <v>1519</v>
      </c>
      <c r="E25" s="19">
        <v>0</v>
      </c>
      <c r="F25" s="46">
        <v>44789</v>
      </c>
      <c r="G25" s="47" t="s">
        <v>63</v>
      </c>
      <c r="H25" s="46" t="s">
        <v>6</v>
      </c>
      <c r="I25" s="19">
        <v>2</v>
      </c>
      <c r="J25" s="2" t="s">
        <v>6</v>
      </c>
      <c r="K25" s="2" t="s">
        <v>6</v>
      </c>
      <c r="L25" s="2" t="s">
        <v>1481</v>
      </c>
      <c r="M25" s="2" t="s">
        <v>426</v>
      </c>
      <c r="N25" s="2" t="s">
        <v>1516</v>
      </c>
      <c r="O25" s="2" t="s">
        <v>1517</v>
      </c>
      <c r="P25" s="2" t="s">
        <v>6</v>
      </c>
      <c r="Q25" s="98">
        <v>44928</v>
      </c>
      <c r="R25" s="2" t="s">
        <v>6</v>
      </c>
    </row>
    <row r="26" spans="2:18" ht="57.95">
      <c r="B26" s="2" t="s">
        <v>1520</v>
      </c>
      <c r="C26" s="2" t="s">
        <v>998</v>
      </c>
      <c r="D26" s="2" t="s">
        <v>1521</v>
      </c>
      <c r="E26" s="19">
        <v>2</v>
      </c>
      <c r="F26" s="46">
        <v>44789</v>
      </c>
      <c r="G26" s="47" t="s">
        <v>158</v>
      </c>
      <c r="H26" s="195" t="s">
        <v>6</v>
      </c>
      <c r="I26" s="19">
        <v>0</v>
      </c>
      <c r="J26" s="2" t="s">
        <v>6</v>
      </c>
      <c r="K26" s="2" t="s">
        <v>6</v>
      </c>
      <c r="L26" s="2" t="s">
        <v>1481</v>
      </c>
      <c r="M26" s="2" t="s">
        <v>408</v>
      </c>
      <c r="N26" s="2" t="s">
        <v>1522</v>
      </c>
      <c r="O26" s="2" t="s">
        <v>1523</v>
      </c>
      <c r="P26" s="2" t="s">
        <v>6</v>
      </c>
      <c r="Q26" s="98">
        <v>44928</v>
      </c>
      <c r="R26" s="2" t="s">
        <v>6</v>
      </c>
    </row>
    <row r="27" spans="2:18" ht="29.1">
      <c r="B27" s="2" t="s">
        <v>1524</v>
      </c>
      <c r="C27" s="2" t="s">
        <v>1525</v>
      </c>
      <c r="D27" s="2" t="s">
        <v>1526</v>
      </c>
      <c r="E27" s="19">
        <v>1</v>
      </c>
      <c r="F27" s="195">
        <v>44789</v>
      </c>
      <c r="G27" s="196" t="s">
        <v>158</v>
      </c>
      <c r="H27" s="195">
        <v>44820</v>
      </c>
      <c r="I27" s="19">
        <v>1</v>
      </c>
      <c r="J27" s="2" t="s">
        <v>6</v>
      </c>
      <c r="K27" s="2" t="s">
        <v>6</v>
      </c>
      <c r="L27" s="2" t="s">
        <v>1481</v>
      </c>
      <c r="M27" s="2" t="s">
        <v>426</v>
      </c>
      <c r="N27" s="2" t="s">
        <v>1527</v>
      </c>
      <c r="O27" s="2" t="s">
        <v>1528</v>
      </c>
      <c r="P27" s="2" t="s">
        <v>6</v>
      </c>
      <c r="Q27" s="98">
        <v>44928</v>
      </c>
      <c r="R27" s="2" t="s">
        <v>6</v>
      </c>
    </row>
    <row r="28" spans="2:18" ht="72.599999999999994">
      <c r="B28" s="2" t="s">
        <v>1529</v>
      </c>
      <c r="C28" s="2" t="s">
        <v>1530</v>
      </c>
      <c r="D28" s="2" t="s">
        <v>1531</v>
      </c>
      <c r="E28" s="19">
        <v>1</v>
      </c>
      <c r="F28" s="195">
        <v>44789</v>
      </c>
      <c r="G28" s="196" t="s">
        <v>158</v>
      </c>
      <c r="H28" s="195">
        <v>44820</v>
      </c>
      <c r="I28" s="19">
        <v>2</v>
      </c>
      <c r="J28" s="2" t="s">
        <v>6</v>
      </c>
      <c r="K28" s="2" t="s">
        <v>6</v>
      </c>
      <c r="L28" s="2" t="s">
        <v>1481</v>
      </c>
      <c r="M28" s="2" t="s">
        <v>426</v>
      </c>
      <c r="N28" s="2" t="s">
        <v>1532</v>
      </c>
      <c r="O28" s="2" t="s">
        <v>1533</v>
      </c>
      <c r="P28" s="2" t="s">
        <v>6</v>
      </c>
      <c r="Q28" s="98">
        <v>44928</v>
      </c>
      <c r="R28" s="2" t="s">
        <v>6</v>
      </c>
    </row>
    <row r="29" spans="2:18" ht="43.5">
      <c r="B29" s="2" t="s">
        <v>1534</v>
      </c>
      <c r="C29" s="2" t="s">
        <v>270</v>
      </c>
      <c r="D29" s="2" t="s">
        <v>1535</v>
      </c>
      <c r="E29" s="19">
        <v>0</v>
      </c>
      <c r="F29" s="195">
        <v>44789</v>
      </c>
      <c r="G29" s="196" t="s">
        <v>1536</v>
      </c>
      <c r="H29" s="195" t="s">
        <v>6</v>
      </c>
      <c r="I29" s="19">
        <v>2</v>
      </c>
      <c r="J29" s="2" t="s">
        <v>6</v>
      </c>
      <c r="K29" s="2" t="s">
        <v>6</v>
      </c>
      <c r="L29" s="2" t="s">
        <v>1475</v>
      </c>
      <c r="M29" s="2" t="s">
        <v>408</v>
      </c>
      <c r="N29" s="2" t="s">
        <v>1537</v>
      </c>
      <c r="O29" s="2" t="s">
        <v>1538</v>
      </c>
      <c r="P29" s="2" t="s">
        <v>6</v>
      </c>
      <c r="Q29" s="98">
        <v>44928</v>
      </c>
      <c r="R29" s="2" t="s">
        <v>6</v>
      </c>
    </row>
    <row r="30" spans="2:18" ht="43.5">
      <c r="B30" s="2" t="s">
        <v>1539</v>
      </c>
      <c r="C30" s="2" t="s">
        <v>270</v>
      </c>
      <c r="D30" s="2" t="s">
        <v>1540</v>
      </c>
      <c r="E30" s="19">
        <v>0</v>
      </c>
      <c r="F30" s="195">
        <v>44789</v>
      </c>
      <c r="G30" s="196" t="s">
        <v>1536</v>
      </c>
      <c r="H30" s="195" t="s">
        <v>6</v>
      </c>
      <c r="I30" s="19">
        <v>2</v>
      </c>
      <c r="J30" s="2" t="s">
        <v>6</v>
      </c>
      <c r="K30" s="2" t="s">
        <v>6</v>
      </c>
      <c r="L30" s="2" t="s">
        <v>1475</v>
      </c>
      <c r="M30" s="2" t="s">
        <v>401</v>
      </c>
      <c r="N30" s="2" t="s">
        <v>1537</v>
      </c>
      <c r="O30" s="2" t="s">
        <v>1541</v>
      </c>
      <c r="P30" s="2" t="s">
        <v>6</v>
      </c>
      <c r="Q30" s="98">
        <v>44928</v>
      </c>
      <c r="R30" s="2" t="s">
        <v>6</v>
      </c>
    </row>
    <row r="31" spans="2:18" ht="29.1">
      <c r="B31" s="2" t="s">
        <v>1542</v>
      </c>
      <c r="C31" s="2" t="s">
        <v>270</v>
      </c>
      <c r="D31" s="2" t="s">
        <v>1543</v>
      </c>
      <c r="E31" s="19">
        <v>0</v>
      </c>
      <c r="F31" s="195">
        <v>44789</v>
      </c>
      <c r="G31" s="196" t="s">
        <v>1536</v>
      </c>
      <c r="H31" s="195" t="s">
        <v>6</v>
      </c>
      <c r="I31" s="19">
        <v>2</v>
      </c>
      <c r="J31" s="2" t="s">
        <v>6</v>
      </c>
      <c r="K31" s="2" t="s">
        <v>6</v>
      </c>
      <c r="L31" s="2" t="s">
        <v>1475</v>
      </c>
      <c r="M31" s="2" t="s">
        <v>408</v>
      </c>
      <c r="N31" s="2" t="s">
        <v>1537</v>
      </c>
      <c r="O31" s="2" t="s">
        <v>1544</v>
      </c>
      <c r="P31" s="2" t="s">
        <v>6</v>
      </c>
      <c r="Q31" s="98">
        <v>44928</v>
      </c>
      <c r="R31" s="2" t="s">
        <v>6</v>
      </c>
    </row>
    <row r="32" spans="2:18" ht="29.1">
      <c r="B32" s="2" t="s">
        <v>1545</v>
      </c>
      <c r="C32" s="2" t="s">
        <v>270</v>
      </c>
      <c r="D32" s="2" t="s">
        <v>1546</v>
      </c>
      <c r="E32" s="19">
        <v>0</v>
      </c>
      <c r="F32" s="195">
        <v>44789</v>
      </c>
      <c r="G32" s="196" t="s">
        <v>63</v>
      </c>
      <c r="H32" s="195" t="s">
        <v>6</v>
      </c>
      <c r="I32" s="19">
        <v>2</v>
      </c>
      <c r="J32" s="2" t="s">
        <v>6</v>
      </c>
      <c r="K32" s="2" t="s">
        <v>6</v>
      </c>
      <c r="L32" s="2" t="s">
        <v>1475</v>
      </c>
      <c r="M32" s="2" t="s">
        <v>408</v>
      </c>
      <c r="N32" s="2" t="s">
        <v>1537</v>
      </c>
      <c r="O32" s="2" t="s">
        <v>1547</v>
      </c>
      <c r="P32" s="2" t="s">
        <v>6</v>
      </c>
      <c r="Q32" s="98">
        <v>44928</v>
      </c>
      <c r="R32" s="2" t="s">
        <v>6</v>
      </c>
    </row>
    <row r="33" spans="2:18" ht="29.1">
      <c r="B33" s="2" t="s">
        <v>1548</v>
      </c>
      <c r="C33" s="2" t="s">
        <v>270</v>
      </c>
      <c r="D33" s="2" t="s">
        <v>1549</v>
      </c>
      <c r="E33" s="19">
        <v>0</v>
      </c>
      <c r="F33" s="195">
        <v>44789</v>
      </c>
      <c r="G33" s="196" t="s">
        <v>63</v>
      </c>
      <c r="H33" s="195" t="s">
        <v>6</v>
      </c>
      <c r="I33" s="19">
        <v>2</v>
      </c>
      <c r="J33" s="2" t="s">
        <v>6</v>
      </c>
      <c r="K33" s="2" t="s">
        <v>6</v>
      </c>
      <c r="L33" s="2" t="s">
        <v>1475</v>
      </c>
      <c r="M33" s="2" t="s">
        <v>408</v>
      </c>
      <c r="N33" s="2" t="s">
        <v>1537</v>
      </c>
      <c r="O33" s="2" t="s">
        <v>1550</v>
      </c>
      <c r="P33" s="2" t="s">
        <v>6</v>
      </c>
      <c r="Q33" s="98">
        <v>44928</v>
      </c>
      <c r="R33" s="2" t="s">
        <v>6</v>
      </c>
    </row>
    <row r="34" spans="2:18" ht="57.95">
      <c r="B34" s="2" t="s">
        <v>1551</v>
      </c>
      <c r="C34" s="2" t="s">
        <v>1530</v>
      </c>
      <c r="D34" s="2" t="s">
        <v>1552</v>
      </c>
      <c r="E34" s="19">
        <v>1</v>
      </c>
      <c r="F34" s="46">
        <v>44841</v>
      </c>
      <c r="G34" s="196" t="s">
        <v>158</v>
      </c>
      <c r="H34" s="46">
        <v>44841</v>
      </c>
      <c r="I34" s="19">
        <v>0</v>
      </c>
      <c r="J34" s="2" t="s">
        <v>6</v>
      </c>
      <c r="K34" s="2" t="s">
        <v>6</v>
      </c>
      <c r="L34" s="2" t="s">
        <v>1475</v>
      </c>
      <c r="M34" s="2" t="s">
        <v>947</v>
      </c>
      <c r="N34" s="2" t="s">
        <v>6</v>
      </c>
      <c r="O34" s="2" t="s">
        <v>1553</v>
      </c>
      <c r="P34" s="2" t="s">
        <v>6</v>
      </c>
      <c r="Q34" s="98">
        <v>44928</v>
      </c>
      <c r="R34" s="153" t="s">
        <v>463</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5703125" defaultRowHeight="14.45"/>
  <cols>
    <col min="1" max="1" width="5.5703125" style="2" customWidth="1"/>
    <col min="2" max="2" width="35.85546875" style="2" bestFit="1" customWidth="1"/>
    <col min="3" max="3" width="50.42578125" style="2" bestFit="1" customWidth="1"/>
    <col min="4" max="4" width="5.5703125" style="2" customWidth="1"/>
    <col min="5" max="5" width="28.5703125" style="2" bestFit="1" customWidth="1"/>
    <col min="6" max="6" width="54.140625" style="2" bestFit="1" customWidth="1"/>
    <col min="7" max="7" width="5.5703125" style="2" customWidth="1"/>
    <col min="8" max="8" width="18.5703125" style="2" customWidth="1"/>
    <col min="9" max="9" width="40.42578125" style="2" bestFit="1" customWidth="1"/>
    <col min="10" max="10" width="5.5703125" style="2" customWidth="1"/>
    <col min="11" max="11" width="22.42578125" style="2" customWidth="1"/>
    <col min="12" max="12" width="75.85546875" style="2" customWidth="1"/>
    <col min="13" max="13" width="8.5703125" style="2"/>
    <col min="14" max="14" width="13.42578125" style="2" bestFit="1" customWidth="1"/>
    <col min="15" max="15" width="8.5703125" style="2"/>
    <col min="16" max="16" width="9.5703125" style="2" customWidth="1"/>
    <col min="17" max="17" width="8.5703125" style="2"/>
    <col min="18" max="18" width="17.42578125" style="2" customWidth="1"/>
    <col min="19" max="19" width="36.42578125" style="2" bestFit="1" customWidth="1"/>
    <col min="20" max="16384" width="8.5703125" style="2"/>
  </cols>
  <sheetData>
    <row r="1" spans="1:12">
      <c r="A1" s="3"/>
      <c r="B1" s="3" t="s">
        <v>389</v>
      </c>
      <c r="C1" s="3" t="s">
        <v>1</v>
      </c>
      <c r="E1" s="3" t="s">
        <v>1554</v>
      </c>
      <c r="F1" s="3" t="s">
        <v>1</v>
      </c>
      <c r="H1" s="3" t="s">
        <v>393</v>
      </c>
      <c r="I1" s="3" t="s">
        <v>1</v>
      </c>
      <c r="K1" s="2" t="s">
        <v>1555</v>
      </c>
      <c r="L1" s="2" t="s">
        <v>1</v>
      </c>
    </row>
    <row r="2" spans="1:12" ht="101.45">
      <c r="B2" s="2" t="s">
        <v>1556</v>
      </c>
      <c r="E2" s="2" t="s">
        <v>399</v>
      </c>
      <c r="F2" s="2" t="s">
        <v>1557</v>
      </c>
      <c r="H2" s="48" t="s">
        <v>1558</v>
      </c>
      <c r="I2" s="2" t="s">
        <v>1559</v>
      </c>
      <c r="K2" s="2" t="s">
        <v>980</v>
      </c>
      <c r="L2" s="2" t="s">
        <v>1560</v>
      </c>
    </row>
    <row r="3" spans="1:12" ht="72.599999999999994">
      <c r="B3" s="2" t="s">
        <v>1561</v>
      </c>
      <c r="E3" s="2" t="s">
        <v>1562</v>
      </c>
      <c r="F3" s="2" t="s">
        <v>1563</v>
      </c>
      <c r="H3" s="51" t="s">
        <v>1094</v>
      </c>
      <c r="I3" s="2" t="s">
        <v>1564</v>
      </c>
      <c r="K3" s="2" t="s">
        <v>983</v>
      </c>
      <c r="L3" s="2" t="s">
        <v>1565</v>
      </c>
    </row>
    <row r="4" spans="1:12" ht="87">
      <c r="B4" s="2" t="s">
        <v>1566</v>
      </c>
      <c r="E4" s="2" t="s">
        <v>367</v>
      </c>
      <c r="F4" s="2" t="s">
        <v>1567</v>
      </c>
      <c r="H4" s="48" t="s">
        <v>1131</v>
      </c>
      <c r="I4" s="2" t="s">
        <v>1568</v>
      </c>
      <c r="K4" s="2" t="s">
        <v>975</v>
      </c>
      <c r="L4" s="2" t="s">
        <v>1569</v>
      </c>
    </row>
    <row r="5" spans="1:12" ht="29.1">
      <c r="B5" s="2" t="s">
        <v>1570</v>
      </c>
      <c r="E5" s="2" t="s">
        <v>1571</v>
      </c>
      <c r="F5" s="2" t="s">
        <v>1572</v>
      </c>
      <c r="H5" s="50" t="s">
        <v>402</v>
      </c>
      <c r="I5" s="2" t="s">
        <v>1573</v>
      </c>
      <c r="K5" s="2" t="s">
        <v>950</v>
      </c>
      <c r="L5" s="2" t="s">
        <v>1574</v>
      </c>
    </row>
    <row r="6" spans="1:12" ht="72.599999999999994">
      <c r="B6" s="2" t="s">
        <v>768</v>
      </c>
      <c r="E6" s="2" t="s">
        <v>371</v>
      </c>
      <c r="F6" s="2" t="s">
        <v>1575</v>
      </c>
      <c r="H6" s="41" t="s">
        <v>1576</v>
      </c>
      <c r="I6" s="2" t="s">
        <v>1577</v>
      </c>
      <c r="K6" s="2" t="s">
        <v>1578</v>
      </c>
      <c r="L6" s="2" t="s">
        <v>1579</v>
      </c>
    </row>
    <row r="7" spans="1:12">
      <c r="B7" s="2" t="s">
        <v>398</v>
      </c>
      <c r="E7" s="2" t="s">
        <v>359</v>
      </c>
      <c r="F7" s="2" t="s">
        <v>1580</v>
      </c>
      <c r="K7" s="2" t="s">
        <v>990</v>
      </c>
      <c r="L7" s="2" t="s">
        <v>1581</v>
      </c>
    </row>
    <row r="8" spans="1:12" ht="29.1">
      <c r="B8" s="2" t="s">
        <v>1582</v>
      </c>
      <c r="E8" s="2" t="s">
        <v>405</v>
      </c>
      <c r="F8" s="2" t="s">
        <v>1583</v>
      </c>
      <c r="H8" s="3" t="s">
        <v>1584</v>
      </c>
    </row>
    <row r="9" spans="1:12" ht="29.1">
      <c r="B9" s="2" t="s">
        <v>1585</v>
      </c>
      <c r="E9" s="2" t="s">
        <v>1094</v>
      </c>
      <c r="F9" s="2" t="s">
        <v>1586</v>
      </c>
      <c r="H9" s="2" t="s">
        <v>1138</v>
      </c>
      <c r="K9" s="2" t="s">
        <v>1087</v>
      </c>
    </row>
    <row r="10" spans="1:12" ht="29.1">
      <c r="B10" s="2" t="s">
        <v>1587</v>
      </c>
      <c r="E10" s="2" t="s">
        <v>492</v>
      </c>
      <c r="F10" s="2" t="s">
        <v>1588</v>
      </c>
      <c r="H10" s="2" t="s">
        <v>1217</v>
      </c>
      <c r="K10" s="2" t="s">
        <v>1139</v>
      </c>
    </row>
    <row r="11" spans="1:12" ht="43.5">
      <c r="B11" s="2" t="s">
        <v>1589</v>
      </c>
      <c r="E11" s="2" t="s">
        <v>380</v>
      </c>
      <c r="F11" s="2" t="s">
        <v>1590</v>
      </c>
      <c r="H11" s="2" t="s">
        <v>1186</v>
      </c>
      <c r="K11" s="2" t="s">
        <v>1158</v>
      </c>
    </row>
    <row r="12" spans="1:12" ht="43.5">
      <c r="B12" s="2" t="s">
        <v>619</v>
      </c>
      <c r="E12" s="2" t="s">
        <v>355</v>
      </c>
      <c r="F12" s="2" t="s">
        <v>1591</v>
      </c>
      <c r="H12" s="2" t="s">
        <v>1295</v>
      </c>
      <c r="K12" s="2" t="s">
        <v>1188</v>
      </c>
    </row>
    <row r="13" spans="1:12" ht="29.1">
      <c r="B13" s="2" t="s">
        <v>775</v>
      </c>
      <c r="E13" s="2" t="s">
        <v>412</v>
      </c>
      <c r="F13" s="2" t="s">
        <v>1592</v>
      </c>
    </row>
    <row r="14" spans="1:12" ht="29.1">
      <c r="B14" s="2" t="s">
        <v>778</v>
      </c>
      <c r="E14" s="2" t="s">
        <v>470</v>
      </c>
      <c r="F14" s="2" t="s">
        <v>1593</v>
      </c>
      <c r="K14" s="3" t="s">
        <v>864</v>
      </c>
    </row>
    <row r="15" spans="1:12">
      <c r="B15" s="2" t="s">
        <v>404</v>
      </c>
      <c r="D15" s="19"/>
      <c r="H15" s="2" t="s">
        <v>925</v>
      </c>
      <c r="K15" s="47" t="s">
        <v>63</v>
      </c>
    </row>
    <row r="16" spans="1:12">
      <c r="B16" s="2" t="s">
        <v>553</v>
      </c>
      <c r="D16" s="19"/>
      <c r="H16" s="2" t="s">
        <v>967</v>
      </c>
      <c r="K16" s="47" t="s">
        <v>1536</v>
      </c>
    </row>
    <row r="17" spans="2:12">
      <c r="B17" s="2" t="s">
        <v>726</v>
      </c>
      <c r="D17" s="19"/>
      <c r="H17" s="2" t="s">
        <v>973</v>
      </c>
      <c r="K17" s="47" t="s">
        <v>158</v>
      </c>
    </row>
    <row r="18" spans="2:12">
      <c r="B18" s="2" t="s">
        <v>28</v>
      </c>
      <c r="D18" s="19"/>
      <c r="E18" s="2" t="s">
        <v>1594</v>
      </c>
      <c r="H18" s="2" t="s">
        <v>988</v>
      </c>
    </row>
    <row r="19" spans="2:12">
      <c r="B19" s="2" t="s">
        <v>731</v>
      </c>
      <c r="D19" s="19"/>
      <c r="E19" s="2" t="s">
        <v>397</v>
      </c>
      <c r="H19" s="2" t="s">
        <v>960</v>
      </c>
      <c r="K19" s="2" t="s">
        <v>1259</v>
      </c>
    </row>
    <row r="20" spans="2:12" ht="29.1">
      <c r="B20" s="2" t="s">
        <v>922</v>
      </c>
      <c r="D20" s="19"/>
      <c r="E20" s="2" t="s">
        <v>552</v>
      </c>
      <c r="H20" s="2" t="s">
        <v>948</v>
      </c>
      <c r="K20" s="2" t="s">
        <v>1284</v>
      </c>
    </row>
    <row r="21" spans="2:12">
      <c r="B21" s="2" t="s">
        <v>579</v>
      </c>
      <c r="D21" s="19"/>
      <c r="E21" s="2" t="s">
        <v>564</v>
      </c>
      <c r="K21" s="2" t="s">
        <v>477</v>
      </c>
    </row>
    <row r="22" spans="2:12" ht="29.1">
      <c r="B22" s="2" t="s">
        <v>1595</v>
      </c>
      <c r="D22" s="19"/>
      <c r="E22" s="2" t="s">
        <v>578</v>
      </c>
      <c r="K22" s="2" t="s">
        <v>1294</v>
      </c>
    </row>
    <row r="23" spans="2:12" ht="29.1">
      <c r="B23" s="2" t="s">
        <v>380</v>
      </c>
      <c r="D23" s="19"/>
      <c r="E23" s="2" t="s">
        <v>618</v>
      </c>
      <c r="H23" s="78" t="s">
        <v>1596</v>
      </c>
      <c r="K23" s="2" t="s">
        <v>1296</v>
      </c>
    </row>
    <row r="24" spans="2:12">
      <c r="B24" s="2" t="s">
        <v>1597</v>
      </c>
      <c r="D24" s="19"/>
      <c r="E24" s="2" t="s">
        <v>722</v>
      </c>
      <c r="H24" s="79" t="s">
        <v>1598</v>
      </c>
    </row>
    <row r="25" spans="2:12">
      <c r="B25" s="2" t="s">
        <v>1023</v>
      </c>
      <c r="D25" s="19"/>
      <c r="E25" s="2" t="s">
        <v>767</v>
      </c>
      <c r="H25" s="184" t="s">
        <v>1599</v>
      </c>
      <c r="K25" s="2" t="s">
        <v>1024</v>
      </c>
      <c r="L25" s="2" t="s">
        <v>1</v>
      </c>
    </row>
    <row r="26" spans="2:12" ht="29.1">
      <c r="B26" s="2" t="s">
        <v>429</v>
      </c>
      <c r="C26" s="37" t="s">
        <v>385</v>
      </c>
      <c r="D26" s="19"/>
      <c r="H26" s="185" t="s">
        <v>1600</v>
      </c>
      <c r="K26" s="141" t="s">
        <v>1101</v>
      </c>
      <c r="L26" s="2" t="s">
        <v>1601</v>
      </c>
    </row>
    <row r="27" spans="2:12" ht="29.1">
      <c r="B27" s="2" t="s">
        <v>432</v>
      </c>
      <c r="C27" s="88" t="s">
        <v>386</v>
      </c>
      <c r="D27" s="19"/>
      <c r="H27" s="186" t="s">
        <v>1602</v>
      </c>
      <c r="K27" s="141" t="s">
        <v>1146</v>
      </c>
      <c r="L27" s="2" t="s">
        <v>1603</v>
      </c>
    </row>
    <row r="28" spans="2:12" ht="57.95">
      <c r="B28" s="2" t="s">
        <v>435</v>
      </c>
      <c r="C28" s="88" t="s">
        <v>387</v>
      </c>
      <c r="D28" s="19"/>
      <c r="K28" s="141" t="s">
        <v>1166</v>
      </c>
      <c r="L28" s="2" t="s">
        <v>1604</v>
      </c>
    </row>
    <row r="29" spans="2:12">
      <c r="B29" s="2" t="s">
        <v>753</v>
      </c>
      <c r="D29" s="19"/>
      <c r="E29" s="2" t="s">
        <v>1605</v>
      </c>
      <c r="H29" s="2" t="s">
        <v>1081</v>
      </c>
      <c r="K29" s="142" t="s">
        <v>1192</v>
      </c>
      <c r="L29" s="2" t="s">
        <v>1606</v>
      </c>
    </row>
    <row r="30" spans="2:12" ht="29.1">
      <c r="B30" s="2" t="s">
        <v>787</v>
      </c>
      <c r="D30" s="19"/>
      <c r="E30" s="2" t="s">
        <v>946</v>
      </c>
      <c r="H30" s="2" t="s">
        <v>1136</v>
      </c>
      <c r="K30" s="143" t="s">
        <v>1208</v>
      </c>
      <c r="L30" s="2" t="s">
        <v>1607</v>
      </c>
    </row>
    <row r="31" spans="2:12" ht="29.1">
      <c r="B31" s="2" t="s">
        <v>1608</v>
      </c>
      <c r="D31" s="19"/>
      <c r="E31" s="2" t="s">
        <v>959</v>
      </c>
      <c r="H31" s="2" t="s">
        <v>1202</v>
      </c>
    </row>
    <row r="32" spans="2:12">
      <c r="B32" s="2" t="s">
        <v>23</v>
      </c>
      <c r="D32" s="19"/>
      <c r="K32" s="2" t="s">
        <v>917</v>
      </c>
    </row>
    <row r="33" spans="2:11" ht="29.1">
      <c r="B33" s="2" t="s">
        <v>1609</v>
      </c>
      <c r="D33" s="19"/>
      <c r="E33" s="3" t="s">
        <v>392</v>
      </c>
      <c r="H33" s="2" t="s">
        <v>1610</v>
      </c>
      <c r="K33" s="2" t="s">
        <v>943</v>
      </c>
    </row>
    <row r="34" spans="2:11">
      <c r="B34" s="2" t="s">
        <v>458</v>
      </c>
      <c r="D34" s="19"/>
      <c r="E34" s="36" t="s">
        <v>408</v>
      </c>
      <c r="H34" s="2" t="s">
        <v>1121</v>
      </c>
      <c r="K34" s="2" t="s">
        <v>957</v>
      </c>
    </row>
    <row r="35" spans="2:11" ht="57.95">
      <c r="B35" s="2" t="s">
        <v>473</v>
      </c>
      <c r="C35" s="2" t="s">
        <v>1611</v>
      </c>
      <c r="D35" s="19"/>
      <c r="E35" s="183" t="s">
        <v>401</v>
      </c>
      <c r="H35" s="2" t="s">
        <v>1177</v>
      </c>
    </row>
    <row r="36" spans="2:11" ht="29.1">
      <c r="B36" s="2" t="s">
        <v>508</v>
      </c>
      <c r="D36" s="19"/>
      <c r="E36" s="182" t="s">
        <v>426</v>
      </c>
      <c r="H36" s="2" t="s">
        <v>1197</v>
      </c>
      <c r="K36" s="2" t="s">
        <v>1022</v>
      </c>
    </row>
    <row r="37" spans="2:11">
      <c r="B37" s="2" t="s">
        <v>512</v>
      </c>
      <c r="D37" s="19"/>
      <c r="K37" s="2" t="s">
        <v>1098</v>
      </c>
    </row>
    <row r="38" spans="2:11" ht="29.1">
      <c r="B38" s="2" t="s">
        <v>516</v>
      </c>
      <c r="D38" s="19"/>
      <c r="E38" s="2" t="s">
        <v>1612</v>
      </c>
      <c r="F38" s="2" t="s">
        <v>1</v>
      </c>
      <c r="H38" s="2" t="s">
        <v>1613</v>
      </c>
      <c r="K38" s="2" t="s">
        <v>1164</v>
      </c>
    </row>
    <row r="39" spans="2:11">
      <c r="B39" s="2" t="s">
        <v>1614</v>
      </c>
      <c r="D39" s="19"/>
      <c r="E39" s="2" t="s">
        <v>952</v>
      </c>
      <c r="F39" s="80" t="s">
        <v>1615</v>
      </c>
      <c r="H39" s="38" t="s">
        <v>947</v>
      </c>
      <c r="K39" s="2" t="s">
        <v>1144</v>
      </c>
    </row>
    <row r="40" spans="2:11">
      <c r="B40" s="2" t="s">
        <v>1616</v>
      </c>
      <c r="D40" s="19"/>
      <c r="E40" s="2" t="s">
        <v>962</v>
      </c>
      <c r="F40" s="80" t="s">
        <v>1617</v>
      </c>
      <c r="H40" s="182" t="s">
        <v>408</v>
      </c>
      <c r="K40" s="2" t="s">
        <v>1618</v>
      </c>
    </row>
    <row r="41" spans="2:11">
      <c r="B41" s="2" t="s">
        <v>521</v>
      </c>
      <c r="D41" s="19"/>
      <c r="E41" s="2" t="s">
        <v>969</v>
      </c>
      <c r="F41" s="80" t="s">
        <v>1619</v>
      </c>
      <c r="H41" s="183" t="s">
        <v>401</v>
      </c>
      <c r="K41" s="2" t="s">
        <v>1620</v>
      </c>
    </row>
    <row r="42" spans="2:11">
      <c r="B42" s="2" t="s">
        <v>525</v>
      </c>
      <c r="D42" s="19"/>
      <c r="H42" s="182" t="s">
        <v>426</v>
      </c>
    </row>
    <row r="43" spans="2:11">
      <c r="B43" s="2" t="s">
        <v>528</v>
      </c>
      <c r="D43" s="19"/>
      <c r="E43" s="2" t="s">
        <v>1621</v>
      </c>
      <c r="K43" s="2" t="s">
        <v>1622</v>
      </c>
    </row>
    <row r="44" spans="2:11">
      <c r="B44" s="2" t="s">
        <v>539</v>
      </c>
      <c r="D44" s="19"/>
      <c r="E44" s="2" t="s">
        <v>943</v>
      </c>
      <c r="K44" s="41" t="s">
        <v>1163</v>
      </c>
    </row>
    <row r="45" spans="2:11">
      <c r="B45" s="2" t="s">
        <v>793</v>
      </c>
      <c r="D45" s="19"/>
      <c r="E45" s="2" t="s">
        <v>957</v>
      </c>
      <c r="K45" s="141" t="s">
        <v>1097</v>
      </c>
    </row>
    <row r="46" spans="2:11">
      <c r="B46" s="2" t="s">
        <v>239</v>
      </c>
      <c r="D46" s="19"/>
    </row>
    <row r="47" spans="2:11">
      <c r="B47" s="2" t="s">
        <v>1623</v>
      </c>
      <c r="D47" s="19"/>
      <c r="E47" s="2" t="s">
        <v>915</v>
      </c>
      <c r="F47" s="2" t="s">
        <v>1</v>
      </c>
    </row>
    <row r="48" spans="2:11" ht="29.1">
      <c r="B48" s="2" t="s">
        <v>1624</v>
      </c>
      <c r="D48" s="19"/>
      <c r="E48" s="2" t="s">
        <v>941</v>
      </c>
      <c r="F48" s="2" t="s">
        <v>1625</v>
      </c>
    </row>
    <row r="49" spans="2:6" ht="29.1">
      <c r="B49" s="2" t="s">
        <v>1121</v>
      </c>
      <c r="D49" s="19"/>
      <c r="E49" s="2" t="s">
        <v>955</v>
      </c>
      <c r="F49" s="2" t="s">
        <v>1626</v>
      </c>
    </row>
    <row r="50" spans="2:6">
      <c r="B50" s="2" t="s">
        <v>631</v>
      </c>
      <c r="D50" s="19"/>
      <c r="E50" s="2" t="s">
        <v>964</v>
      </c>
    </row>
    <row r="51" spans="2:6" ht="29.1">
      <c r="B51" s="2" t="s">
        <v>561</v>
      </c>
      <c r="D51" s="19"/>
      <c r="E51" s="2" t="s">
        <v>971</v>
      </c>
      <c r="F51" s="2" t="s">
        <v>1627</v>
      </c>
    </row>
    <row r="52" spans="2:6">
      <c r="B52" s="2" t="s">
        <v>614</v>
      </c>
      <c r="C52" s="37"/>
      <c r="D52" s="19"/>
    </row>
    <row r="53" spans="2:6">
      <c r="D53" s="19"/>
      <c r="E53" s="2" t="s">
        <v>1012</v>
      </c>
      <c r="F53" s="2" t="s">
        <v>1</v>
      </c>
    </row>
    <row r="54" spans="2:6">
      <c r="B54" s="57" t="s">
        <v>1628</v>
      </c>
      <c r="E54" s="142" t="s">
        <v>408</v>
      </c>
      <c r="F54" s="2" t="s">
        <v>1629</v>
      </c>
    </row>
    <row r="55" spans="2:6">
      <c r="B55" s="188" t="s">
        <v>1290</v>
      </c>
      <c r="E55" s="140" t="s">
        <v>401</v>
      </c>
      <c r="F55" s="2" t="s">
        <v>1630</v>
      </c>
    </row>
    <row r="56" spans="2:6" ht="29.1">
      <c r="B56" s="141" t="s">
        <v>1293</v>
      </c>
      <c r="E56" s="141" t="s">
        <v>426</v>
      </c>
      <c r="F56" s="2" t="s">
        <v>1631</v>
      </c>
    </row>
    <row r="58" spans="2:6">
      <c r="E58" s="2" t="s">
        <v>914</v>
      </c>
      <c r="F58" s="2" t="s">
        <v>1632</v>
      </c>
    </row>
    <row r="59" spans="2:6">
      <c r="E59" s="100">
        <v>0.99990000000000001</v>
      </c>
      <c r="F59" s="2" t="s">
        <v>1633</v>
      </c>
    </row>
    <row r="60" spans="2:6">
      <c r="E60" s="100">
        <v>0.99950000000000006</v>
      </c>
      <c r="F60" s="2" t="s">
        <v>1634</v>
      </c>
    </row>
    <row r="61" spans="2:6">
      <c r="E61" s="100">
        <v>0.999</v>
      </c>
      <c r="F61" s="2" t="s">
        <v>1635</v>
      </c>
    </row>
    <row r="62" spans="2:6">
      <c r="E62" s="100">
        <v>0.995</v>
      </c>
      <c r="F62" s="2" t="s">
        <v>1636</v>
      </c>
    </row>
    <row r="63" spans="2:6">
      <c r="E63" s="127">
        <v>0.95</v>
      </c>
      <c r="F63" s="2" t="s">
        <v>1637</v>
      </c>
    </row>
    <row r="65" spans="5:5">
      <c r="E65" s="2" t="s">
        <v>1638</v>
      </c>
    </row>
    <row r="66" spans="5:5">
      <c r="E66" s="2" t="s">
        <v>1639</v>
      </c>
    </row>
    <row r="67" spans="5:5">
      <c r="E67" s="2" t="s">
        <v>1140</v>
      </c>
    </row>
    <row r="68" spans="5:5">
      <c r="E68" s="2" t="s">
        <v>1205</v>
      </c>
    </row>
    <row r="69" spans="5:5">
      <c r="E69" s="2" t="s">
        <v>1248</v>
      </c>
    </row>
  </sheetData>
  <conditionalFormatting sqref="E34:E36">
    <cfRule type="cellIs" dxfId="115" priority="1" operator="equal">
      <formula>$E$34</formula>
    </cfRule>
    <cfRule type="cellIs" dxfId="114" priority="2" operator="equal">
      <formula>$E$35</formula>
    </cfRule>
    <cfRule type="cellIs" dxfId="113" priority="4" operator="equal">
      <formula>$E$36</formula>
    </cfRule>
  </conditionalFormatting>
  <conditionalFormatting sqref="H39:H42">
    <cfRule type="cellIs" dxfId="112" priority="5" operator="equal">
      <formula>$H$39</formula>
    </cfRule>
    <cfRule type="cellIs" dxfId="111" priority="6" operator="equal">
      <formula>$H$40</formula>
    </cfRule>
    <cfRule type="cellIs" dxfId="110" priority="7" operator="equal">
      <formula>$H$41</formula>
    </cfRule>
    <cfRule type="cellIs" dxfId="109"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Johan Vosloo</cp:lastModifiedBy>
  <cp:revision>1</cp:revision>
  <dcterms:created xsi:type="dcterms:W3CDTF">2022-09-21T09:32:12Z</dcterms:created>
  <dcterms:modified xsi:type="dcterms:W3CDTF">2022-11-20T21:04:03Z</dcterms:modified>
  <cp:category/>
  <cp:contentStatus/>
</cp:coreProperties>
</file>