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lhousseini\Downloads\"/>
    </mc:Choice>
  </mc:AlternateContent>
  <xr:revisionPtr revIDLastSave="0" documentId="13_ncr:1_{EE884880-65AF-48C4-893F-DD9DBDB72A3F}" xr6:coauthVersionLast="47" xr6:coauthVersionMax="47" xr10:uidLastSave="{00000000-0000-0000-0000-000000000000}"/>
  <bookViews>
    <workbookView xWindow="53250" yWindow="3510" windowWidth="37305" windowHeight="16905" tabRatio="691" activeTab="1" autoFilterDateGrouping="0" xr2:uid="{00000000-000D-0000-FFFF-FFFF00000000}"/>
  </bookViews>
  <sheets>
    <sheet name="Instructions" sheetId="8" r:id="rId1"/>
    <sheet name="WOs" sheetId="21" r:id="rId2"/>
    <sheet name="AdminLists" sheetId="10" r:id="rId3"/>
    <sheet name="MyLinks" sheetId="25" r:id="rId4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1" l="1"/>
  <c r="N19" i="21"/>
  <c r="N31" i="21"/>
  <c r="N2" i="21"/>
  <c r="N7" i="21"/>
  <c r="N20" i="21"/>
  <c r="N32" i="21"/>
  <c r="N8" i="21"/>
  <c r="N4" i="21"/>
  <c r="N5" i="21"/>
  <c r="N6" i="21"/>
  <c r="N21" i="21"/>
  <c r="N17" i="21"/>
  <c r="N22" i="21"/>
  <c r="N18" i="21"/>
  <c r="N23" i="21"/>
  <c r="N13" i="21"/>
  <c r="N33" i="21"/>
  <c r="N26" i="21"/>
  <c r="N37" i="21"/>
  <c r="N34" i="21"/>
  <c r="N30" i="21"/>
  <c r="N36" i="21"/>
  <c r="N38" i="21"/>
  <c r="N43" i="21"/>
  <c r="N44" i="21"/>
  <c r="N51" i="21"/>
  <c r="N27" i="21"/>
  <c r="N28" i="21"/>
  <c r="N29" i="21"/>
  <c r="N14" i="21"/>
  <c r="N10" i="21"/>
  <c r="N45" i="21"/>
  <c r="N9" i="21"/>
  <c r="N39" i="21"/>
  <c r="N46" i="21"/>
  <c r="N11" i="21"/>
  <c r="N35" i="21"/>
  <c r="N47" i="21"/>
  <c r="N40" i="21"/>
  <c r="N42" i="21"/>
  <c r="N48" i="21"/>
  <c r="N49" i="21"/>
  <c r="N15" i="21"/>
  <c r="N24" i="21"/>
  <c r="N16" i="21"/>
  <c r="N25" i="21"/>
  <c r="N50" i="21"/>
  <c r="N41" i="21"/>
  <c r="N12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R12" i="21"/>
  <c r="R41" i="21"/>
  <c r="R25" i="21"/>
  <c r="R50" i="21"/>
  <c r="R16" i="21"/>
  <c r="R24" i="21"/>
  <c r="R15" i="21"/>
  <c r="R49" i="21"/>
  <c r="R42" i="21"/>
  <c r="R40" i="21"/>
  <c r="R48" i="21"/>
  <c r="R11" i="21"/>
  <c r="R47" i="21"/>
  <c r="R39" i="21"/>
  <c r="R46" i="21"/>
  <c r="R45" i="21"/>
  <c r="R10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S39" i="21" l="1"/>
  <c r="Q39" i="21"/>
  <c r="T39" i="21" s="1"/>
  <c r="S15" i="21"/>
  <c r="Q15" i="21"/>
  <c r="T15" i="21" s="1"/>
  <c r="S7" i="21"/>
  <c r="Q7" i="21"/>
  <c r="T7" i="21" s="1"/>
  <c r="S38" i="21"/>
  <c r="Q38" i="21"/>
  <c r="T38" i="21" s="1"/>
  <c r="S14" i="21"/>
  <c r="Q14" i="21"/>
  <c r="T14" i="21" s="1"/>
  <c r="S37" i="21"/>
  <c r="Q37" i="21"/>
  <c r="T37" i="21" s="1"/>
  <c r="S29" i="21"/>
  <c r="Q29" i="21"/>
  <c r="T29" i="21" s="1"/>
  <c r="S22" i="21"/>
  <c r="Q22" i="21"/>
  <c r="T22" i="21" s="1"/>
  <c r="S46" i="21"/>
  <c r="Q46" i="21"/>
  <c r="T46" i="21" s="1"/>
  <c r="S30" i="21"/>
  <c r="Q30" i="21"/>
  <c r="T30" i="21" s="1"/>
  <c r="S6" i="21"/>
  <c r="Q6" i="21"/>
  <c r="T6" i="21" s="1"/>
  <c r="S50" i="21"/>
  <c r="Q50" i="21"/>
  <c r="T50" i="21" s="1"/>
  <c r="S26" i="21"/>
  <c r="Q26" i="21"/>
  <c r="T26" i="21" s="1"/>
  <c r="S49" i="21"/>
  <c r="Q49" i="21"/>
  <c r="T49" i="21" s="1"/>
  <c r="S17" i="21"/>
  <c r="Q17" i="21"/>
  <c r="T17" i="21" s="1"/>
  <c r="S48" i="21"/>
  <c r="Q48" i="21"/>
  <c r="T48" i="21" s="1"/>
  <c r="S16" i="21"/>
  <c r="Q16" i="21"/>
  <c r="T16" i="21" s="1"/>
  <c r="S8" i="21"/>
  <c r="Q8" i="21"/>
  <c r="T8" i="21" s="1"/>
  <c r="S45" i="21"/>
  <c r="Q45" i="21"/>
  <c r="T45" i="21" s="1"/>
  <c r="S21" i="21"/>
  <c r="Q21" i="21"/>
  <c r="T21" i="21" s="1"/>
  <c r="S13" i="21"/>
  <c r="Q13" i="21"/>
  <c r="T13" i="21" s="1"/>
  <c r="Q40" i="21"/>
  <c r="T40" i="21" s="1"/>
  <c r="S40" i="21"/>
  <c r="S18" i="21"/>
  <c r="Q18" i="21"/>
  <c r="T18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S5" i="21"/>
  <c r="Q5" i="21"/>
  <c r="T5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28" i="21"/>
  <c r="T28" i="21" s="1"/>
  <c r="S25" i="21"/>
  <c r="Q25" i="21"/>
  <c r="T25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T2" i="21" s="1"/>
  <c r="Q12" i="21"/>
  <c r="T12" i="21" s="1"/>
  <c r="S47" i="21"/>
  <c r="Q47" i="21"/>
  <c r="T47" i="21" s="1"/>
  <c r="S41" i="21"/>
  <c r="Q41" i="21"/>
  <c r="T41" i="21" s="1"/>
  <c r="S33" i="21"/>
  <c r="Q33" i="21"/>
  <c r="T33" i="21" s="1"/>
  <c r="S9" i="21"/>
  <c r="Q9" i="21"/>
  <c r="T9" i="21" s="1"/>
  <c r="S32" i="21"/>
  <c r="Q32" i="21"/>
  <c r="T32" i="21" s="1"/>
  <c r="S24" i="21"/>
  <c r="Q24" i="21"/>
  <c r="T24" i="21" s="1"/>
  <c r="S31" i="21"/>
  <c r="Q31" i="21"/>
  <c r="T31" i="21" s="1"/>
  <c r="S23" i="21"/>
  <c r="Q23" i="21"/>
  <c r="T23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<sst xmlns="http://schemas.openxmlformats.org/spreadsheetml/2006/main" count="322" uniqueCount="116">
  <si>
    <t>Service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</si>
  <si>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</si>
  <si>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</si>
  <si>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</si>
  <si>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</si>
  <si>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</si>
  <si>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</si>
  <si>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</si>
  <si>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</si>
  <si>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</si>
  <si>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</si>
  <si>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</si>
  <si>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</si>
  <si>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</si>
  <si>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</si>
  <si>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</si>
  <si>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</si>
  <si>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</si>
  <si>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</si>
  <si>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</si>
  <si>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</si>
  <si>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</si>
  <si>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</si>
  <si>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</si>
  <si>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</si>
  <si>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</si>
  <si>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</si>
  <si>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</si>
  <si>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</si>
  <si>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</si>
  <si>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</si>
  <si>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</si>
  <si>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</si>
  <si>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</si>
  <si>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</si>
  <si>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</si>
  <si>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</si>
  <si>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</si>
  <si>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</si>
  <si>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</si>
  <si>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</si>
  <si>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</si>
  <si>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</si>
  <si>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</si>
  <si>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</si>
  <si>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</si>
  <si>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</si>
  <si>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</si>
  <si>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</si>
  <si>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</si>
  <si>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</si>
  <si>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</si>
  <si>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</si>
  <si>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</si>
  <si>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</si>
  <si>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</si>
  <si>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</si>
  <si>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</si>
  <si>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</si>
  <si>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</si>
  <si>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</si>
  <si>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</si>
  <si>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</si>
  <si>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</si>
  <si>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</si>
  <si>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</si>
  <si>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</si>
  <si>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</si>
  <si>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</si>
  <si>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</si>
  <si>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</si>
  <si>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</si>
  <si>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</si>
  <si>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</si>
  <si>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</si>
  <si>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</si>
  <si>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</si>
  <si>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</si>
  <si>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</si>
  <si>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</si>
  <si>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</si>
  <si>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</si>
  <si>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</si>
  <si>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</si>
  <si>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</si>
  <si>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</si>
  <si>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</si>
  <si>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</si>
  <si>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</si>
  <si>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</si>
  <si>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</si>
  <si>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</si>
  <si>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</si>
  <si>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</si>
  <si>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</si>
  <si>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</si>
  <si>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</si>
  <si>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</si>
  <si>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</si>
  <si>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</si>
  <si>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</si>
  <si>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</si>
  <si>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</si>
  <si>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</si>
  <si>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</si>
  <si>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</si>
  <si>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</si>
  <si>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</si>
  <si>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</si>
  <si>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</si>
  <si>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LbrRate</t>
  </si>
  <si>
    <t>Get emails with Excel tips, links, and news</t>
  </si>
  <si>
    <t>Fake work order data to use for Excel testing</t>
  </si>
  <si>
    <t>Excel tutorials and tips, with comments and questions</t>
  </si>
  <si>
    <t>Excel Products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</si>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</sst>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;\(&quot;$&quot;#,##0.00\)"/>
    <numFmt numFmtId="165" formatCode="dd\-mmm\-yy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1" applyAlignment="1" applyProtection="1"/>
    <xf numFmtId="0" fontId="3" fillId="0" borderId="0" xfId="1" applyAlignment="1"/>
    <xf numFmtId="0" fontId="5" fillId="0" borderId="0" xfId="0" applyFont="1"/>
    <xf numFmtId="0" fontId="0" fillId="0" borderId="0" xfId="0" applyAlignment="1">
      <alignment horizontal="right"/>
    </xf>
    <xf numFmtId="0" fontId="6" fillId="0" borderId="0" xfId="2" applyAlignment="1" applyProtection="1"/>
    <xf numFmtId="0" fontId="6" fillId="0" borderId="0" xfId="2" applyAlignment="1">
      <alignment horizontal="left"/>
    </xf>
    <xf numFmtId="0" fontId="7" fillId="0" borderId="0" xfId="0" applyFont="1"/>
    <xf numFmtId="0" fontId="0" fillId="0" borderId="0" xfId="0" applyAlignment="1">
      <alignment horizontal="center" vertical="top"/>
    </xf>
    <xf numFmtId="165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  <xf numFmtId="43" fontId="0" fillId="0" borderId="0" xfId="3" applyFont="1" applyFill="1" applyBorder="1" applyAlignment="1">
      <alignment horizontal="right"/>
    </xf>
    <xf numFmtId="0" fontId="0" fillId="2" borderId="0" xfId="0" applyFill="1"/>
    <xf numFmtId="166" fontId="0" fillId="2" borderId="0" xfId="3" applyNumberFormat="1" applyFont="1" applyFill="1" applyBorder="1" applyAlignment="1">
      <alignment horizontal="right"/>
    </xf>
    <xf numFmtId="43" fontId="0" fillId="2" borderId="0" xfId="3" applyFont="1" applyFill="1" applyBorder="1" applyAlignment="1">
      <alignment horizontal="right"/>
    </xf>
    <xf numFmtId="0" fontId="0" fillId="0" borderId="0" xfId="0" applyAlignment="1">
      <alignment horizontal="left" vertical="top"/>
    </xf>
    <xf numFmtId="43" fontId="0" fillId="0" borderId="0" xfId="3" applyFont="1" applyFill="1" applyBorder="1" applyAlignment="1">
      <alignment horizontal="left" vertical="top"/>
    </xf>
    <xf numFmtId="166" fontId="0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9" fillId="0" borderId="0" xfId="0" applyFont="1"/>
    <xf numFmtId="0" fontId="2" fillId="0" borderId="0" xfId="4" applyFont="1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1" fillId="0" borderId="0" xfId="4" applyAlignment="1">
      <alignment horizontal="left"/>
    </xf>
  </cellXfs>
  <cellStyles count="5">
    <cellStyle name="Comma" xfId="3" builtinId="3"/>
    <cellStyle name="Ctx_Hyperlink" xfId="1" xr:uid="{00000000-0005-0000-0000-000000000000}"/>
    <cellStyle name="Hyperlink" xfId="2" builtinId="8"/>
    <cellStyle name="Normal" xfId="0" builtinId="0"/>
    <cellStyle name="Normal 4" xfId="4" xr:uid="{7D0F64F5-605B-407C-90F5-5A92BAAEBBCC}"/>
  </cellStyles>
  <dxfs count="2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51" totalsRowShown="0" headerRowDxfId="23">
  <autoFilter ref="A1:V51" xr:uid="{34E74291-5DDD-4A5E-AFFB-98DDB45D0538}"/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22"/>
    <tableColumn id="8" xr3:uid="{31259AF1-C868-421A-871F-3420B6EE0B28}" name="Wait" dataDxfId="21" dataCellStyle="Comma">
      <calculatedColumnFormula>IF(G2="","",G2-F2)</calculatedColumnFormula>
    </tableColumn>
    <tableColumn id="22" xr3:uid="{26695BBB-776E-4D3B-ABCA-9B4D32B85478}" name="LbrRate" dataDxfId="20">
      <calculatedColumnFormula array="1">INDEX(TechRate,MATCH(H2,TechNum,0))</calculatedColumnFormula>
    </tableColumn>
    <tableColumn id="13" xr3:uid="{06BFE039-E4C5-43C3-8B15-3AB42A1DC3CE}" name="LbrCost" dataDxfId="19">
      <calculatedColumnFormula>O2*K2</calculatedColumnFormula>
    </tableColumn>
    <tableColumn id="14" xr3:uid="{2EF72B57-2A7D-4BE4-9083-2C79EACADF7B}" name="LbrFee" dataDxfId="18">
      <calculatedColumnFormula>IF(I2="Yes",0,P2)</calculatedColumnFormula>
    </tableColumn>
    <tableColumn id="16" xr3:uid="{B186F8FD-C5B1-466B-A0C8-0D3A667547B6}" name="PartsFee" dataDxfId="17">
      <calculatedColumnFormula>IF(J2="Yes",0,L2)</calculatedColumnFormula>
    </tableColumn>
    <tableColumn id="17" xr3:uid="{EFD556DE-4324-4E6D-A53E-464E0A46787C}" name="TotalCost" dataDxfId="16">
      <calculatedColumnFormula>SUM(L2,P2)</calculatedColumnFormula>
    </tableColumn>
    <tableColumn id="18" xr3:uid="{C9364B25-ACC5-4125-897F-5A9C5A6576FE}" name="TotalFee" dataDxfId="15">
      <calculatedColumnFormula>SUM(Q2,R2)</calculatedColumnFormula>
    </tableColumn>
    <tableColumn id="20" xr3:uid="{A3E6E9C9-A233-4944-BBD4-14E5659EAF61}" name="ReqDay" dataDxfId="14">
      <calculatedColumnFormula>TEXT(F2,"ddd")</calculatedColumnFormula>
    </tableColumn>
    <tableColumn id="21" xr3:uid="{5E98873C-90E1-46A4-998F-ED004F80F406}" name="WorkDay" dataDxfId="13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2" dataDxfId="11">
  <autoFilter ref="G1:G7" xr:uid="{D98F07E7-5AF6-4F44-BBD0-87D55645A03A}"/>
  <tableColumns count="1">
    <tableColumn id="1" xr3:uid="{6F493112-54DB-487B-80DB-1C97F3445C93}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9" dataDxfId="8">
  <autoFilter ref="I1:I6" xr:uid="{318538FA-0830-4552-8396-C80C509A1892}"/>
  <tableColumns count="1">
    <tableColumn id="1" xr3:uid="{1F7DE2C6-A897-4A87-934A-96DA3A4C7820}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6" dataDxfId="5">
  <autoFilter ref="E1:E6" xr:uid="{DF636A80-3F6A-4963-9D8F-FCF16E15EC68}"/>
  <tableColumns count="1">
    <tableColumn id="1" xr3:uid="{8BA46534-D57E-416C-97A8-69237DBF8CD1}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3" dataDxfId="2">
  <autoFilter ref="B1:C4" xr:uid="{7FB35141-EE3A-459F-AACF-1A93077CA7C7}"/>
  <tableColumns count="2">
    <tableColumn id="1" xr3:uid="{D3674B0E-B077-49D0-820E-E2FFA9309268}" name="Techs" dataDxfId="1"/>
    <tableColumn id="2" xr3:uid="{B7617AAA-BD2D-49D3-9037-2107B73C4783}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sheetPr codeName="Sheet2"/>
  <dimension ref="B1:C14"/>
  <sheetViews>
    <sheetView showGridLines="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796875" defaultRowHeight="14.5" x14ac:dyDescent="0.35"/>
  <cols>
    <col min="2" max="2" width="3.54296875" customWidth="1"/>
    <col min="3" max="3" width="37.7265625" customWidth="1"/>
  </cols>
  <sheetData>
    <row r="1" spans="2:3" ht="7.5" customHeight="1" x14ac:dyDescent="0.35"/>
    <row r="4" spans="2:3" ht="9.75" customHeight="1" x14ac:dyDescent="0.35"/>
    <row r="5" spans="2:3" ht="15.5" x14ac:dyDescent="0.35">
      <c r="C5" s="4" t="s">
        <v>11</v>
      </c>
    </row>
    <row r="6" spans="2:3" x14ac:dyDescent="0.35">
      <c r="B6" s="5"/>
      <c r="C6" s="6" t="s">
        <v>12</v>
      </c>
    </row>
    <row r="7" spans="2:3" ht="9.75" customHeight="1" x14ac:dyDescent="0.35">
      <c r="B7" s="5"/>
    </row>
    <row r="8" spans="2:3" ht="15.5" x14ac:dyDescent="0.35">
      <c r="B8" s="5"/>
      <c r="C8" s="4" t="s">
        <v>9</v>
      </c>
    </row>
    <row r="9" spans="2:3" x14ac:dyDescent="0.35">
      <c r="B9" s="5"/>
      <c r="C9" s="6" t="s">
        <v>13</v>
      </c>
    </row>
    <row r="10" spans="2:3" x14ac:dyDescent="0.35">
      <c r="B10" s="5"/>
      <c r="C10" s="7" t="s">
        <v>14</v>
      </c>
    </row>
    <row r="11" spans="2:3" x14ac:dyDescent="0.35">
      <c r="C11" s="7" t="s">
        <v>15</v>
      </c>
    </row>
    <row r="12" spans="2:3" ht="9.75" customHeight="1" x14ac:dyDescent="0.35">
      <c r="B12" s="5"/>
    </row>
    <row r="13" spans="2:3" ht="15.5" x14ac:dyDescent="0.35">
      <c r="C13" s="4" t="s">
        <v>10</v>
      </c>
    </row>
    <row r="14" spans="2:3" x14ac:dyDescent="0.35">
      <c r="C14" t="s">
        <v>112</v>
      </c>
    </row>
  </sheetData>
  <hyperlinks>
    <hyperlink ref="C6" r:id="rId1" xr:uid="{FF7C367F-0851-4600-839A-207D0607D799}"/>
    <hyperlink ref="C9" r:id="rId2" xr:uid="{7017AF8B-AF2B-4011-B28A-E1E1BF8FBF7D}"/>
    <hyperlink ref="C10" r:id="rId3" location="numberdate" xr:uid="{F6C833BA-F5D0-48D6-89D1-8DA36B20BF0F}"/>
    <hyperlink ref="C11" r:id="rId4" xr:uid="{2A1946C0-DB97-495E-9094-4A5759BE13CB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sheetPr codeName="Sheet3"/>
  <dimension ref="A1:V51"/>
  <sheetViews>
    <sheetView tabSelected="1" zoomScale="110" zoomScaleNormal="110" workbookViewId="0">
      <pane ySplit="1" topLeftCell="A2" activePane="bottomLeft" state="frozen"/>
      <selection pane="bottomLeft" activeCell="K55" sqref="K55"/>
    </sheetView>
  </sheetViews>
  <sheetFormatPr defaultRowHeight="14.5" x14ac:dyDescent="0.35"/>
  <cols>
    <col min="3" max="3" width="11" customWidth="1"/>
    <col min="5" max="5" width="6.81640625" customWidth="1"/>
    <col min="6" max="7" width="11" customWidth="1"/>
    <col min="8" max="8" width="7.453125" customWidth="1"/>
    <col min="12" max="12" width="10.54296875" customWidth="1"/>
    <col min="13" max="13" width="8.54296875" customWidth="1"/>
    <col min="14" max="14" width="9" bestFit="1" customWidth="1"/>
    <col min="15" max="16" width="8.54296875" customWidth="1"/>
    <col min="17" max="18" width="9.54296875" customWidth="1"/>
    <col min="19" max="19" width="10" customWidth="1"/>
    <col min="20" max="20" width="11" customWidth="1"/>
    <col min="21" max="22" width="7.26953125" customWidth="1"/>
  </cols>
  <sheetData>
    <row r="1" spans="1:22" s="1" customFormat="1" x14ac:dyDescent="0.35">
      <c r="A1" s="16" t="s">
        <v>20</v>
      </c>
      <c r="B1" s="16" t="s">
        <v>39</v>
      </c>
      <c r="C1" s="16" t="s">
        <v>25</v>
      </c>
      <c r="D1" s="16" t="s">
        <v>0</v>
      </c>
      <c r="E1" s="16" t="s">
        <v>38</v>
      </c>
      <c r="F1" s="16" t="s">
        <v>29</v>
      </c>
      <c r="G1" s="16" t="s">
        <v>30</v>
      </c>
      <c r="H1" s="16" t="s">
        <v>19</v>
      </c>
      <c r="I1" s="16" t="s">
        <v>40</v>
      </c>
      <c r="J1" s="16" t="s">
        <v>41</v>
      </c>
      <c r="K1" s="17" t="s">
        <v>42</v>
      </c>
      <c r="L1" s="17" t="s">
        <v>43</v>
      </c>
      <c r="M1" s="16" t="s">
        <v>31</v>
      </c>
      <c r="N1" s="18" t="s">
        <v>37</v>
      </c>
      <c r="O1" s="16" t="s">
        <v>110</v>
      </c>
      <c r="P1" s="17" t="s">
        <v>44</v>
      </c>
      <c r="Q1" s="17" t="s">
        <v>45</v>
      </c>
      <c r="R1" s="17" t="s">
        <v>46</v>
      </c>
      <c r="S1" s="17" t="s">
        <v>47</v>
      </c>
      <c r="T1" s="17" t="s">
        <v>48</v>
      </c>
      <c r="U1" s="1" t="s">
        <v>58</v>
      </c>
      <c r="V1" s="1" t="s">
        <v>59</v>
      </c>
    </row>
    <row r="2" spans="1:22" x14ac:dyDescent="0.35">
      <c r="A2" t="s">
        <v>60</v>
      </c>
      <c r="B2" t="s">
        <v>51</v>
      </c>
      <c r="C2" t="s">
        <v>23</v>
      </c>
      <c r="D2" t="s">
        <v>27</v>
      </c>
      <c r="F2" s="10">
        <v>44075</v>
      </c>
      <c r="G2" s="10">
        <v>44089</v>
      </c>
      <c r="H2" s="5">
        <v>2</v>
      </c>
      <c r="I2" s="11"/>
      <c r="J2" s="11"/>
      <c r="K2" s="12">
        <v>0.5</v>
      </c>
      <c r="L2" s="12">
        <v>360</v>
      </c>
      <c r="M2" t="s">
        <v>32</v>
      </c>
      <c r="N2" s="14">
        <f t="shared" ref="N2:N14" si="0">IF(G2="","",G2-F2)</f>
        <v>14</v>
      </c>
      <c r="O2" s="13" cm="1">
        <f t="array" ref="O2">INDEX(TechRate,MATCH(H2,TechNum,0))</f>
        <v>140</v>
      </c>
      <c r="P2" s="15">
        <f t="shared" ref="P2:P14" si="1">O2*K2</f>
        <v>70</v>
      </c>
      <c r="Q2" s="15">
        <f t="shared" ref="Q2:Q14" si="2">IF(I2="Yes",0,P2)</f>
        <v>70</v>
      </c>
      <c r="R2" s="15">
        <f t="shared" ref="R2:R14" si="3">IF(J2="Yes",0,L2)</f>
        <v>360</v>
      </c>
      <c r="S2" s="15">
        <f t="shared" ref="S2:S14" si="4">SUM(L2,P2)</f>
        <v>430</v>
      </c>
      <c r="T2" s="15">
        <f t="shared" ref="T2:T14" si="5">SUM(Q2,R2)</f>
        <v>430</v>
      </c>
      <c r="U2" s="13" t="str">
        <f t="shared" ref="U2:U14" si="6">TEXT(F2,"ddd")</f>
        <v>Tue</v>
      </c>
      <c r="V2" s="13" t="str">
        <f t="shared" ref="V2:V14" si="7">TEXT(G2,"ddd")</f>
        <v>Tue</v>
      </c>
    </row>
    <row r="3" spans="1:22" x14ac:dyDescent="0.35">
      <c r="A3" t="s">
        <v>61</v>
      </c>
      <c r="B3" t="s">
        <v>52</v>
      </c>
      <c r="C3" t="s">
        <v>56</v>
      </c>
      <c r="D3" t="s">
        <v>28</v>
      </c>
      <c r="F3" s="10">
        <v>44075</v>
      </c>
      <c r="G3" s="10">
        <v>44078</v>
      </c>
      <c r="H3" s="5">
        <v>1</v>
      </c>
      <c r="I3" s="11"/>
      <c r="J3" s="11"/>
      <c r="K3" s="12">
        <v>0.5</v>
      </c>
      <c r="L3" s="12">
        <v>90.041600000000003</v>
      </c>
      <c r="M3" t="s">
        <v>32</v>
      </c>
      <c r="N3" s="14">
        <f t="shared" si="0"/>
        <v>3</v>
      </c>
      <c r="O3" s="13" cm="1">
        <f t="array" ref="O3">INDEX(TechRate,MATCH(H3,TechNum,0))</f>
        <v>80</v>
      </c>
      <c r="P3" s="15">
        <f t="shared" si="1"/>
        <v>40</v>
      </c>
      <c r="Q3" s="15">
        <f t="shared" si="2"/>
        <v>40</v>
      </c>
      <c r="R3" s="15">
        <f t="shared" si="3"/>
        <v>90.041600000000003</v>
      </c>
      <c r="S3" s="15">
        <f t="shared" si="4"/>
        <v>130.04160000000002</v>
      </c>
      <c r="T3" s="15">
        <f t="shared" si="5"/>
        <v>130.04160000000002</v>
      </c>
      <c r="U3" s="13" t="str">
        <f t="shared" si="6"/>
        <v>Tue</v>
      </c>
      <c r="V3" s="13" t="str">
        <f t="shared" si="7"/>
        <v>Fri</v>
      </c>
    </row>
    <row r="4" spans="1:22" x14ac:dyDescent="0.35">
      <c r="A4" t="s">
        <v>62</v>
      </c>
      <c r="B4" t="s">
        <v>49</v>
      </c>
      <c r="C4" t="s">
        <v>57</v>
      </c>
      <c r="D4" t="s">
        <v>26</v>
      </c>
      <c r="F4" s="10">
        <v>44075</v>
      </c>
      <c r="G4" s="10">
        <v>44091</v>
      </c>
      <c r="H4" s="5">
        <v>1</v>
      </c>
      <c r="I4" s="11"/>
      <c r="J4" s="11"/>
      <c r="K4" s="12">
        <v>0.25</v>
      </c>
      <c r="L4" s="12">
        <v>120</v>
      </c>
      <c r="M4" t="s">
        <v>34</v>
      </c>
      <c r="N4" s="14">
        <f t="shared" si="0"/>
        <v>16</v>
      </c>
      <c r="O4" s="13" cm="1">
        <f t="array" ref="O4">INDEX(TechRate,MATCH(H4,TechNum,0))</f>
        <v>80</v>
      </c>
      <c r="P4" s="15">
        <f t="shared" si="1"/>
        <v>20</v>
      </c>
      <c r="Q4" s="15">
        <f t="shared" si="2"/>
        <v>20</v>
      </c>
      <c r="R4" s="15">
        <f t="shared" si="3"/>
        <v>120</v>
      </c>
      <c r="S4" s="15">
        <f t="shared" si="4"/>
        <v>140</v>
      </c>
      <c r="T4" s="15">
        <f t="shared" si="5"/>
        <v>140</v>
      </c>
      <c r="U4" s="13" t="str">
        <f t="shared" si="6"/>
        <v>Tue</v>
      </c>
      <c r="V4" s="13" t="str">
        <f t="shared" si="7"/>
        <v>Thu</v>
      </c>
    </row>
    <row r="5" spans="1:22" x14ac:dyDescent="0.35">
      <c r="A5" t="s">
        <v>63</v>
      </c>
      <c r="B5" t="s">
        <v>52</v>
      </c>
      <c r="C5" t="s">
        <v>56</v>
      </c>
      <c r="D5" t="s">
        <v>26</v>
      </c>
      <c r="F5" s="10">
        <v>44075</v>
      </c>
      <c r="G5" s="10">
        <v>44091</v>
      </c>
      <c r="H5" s="5">
        <v>1</v>
      </c>
      <c r="I5" s="11"/>
      <c r="J5" s="11"/>
      <c r="K5" s="12">
        <v>0.25</v>
      </c>
      <c r="L5" s="12">
        <v>16.25</v>
      </c>
      <c r="M5" t="s">
        <v>32</v>
      </c>
      <c r="N5" s="14">
        <f t="shared" si="0"/>
        <v>16</v>
      </c>
      <c r="O5" s="13" cm="1">
        <f t="array" ref="O5">INDEX(TechRate,MATCH(H5,TechNum,0))</f>
        <v>80</v>
      </c>
      <c r="P5" s="15">
        <f t="shared" si="1"/>
        <v>20</v>
      </c>
      <c r="Q5" s="15">
        <f t="shared" si="2"/>
        <v>20</v>
      </c>
      <c r="R5" s="15">
        <f t="shared" si="3"/>
        <v>16.25</v>
      </c>
      <c r="S5" s="15">
        <f t="shared" si="4"/>
        <v>36.25</v>
      </c>
      <c r="T5" s="15">
        <f t="shared" si="5"/>
        <v>36.25</v>
      </c>
      <c r="U5" s="13" t="str">
        <f t="shared" si="6"/>
        <v>Tue</v>
      </c>
      <c r="V5" s="13" t="str">
        <f t="shared" si="7"/>
        <v>Thu</v>
      </c>
    </row>
    <row r="6" spans="1:22" x14ac:dyDescent="0.35">
      <c r="A6" t="s">
        <v>64</v>
      </c>
      <c r="B6" t="s">
        <v>50</v>
      </c>
      <c r="C6" t="s">
        <v>57</v>
      </c>
      <c r="D6" t="s">
        <v>26</v>
      </c>
      <c r="E6" t="s">
        <v>18</v>
      </c>
      <c r="F6" s="10">
        <v>44075</v>
      </c>
      <c r="G6" s="10">
        <v>44091</v>
      </c>
      <c r="H6" s="5">
        <v>1</v>
      </c>
      <c r="I6" s="11"/>
      <c r="J6" s="11"/>
      <c r="K6" s="12">
        <v>0.25</v>
      </c>
      <c r="L6" s="12">
        <v>45.237400000000001</v>
      </c>
      <c r="M6" t="s">
        <v>32</v>
      </c>
      <c r="N6" s="14">
        <f t="shared" si="0"/>
        <v>16</v>
      </c>
      <c r="O6" s="13" cm="1">
        <f t="array" ref="O6">INDEX(TechRate,MATCH(H6,TechNum,0))</f>
        <v>80</v>
      </c>
      <c r="P6" s="15">
        <f t="shared" si="1"/>
        <v>20</v>
      </c>
      <c r="Q6" s="15">
        <f t="shared" si="2"/>
        <v>20</v>
      </c>
      <c r="R6" s="15">
        <f t="shared" si="3"/>
        <v>45.237400000000001</v>
      </c>
      <c r="S6" s="15">
        <f t="shared" si="4"/>
        <v>65.237400000000008</v>
      </c>
      <c r="T6" s="15">
        <f t="shared" si="5"/>
        <v>65.237400000000008</v>
      </c>
      <c r="U6" s="13" t="str">
        <f t="shared" si="6"/>
        <v>Tue</v>
      </c>
      <c r="V6" s="13" t="str">
        <f t="shared" si="7"/>
        <v>Thu</v>
      </c>
    </row>
    <row r="7" spans="1:22" x14ac:dyDescent="0.35">
      <c r="A7" t="s">
        <v>65</v>
      </c>
      <c r="B7" t="s">
        <v>52</v>
      </c>
      <c r="C7" t="s">
        <v>56</v>
      </c>
      <c r="D7" t="s">
        <v>27</v>
      </c>
      <c r="F7" s="10">
        <v>44075</v>
      </c>
      <c r="G7" s="10">
        <v>44089</v>
      </c>
      <c r="H7" s="5">
        <v>1</v>
      </c>
      <c r="I7" s="11"/>
      <c r="J7" s="11"/>
      <c r="K7" s="12">
        <v>0.25</v>
      </c>
      <c r="L7" s="12">
        <v>97.626300000000001</v>
      </c>
      <c r="M7" t="s">
        <v>32</v>
      </c>
      <c r="N7" s="14">
        <f t="shared" si="0"/>
        <v>14</v>
      </c>
      <c r="O7" s="13" cm="1">
        <f t="array" ref="O7">INDEX(TechRate,MATCH(H7,TechNum,0))</f>
        <v>80</v>
      </c>
      <c r="P7" s="15">
        <f t="shared" si="1"/>
        <v>20</v>
      </c>
      <c r="Q7" s="15">
        <f t="shared" si="2"/>
        <v>20</v>
      </c>
      <c r="R7" s="15">
        <f t="shared" si="3"/>
        <v>97.626300000000001</v>
      </c>
      <c r="S7" s="15">
        <f t="shared" si="4"/>
        <v>117.6263</v>
      </c>
      <c r="T7" s="15">
        <f t="shared" si="5"/>
        <v>117.6263</v>
      </c>
      <c r="U7" s="13" t="str">
        <f t="shared" si="6"/>
        <v>Tue</v>
      </c>
      <c r="V7" s="13" t="str">
        <f t="shared" si="7"/>
        <v>Tue</v>
      </c>
    </row>
    <row r="8" spans="1:22" x14ac:dyDescent="0.35">
      <c r="A8" t="s">
        <v>66</v>
      </c>
      <c r="B8" t="s">
        <v>49</v>
      </c>
      <c r="C8" t="s">
        <v>57</v>
      </c>
      <c r="D8" t="s">
        <v>27</v>
      </c>
      <c r="F8" s="10">
        <v>44076</v>
      </c>
      <c r="G8" s="10">
        <v>44090</v>
      </c>
      <c r="H8" s="5">
        <v>2</v>
      </c>
      <c r="I8" s="11"/>
      <c r="J8" s="11"/>
      <c r="K8" s="12">
        <v>0.25</v>
      </c>
      <c r="L8" s="12">
        <v>29.13</v>
      </c>
      <c r="M8" t="s">
        <v>32</v>
      </c>
      <c r="N8" s="14">
        <f t="shared" si="0"/>
        <v>14</v>
      </c>
      <c r="O8" s="13" cm="1">
        <f t="array" ref="O8">INDEX(TechRate,MATCH(H8,TechNum,0))</f>
        <v>140</v>
      </c>
      <c r="P8" s="15">
        <f t="shared" si="1"/>
        <v>35</v>
      </c>
      <c r="Q8" s="15">
        <f t="shared" si="2"/>
        <v>35</v>
      </c>
      <c r="R8" s="15">
        <f t="shared" si="3"/>
        <v>29.13</v>
      </c>
      <c r="S8" s="15">
        <f t="shared" si="4"/>
        <v>64.13</v>
      </c>
      <c r="T8" s="15">
        <f t="shared" si="5"/>
        <v>64.13</v>
      </c>
      <c r="U8" s="13" t="str">
        <f t="shared" si="6"/>
        <v>Wed</v>
      </c>
      <c r="V8" s="13" t="str">
        <f t="shared" si="7"/>
        <v>Wed</v>
      </c>
    </row>
    <row r="9" spans="1:22" x14ac:dyDescent="0.35">
      <c r="A9" t="s">
        <v>67</v>
      </c>
      <c r="B9" t="s">
        <v>52</v>
      </c>
      <c r="C9" t="s">
        <v>56</v>
      </c>
      <c r="D9" t="s">
        <v>28</v>
      </c>
      <c r="F9" s="10">
        <v>44076</v>
      </c>
      <c r="G9" s="10">
        <v>44106</v>
      </c>
      <c r="H9" s="5">
        <v>1</v>
      </c>
      <c r="I9" s="11"/>
      <c r="J9" s="11"/>
      <c r="K9" s="12">
        <v>0.75</v>
      </c>
      <c r="L9" s="12">
        <v>35.1</v>
      </c>
      <c r="M9" t="s">
        <v>32</v>
      </c>
      <c r="N9" s="14">
        <f t="shared" si="0"/>
        <v>30</v>
      </c>
      <c r="O9" s="13" cm="1">
        <f t="array" ref="O9">INDEX(TechRate,MATCH(H9,TechNum,0))</f>
        <v>80</v>
      </c>
      <c r="P9" s="15">
        <f t="shared" si="1"/>
        <v>60</v>
      </c>
      <c r="Q9" s="15">
        <f t="shared" si="2"/>
        <v>60</v>
      </c>
      <c r="R9" s="15">
        <f t="shared" si="3"/>
        <v>35.1</v>
      </c>
      <c r="S9" s="15">
        <f t="shared" si="4"/>
        <v>95.1</v>
      </c>
      <c r="T9" s="15">
        <f t="shared" si="5"/>
        <v>95.1</v>
      </c>
      <c r="U9" s="13" t="str">
        <f t="shared" si="6"/>
        <v>Wed</v>
      </c>
      <c r="V9" s="13" t="str">
        <f t="shared" si="7"/>
        <v>Fri</v>
      </c>
    </row>
    <row r="10" spans="1:22" x14ac:dyDescent="0.35">
      <c r="A10" t="s">
        <v>68</v>
      </c>
      <c r="B10" t="s">
        <v>50</v>
      </c>
      <c r="C10" t="s">
        <v>24</v>
      </c>
      <c r="D10" t="s">
        <v>26</v>
      </c>
      <c r="F10" s="10">
        <v>44076</v>
      </c>
      <c r="G10" s="10">
        <v>44105</v>
      </c>
      <c r="H10" s="5">
        <v>1</v>
      </c>
      <c r="I10" s="11"/>
      <c r="J10" s="11"/>
      <c r="K10" s="12">
        <v>0.25</v>
      </c>
      <c r="L10" s="12">
        <v>76.7</v>
      </c>
      <c r="M10" t="s">
        <v>33</v>
      </c>
      <c r="N10" s="14">
        <f t="shared" si="0"/>
        <v>29</v>
      </c>
      <c r="O10" s="13" cm="1">
        <f t="array" ref="O10">INDEX(TechRate,MATCH(H10,TechNum,0))</f>
        <v>80</v>
      </c>
      <c r="P10" s="15">
        <f t="shared" si="1"/>
        <v>20</v>
      </c>
      <c r="Q10" s="15">
        <f t="shared" si="2"/>
        <v>20</v>
      </c>
      <c r="R10" s="15">
        <f t="shared" si="3"/>
        <v>76.7</v>
      </c>
      <c r="S10" s="15">
        <f t="shared" si="4"/>
        <v>96.7</v>
      </c>
      <c r="T10" s="15">
        <f t="shared" si="5"/>
        <v>96.7</v>
      </c>
      <c r="U10" s="13" t="str">
        <f t="shared" si="6"/>
        <v>Wed</v>
      </c>
      <c r="V10" s="13" t="str">
        <f t="shared" si="7"/>
        <v>Thu</v>
      </c>
    </row>
    <row r="11" spans="1:22" x14ac:dyDescent="0.35">
      <c r="A11" t="s">
        <v>69</v>
      </c>
      <c r="B11" t="s">
        <v>49</v>
      </c>
      <c r="C11" t="s">
        <v>23</v>
      </c>
      <c r="D11" t="s">
        <v>17</v>
      </c>
      <c r="E11" t="s">
        <v>18</v>
      </c>
      <c r="F11" s="10">
        <v>44076</v>
      </c>
      <c r="G11" s="10">
        <v>44110</v>
      </c>
      <c r="H11" s="5">
        <v>1</v>
      </c>
      <c r="I11" s="11"/>
      <c r="J11" s="11"/>
      <c r="K11" s="12">
        <v>1.5</v>
      </c>
      <c r="L11" s="12">
        <v>374.07940000000002</v>
      </c>
      <c r="M11" t="s">
        <v>33</v>
      </c>
      <c r="N11" s="14">
        <f t="shared" si="0"/>
        <v>34</v>
      </c>
      <c r="O11" s="13" cm="1">
        <f t="array" ref="O11">INDEX(TechRate,MATCH(H11,TechNum,0))</f>
        <v>80</v>
      </c>
      <c r="P11" s="15">
        <f t="shared" si="1"/>
        <v>120</v>
      </c>
      <c r="Q11" s="15">
        <f t="shared" si="2"/>
        <v>120</v>
      </c>
      <c r="R11" s="15">
        <f t="shared" si="3"/>
        <v>374.07940000000002</v>
      </c>
      <c r="S11" s="15">
        <f t="shared" si="4"/>
        <v>494.07940000000002</v>
      </c>
      <c r="T11" s="15">
        <f t="shared" si="5"/>
        <v>494.07940000000002</v>
      </c>
      <c r="U11" s="13" t="str">
        <f t="shared" si="6"/>
        <v>Wed</v>
      </c>
      <c r="V11" s="13" t="str">
        <f t="shared" si="7"/>
        <v>Tue</v>
      </c>
    </row>
    <row r="12" spans="1:22" x14ac:dyDescent="0.35">
      <c r="A12" t="s">
        <v>70</v>
      </c>
      <c r="B12" t="s">
        <v>53</v>
      </c>
      <c r="C12" t="s">
        <v>24</v>
      </c>
      <c r="D12" t="s">
        <v>28</v>
      </c>
      <c r="F12" s="10">
        <v>44076</v>
      </c>
      <c r="G12" s="10">
        <v>44173</v>
      </c>
      <c r="H12" s="5">
        <v>2</v>
      </c>
      <c r="I12" s="11"/>
      <c r="J12" s="11"/>
      <c r="K12" s="12">
        <v>4.75</v>
      </c>
      <c r="L12" s="12">
        <v>832.15830000000005</v>
      </c>
      <c r="M12" t="s">
        <v>32</v>
      </c>
      <c r="N12" s="14">
        <f t="shared" si="0"/>
        <v>97</v>
      </c>
      <c r="O12" s="13" cm="1">
        <f t="array" ref="O12">INDEX(TechRate,MATCH(H12,TechNum,0))</f>
        <v>140</v>
      </c>
      <c r="P12" s="15">
        <f t="shared" si="1"/>
        <v>665</v>
      </c>
      <c r="Q12" s="15">
        <f t="shared" si="2"/>
        <v>665</v>
      </c>
      <c r="R12" s="15">
        <f t="shared" si="3"/>
        <v>832.15830000000005</v>
      </c>
      <c r="S12" s="15">
        <f t="shared" si="4"/>
        <v>1497.1583000000001</v>
      </c>
      <c r="T12" s="15">
        <f t="shared" si="5"/>
        <v>1497.1583000000001</v>
      </c>
      <c r="U12" s="13" t="str">
        <f t="shared" si="6"/>
        <v>Wed</v>
      </c>
      <c r="V12" s="13" t="str">
        <f t="shared" si="7"/>
        <v>Tue</v>
      </c>
    </row>
    <row r="13" spans="1:22" x14ac:dyDescent="0.35">
      <c r="A13" t="s">
        <v>71</v>
      </c>
      <c r="B13" t="s">
        <v>52</v>
      </c>
      <c r="C13" t="s">
        <v>56</v>
      </c>
      <c r="D13" t="s">
        <v>26</v>
      </c>
      <c r="E13" t="s">
        <v>18</v>
      </c>
      <c r="F13" s="10">
        <v>44077</v>
      </c>
      <c r="G13" s="10">
        <v>44097</v>
      </c>
      <c r="H13" s="5">
        <v>1</v>
      </c>
      <c r="I13" s="11"/>
      <c r="J13" s="11"/>
      <c r="K13" s="12">
        <v>0.25</v>
      </c>
      <c r="L13" s="12">
        <v>70.212999999999994</v>
      </c>
      <c r="M13" t="s">
        <v>32</v>
      </c>
      <c r="N13" s="14">
        <f t="shared" si="0"/>
        <v>20</v>
      </c>
      <c r="O13" s="13" cm="1">
        <f t="array" ref="O13">INDEX(TechRate,MATCH(H13,TechNum,0))</f>
        <v>80</v>
      </c>
      <c r="P13" s="15">
        <f t="shared" si="1"/>
        <v>20</v>
      </c>
      <c r="Q13" s="15">
        <f t="shared" si="2"/>
        <v>20</v>
      </c>
      <c r="R13" s="15">
        <f t="shared" si="3"/>
        <v>70.212999999999994</v>
      </c>
      <c r="S13" s="15">
        <f t="shared" si="4"/>
        <v>90.212999999999994</v>
      </c>
      <c r="T13" s="15">
        <f t="shared" si="5"/>
        <v>90.212999999999994</v>
      </c>
      <c r="U13" s="13" t="str">
        <f t="shared" si="6"/>
        <v>Thu</v>
      </c>
      <c r="V13" s="13" t="str">
        <f t="shared" si="7"/>
        <v>Wed</v>
      </c>
    </row>
    <row r="14" spans="1:22" x14ac:dyDescent="0.35">
      <c r="A14" t="s">
        <v>72</v>
      </c>
      <c r="B14" t="s">
        <v>53</v>
      </c>
      <c r="C14" t="s">
        <v>24</v>
      </c>
      <c r="D14" t="s">
        <v>27</v>
      </c>
      <c r="F14" s="10">
        <v>44078</v>
      </c>
      <c r="G14" s="10">
        <v>44104</v>
      </c>
      <c r="H14" s="5">
        <v>1</v>
      </c>
      <c r="I14" s="11"/>
      <c r="J14" s="11"/>
      <c r="K14" s="12">
        <v>0.5</v>
      </c>
      <c r="L14" s="12">
        <v>150</v>
      </c>
      <c r="M14" t="s">
        <v>34</v>
      </c>
      <c r="N14" s="14">
        <f t="shared" si="0"/>
        <v>26</v>
      </c>
      <c r="O14" s="13" cm="1">
        <f t="array" ref="O14">INDEX(TechRate,MATCH(H14,TechNum,0))</f>
        <v>80</v>
      </c>
      <c r="P14" s="15">
        <f t="shared" si="1"/>
        <v>40</v>
      </c>
      <c r="Q14" s="15">
        <f t="shared" si="2"/>
        <v>40</v>
      </c>
      <c r="R14" s="15">
        <f t="shared" si="3"/>
        <v>150</v>
      </c>
      <c r="S14" s="15">
        <f t="shared" si="4"/>
        <v>190</v>
      </c>
      <c r="T14" s="15">
        <f t="shared" si="5"/>
        <v>190</v>
      </c>
      <c r="U14" s="13" t="str">
        <f t="shared" si="6"/>
        <v>Fri</v>
      </c>
      <c r="V14" s="13" t="str">
        <f t="shared" si="7"/>
        <v>Wed</v>
      </c>
    </row>
    <row r="15" spans="1:22" x14ac:dyDescent="0.35">
      <c r="A15" t="s">
        <v>73</v>
      </c>
      <c r="B15" t="s">
        <v>49</v>
      </c>
      <c r="C15" t="s">
        <v>21</v>
      </c>
      <c r="D15" t="s">
        <v>27</v>
      </c>
      <c r="F15" s="10">
        <v>44078</v>
      </c>
      <c r="G15" s="10">
        <v>44128</v>
      </c>
      <c r="H15" s="5">
        <v>2</v>
      </c>
      <c r="I15" s="11"/>
      <c r="J15" s="11"/>
      <c r="K15" s="12">
        <v>1.5</v>
      </c>
      <c r="L15" s="12">
        <v>275</v>
      </c>
      <c r="M15" t="s">
        <v>33</v>
      </c>
      <c r="N15" s="14">
        <f t="shared" ref="N15:N51" si="8">IF(G15="","",G15-F15)</f>
        <v>50</v>
      </c>
      <c r="O15" s="13" cm="1">
        <f t="array" ref="O15">INDEX(TechRate,MATCH(H15,TechNum,0))</f>
        <v>140</v>
      </c>
      <c r="P15" s="15">
        <f t="shared" ref="P15:P51" si="9">O15*K15</f>
        <v>210</v>
      </c>
      <c r="Q15" s="15">
        <f t="shared" ref="Q15:Q51" si="10">IF(I15="Yes",0,P15)</f>
        <v>210</v>
      </c>
      <c r="R15" s="15">
        <f t="shared" ref="R15:R51" si="11">IF(J15="Yes",0,L15)</f>
        <v>275</v>
      </c>
      <c r="S15" s="15">
        <f t="shared" ref="S15:S51" si="12">SUM(L15,P15)</f>
        <v>485</v>
      </c>
      <c r="T15" s="15">
        <f t="shared" ref="T15:T51" si="13">SUM(Q15,R15)</f>
        <v>485</v>
      </c>
      <c r="U15" s="13" t="str">
        <f t="shared" ref="U15:U51" si="14">TEXT(F15,"ddd")</f>
        <v>Fri</v>
      </c>
      <c r="V15" s="13" t="str">
        <f t="shared" ref="V15:V51" si="15">TEXT(G15,"ddd")</f>
        <v>Sat</v>
      </c>
    </row>
    <row r="16" spans="1:22" x14ac:dyDescent="0.35">
      <c r="A16" t="s">
        <v>74</v>
      </c>
      <c r="B16" t="s">
        <v>50</v>
      </c>
      <c r="C16" t="s">
        <v>23</v>
      </c>
      <c r="D16" t="s">
        <v>28</v>
      </c>
      <c r="E16" t="s">
        <v>18</v>
      </c>
      <c r="F16" s="10">
        <v>44078</v>
      </c>
      <c r="G16" s="10">
        <v>44145</v>
      </c>
      <c r="H16" s="5">
        <v>1</v>
      </c>
      <c r="I16" s="11"/>
      <c r="J16" s="11"/>
      <c r="K16" s="12">
        <v>0.75</v>
      </c>
      <c r="L16" s="12">
        <v>938</v>
      </c>
      <c r="M16" t="s">
        <v>33</v>
      </c>
      <c r="N16" s="14">
        <f t="shared" si="8"/>
        <v>67</v>
      </c>
      <c r="O16" s="13" cm="1">
        <f t="array" ref="O16">INDEX(TechRate,MATCH(H16,TechNum,0))</f>
        <v>80</v>
      </c>
      <c r="P16" s="15">
        <f t="shared" si="9"/>
        <v>60</v>
      </c>
      <c r="Q16" s="15">
        <f t="shared" si="10"/>
        <v>60</v>
      </c>
      <c r="R16" s="15">
        <f t="shared" si="11"/>
        <v>938</v>
      </c>
      <c r="S16" s="15">
        <f t="shared" si="12"/>
        <v>998</v>
      </c>
      <c r="T16" s="15">
        <f t="shared" si="13"/>
        <v>998</v>
      </c>
      <c r="U16" s="13" t="str">
        <f t="shared" si="14"/>
        <v>Fri</v>
      </c>
      <c r="V16" s="13" t="str">
        <f t="shared" si="15"/>
        <v>Tue</v>
      </c>
    </row>
    <row r="17" spans="1:22" x14ac:dyDescent="0.35">
      <c r="A17" t="s">
        <v>75</v>
      </c>
      <c r="B17" t="s">
        <v>52</v>
      </c>
      <c r="C17" t="s">
        <v>56</v>
      </c>
      <c r="D17" t="s">
        <v>27</v>
      </c>
      <c r="F17" s="10">
        <v>44079</v>
      </c>
      <c r="G17" s="10">
        <v>44095</v>
      </c>
      <c r="H17" s="5">
        <v>1</v>
      </c>
      <c r="I17" s="11"/>
      <c r="J17" s="11"/>
      <c r="K17" s="12">
        <v>0.25</v>
      </c>
      <c r="L17" s="12">
        <v>61.249699999999997</v>
      </c>
      <c r="M17" t="s">
        <v>32</v>
      </c>
      <c r="N17" s="14">
        <f t="shared" si="8"/>
        <v>16</v>
      </c>
      <c r="O17" s="13" cm="1">
        <f t="array" ref="O17">INDEX(TechRate,MATCH(H17,TechNum,0))</f>
        <v>80</v>
      </c>
      <c r="P17" s="15">
        <f t="shared" si="9"/>
        <v>20</v>
      </c>
      <c r="Q17" s="15">
        <f t="shared" si="10"/>
        <v>20</v>
      </c>
      <c r="R17" s="15">
        <f t="shared" si="11"/>
        <v>61.249699999999997</v>
      </c>
      <c r="S17" s="15">
        <f t="shared" si="12"/>
        <v>81.24969999999999</v>
      </c>
      <c r="T17" s="15">
        <f t="shared" si="13"/>
        <v>81.24969999999999</v>
      </c>
      <c r="U17" s="13" t="str">
        <f t="shared" si="14"/>
        <v>Sat</v>
      </c>
      <c r="V17" s="13" t="str">
        <f t="shared" si="15"/>
        <v>Mon</v>
      </c>
    </row>
    <row r="18" spans="1:22" x14ac:dyDescent="0.35">
      <c r="A18" t="s">
        <v>76</v>
      </c>
      <c r="B18" t="s">
        <v>53</v>
      </c>
      <c r="C18" t="s">
        <v>24</v>
      </c>
      <c r="D18" t="s">
        <v>27</v>
      </c>
      <c r="F18" s="10">
        <v>44079</v>
      </c>
      <c r="G18" s="10">
        <v>44096</v>
      </c>
      <c r="H18" s="5">
        <v>1</v>
      </c>
      <c r="I18" s="11"/>
      <c r="J18" s="11"/>
      <c r="K18" s="12">
        <v>1.5</v>
      </c>
      <c r="L18" s="12">
        <v>48</v>
      </c>
      <c r="M18" t="s">
        <v>33</v>
      </c>
      <c r="N18" s="14">
        <f t="shared" si="8"/>
        <v>17</v>
      </c>
      <c r="O18" s="13" cm="1">
        <f t="array" ref="O18">INDEX(TechRate,MATCH(H18,TechNum,0))</f>
        <v>80</v>
      </c>
      <c r="P18" s="15">
        <f t="shared" si="9"/>
        <v>120</v>
      </c>
      <c r="Q18" s="15">
        <f t="shared" si="10"/>
        <v>120</v>
      </c>
      <c r="R18" s="15">
        <f t="shared" si="11"/>
        <v>48</v>
      </c>
      <c r="S18" s="15">
        <f t="shared" si="12"/>
        <v>168</v>
      </c>
      <c r="T18" s="15">
        <f t="shared" si="13"/>
        <v>168</v>
      </c>
      <c r="U18" s="13" t="str">
        <f t="shared" si="14"/>
        <v>Sat</v>
      </c>
      <c r="V18" s="13" t="str">
        <f t="shared" si="15"/>
        <v>Tue</v>
      </c>
    </row>
    <row r="19" spans="1:22" x14ac:dyDescent="0.35">
      <c r="A19" t="s">
        <v>77</v>
      </c>
      <c r="B19" t="s">
        <v>50</v>
      </c>
      <c r="C19" t="s">
        <v>24</v>
      </c>
      <c r="D19" t="s">
        <v>27</v>
      </c>
      <c r="F19" s="10">
        <v>44081</v>
      </c>
      <c r="G19" s="10">
        <v>44084</v>
      </c>
      <c r="H19" s="5">
        <v>2</v>
      </c>
      <c r="I19" s="11"/>
      <c r="J19" s="11"/>
      <c r="K19" s="12">
        <v>0.25</v>
      </c>
      <c r="L19" s="12">
        <v>204.28399999999999</v>
      </c>
      <c r="M19" t="s">
        <v>32</v>
      </c>
      <c r="N19" s="14">
        <f t="shared" si="8"/>
        <v>3</v>
      </c>
      <c r="O19" s="13" cm="1">
        <f t="array" ref="O19">INDEX(TechRate,MATCH(H19,TechNum,0))</f>
        <v>140</v>
      </c>
      <c r="P19" s="15">
        <f t="shared" si="9"/>
        <v>35</v>
      </c>
      <c r="Q19" s="15">
        <f t="shared" si="10"/>
        <v>35</v>
      </c>
      <c r="R19" s="15">
        <f t="shared" si="11"/>
        <v>204.28399999999999</v>
      </c>
      <c r="S19" s="15">
        <f t="shared" si="12"/>
        <v>239.28399999999999</v>
      </c>
      <c r="T19" s="15">
        <f t="shared" si="13"/>
        <v>239.28399999999999</v>
      </c>
      <c r="U19" s="13" t="str">
        <f t="shared" si="14"/>
        <v>Mon</v>
      </c>
      <c r="V19" s="13" t="str">
        <f t="shared" si="15"/>
        <v>Thu</v>
      </c>
    </row>
    <row r="20" spans="1:22" x14ac:dyDescent="0.35">
      <c r="A20" t="s">
        <v>78</v>
      </c>
      <c r="B20" t="s">
        <v>50</v>
      </c>
      <c r="C20" t="s">
        <v>57</v>
      </c>
      <c r="D20" t="s">
        <v>28</v>
      </c>
      <c r="F20" s="10">
        <v>44082</v>
      </c>
      <c r="G20" s="10">
        <v>44089</v>
      </c>
      <c r="H20" s="5">
        <v>2</v>
      </c>
      <c r="I20" s="11"/>
      <c r="J20" s="11"/>
      <c r="K20" s="12">
        <v>0.5</v>
      </c>
      <c r="L20" s="12">
        <v>240</v>
      </c>
      <c r="M20" t="s">
        <v>32</v>
      </c>
      <c r="N20" s="14">
        <f t="shared" si="8"/>
        <v>7</v>
      </c>
      <c r="O20" s="13" cm="1">
        <f t="array" ref="O20">INDEX(TechRate,MATCH(H20,TechNum,0))</f>
        <v>140</v>
      </c>
      <c r="P20" s="15">
        <f t="shared" si="9"/>
        <v>70</v>
      </c>
      <c r="Q20" s="15">
        <f t="shared" si="10"/>
        <v>70</v>
      </c>
      <c r="R20" s="15">
        <f t="shared" si="11"/>
        <v>240</v>
      </c>
      <c r="S20" s="15">
        <f t="shared" si="12"/>
        <v>310</v>
      </c>
      <c r="T20" s="15">
        <f t="shared" si="13"/>
        <v>310</v>
      </c>
      <c r="U20" s="13" t="str">
        <f t="shared" si="14"/>
        <v>Tue</v>
      </c>
      <c r="V20" s="13" t="str">
        <f t="shared" si="15"/>
        <v>Tue</v>
      </c>
    </row>
    <row r="21" spans="1:22" x14ac:dyDescent="0.35">
      <c r="A21" t="s">
        <v>79</v>
      </c>
      <c r="B21" t="s">
        <v>54</v>
      </c>
      <c r="C21" t="s">
        <v>23</v>
      </c>
      <c r="D21" t="s">
        <v>28</v>
      </c>
      <c r="F21" s="10">
        <v>44082</v>
      </c>
      <c r="G21" s="10">
        <v>44091</v>
      </c>
      <c r="H21" s="5">
        <v>2</v>
      </c>
      <c r="I21" s="11"/>
      <c r="J21" s="11"/>
      <c r="K21" s="12">
        <v>0.5</v>
      </c>
      <c r="L21" s="12">
        <v>120</v>
      </c>
      <c r="M21" t="s">
        <v>32</v>
      </c>
      <c r="N21" s="14">
        <f t="shared" si="8"/>
        <v>9</v>
      </c>
      <c r="O21" s="13" cm="1">
        <f t="array" ref="O21">INDEX(TechRate,MATCH(H21,TechNum,0))</f>
        <v>140</v>
      </c>
      <c r="P21" s="15">
        <f t="shared" si="9"/>
        <v>70</v>
      </c>
      <c r="Q21" s="15">
        <f t="shared" si="10"/>
        <v>70</v>
      </c>
      <c r="R21" s="15">
        <f t="shared" si="11"/>
        <v>120</v>
      </c>
      <c r="S21" s="15">
        <f t="shared" si="12"/>
        <v>190</v>
      </c>
      <c r="T21" s="15">
        <f t="shared" si="13"/>
        <v>190</v>
      </c>
      <c r="U21" s="13" t="str">
        <f t="shared" si="14"/>
        <v>Tue</v>
      </c>
      <c r="V21" s="13" t="str">
        <f t="shared" si="15"/>
        <v>Thu</v>
      </c>
    </row>
    <row r="22" spans="1:22" x14ac:dyDescent="0.35">
      <c r="A22" t="s">
        <v>80</v>
      </c>
      <c r="B22" t="s">
        <v>49</v>
      </c>
      <c r="C22" t="s">
        <v>57</v>
      </c>
      <c r="D22" t="s">
        <v>17</v>
      </c>
      <c r="F22" s="10">
        <v>44082</v>
      </c>
      <c r="G22" s="10">
        <v>44095</v>
      </c>
      <c r="H22" s="5">
        <v>1</v>
      </c>
      <c r="I22" s="11"/>
      <c r="J22" s="11"/>
      <c r="K22" s="12">
        <v>1.75</v>
      </c>
      <c r="L22" s="12">
        <v>475</v>
      </c>
      <c r="M22" t="s">
        <v>32</v>
      </c>
      <c r="N22" s="14">
        <f t="shared" si="8"/>
        <v>13</v>
      </c>
      <c r="O22" s="13" cm="1">
        <f t="array" ref="O22">INDEX(TechRate,MATCH(H22,TechNum,0))</f>
        <v>80</v>
      </c>
      <c r="P22" s="15">
        <f t="shared" si="9"/>
        <v>140</v>
      </c>
      <c r="Q22" s="15">
        <f t="shared" si="10"/>
        <v>140</v>
      </c>
      <c r="R22" s="15">
        <f t="shared" si="11"/>
        <v>475</v>
      </c>
      <c r="S22" s="15">
        <f t="shared" si="12"/>
        <v>615</v>
      </c>
      <c r="T22" s="15">
        <f t="shared" si="13"/>
        <v>615</v>
      </c>
      <c r="U22" s="13" t="str">
        <f t="shared" si="14"/>
        <v>Tue</v>
      </c>
      <c r="V22" s="13" t="str">
        <f t="shared" si="15"/>
        <v>Mon</v>
      </c>
    </row>
    <row r="23" spans="1:22" x14ac:dyDescent="0.35">
      <c r="A23" t="s">
        <v>81</v>
      </c>
      <c r="B23" t="s">
        <v>54</v>
      </c>
      <c r="C23" t="s">
        <v>23</v>
      </c>
      <c r="D23" t="s">
        <v>28</v>
      </c>
      <c r="F23" s="10">
        <v>44082</v>
      </c>
      <c r="G23" s="10">
        <v>44096</v>
      </c>
      <c r="H23" s="5">
        <v>1</v>
      </c>
      <c r="I23" s="11"/>
      <c r="J23" s="11"/>
      <c r="K23" s="12">
        <v>1.75</v>
      </c>
      <c r="L23" s="12">
        <v>341</v>
      </c>
      <c r="M23" t="s">
        <v>33</v>
      </c>
      <c r="N23" s="14">
        <f t="shared" si="8"/>
        <v>14</v>
      </c>
      <c r="O23" s="13" cm="1">
        <f t="array" ref="O23">INDEX(TechRate,MATCH(H23,TechNum,0))</f>
        <v>80</v>
      </c>
      <c r="P23" s="15">
        <f t="shared" si="9"/>
        <v>140</v>
      </c>
      <c r="Q23" s="15">
        <f t="shared" si="10"/>
        <v>140</v>
      </c>
      <c r="R23" s="15">
        <f t="shared" si="11"/>
        <v>341</v>
      </c>
      <c r="S23" s="15">
        <f t="shared" si="12"/>
        <v>481</v>
      </c>
      <c r="T23" s="15">
        <f t="shared" si="13"/>
        <v>481</v>
      </c>
      <c r="U23" s="13" t="str">
        <f t="shared" si="14"/>
        <v>Tue</v>
      </c>
      <c r="V23" s="13" t="str">
        <f t="shared" si="15"/>
        <v>Tue</v>
      </c>
    </row>
    <row r="24" spans="1:22" x14ac:dyDescent="0.35">
      <c r="A24" t="s">
        <v>82</v>
      </c>
      <c r="B24" t="s">
        <v>50</v>
      </c>
      <c r="C24" t="s">
        <v>23</v>
      </c>
      <c r="D24" t="s">
        <v>27</v>
      </c>
      <c r="F24" s="10">
        <v>44082</v>
      </c>
      <c r="G24" s="10">
        <v>44132</v>
      </c>
      <c r="H24" s="5">
        <v>1</v>
      </c>
      <c r="I24" s="11"/>
      <c r="J24" s="11"/>
      <c r="K24" s="12">
        <v>0.75</v>
      </c>
      <c r="L24" s="12">
        <v>61.180599999999998</v>
      </c>
      <c r="M24" t="s">
        <v>33</v>
      </c>
      <c r="N24" s="14">
        <f t="shared" si="8"/>
        <v>50</v>
      </c>
      <c r="O24" s="13" cm="1">
        <f t="array" ref="O24">INDEX(TechRate,MATCH(H24,TechNum,0))</f>
        <v>80</v>
      </c>
      <c r="P24" s="15">
        <f t="shared" si="9"/>
        <v>60</v>
      </c>
      <c r="Q24" s="15">
        <f t="shared" si="10"/>
        <v>60</v>
      </c>
      <c r="R24" s="15">
        <f t="shared" si="11"/>
        <v>61.180599999999998</v>
      </c>
      <c r="S24" s="15">
        <f t="shared" si="12"/>
        <v>121.1806</v>
      </c>
      <c r="T24" s="15">
        <f t="shared" si="13"/>
        <v>121.1806</v>
      </c>
      <c r="U24" s="13" t="str">
        <f t="shared" si="14"/>
        <v>Tue</v>
      </c>
      <c r="V24" s="13" t="str">
        <f t="shared" si="15"/>
        <v>Wed</v>
      </c>
    </row>
    <row r="25" spans="1:22" x14ac:dyDescent="0.35">
      <c r="A25" t="s">
        <v>83</v>
      </c>
      <c r="B25" t="s">
        <v>52</v>
      </c>
      <c r="C25" t="s">
        <v>56</v>
      </c>
      <c r="D25" t="s">
        <v>28</v>
      </c>
      <c r="F25" s="10">
        <v>44082</v>
      </c>
      <c r="G25" s="10">
        <v>44152</v>
      </c>
      <c r="H25" s="5">
        <v>1</v>
      </c>
      <c r="I25" s="11"/>
      <c r="J25" s="11"/>
      <c r="K25" s="12">
        <v>0.5</v>
      </c>
      <c r="L25" s="12">
        <v>155.3931</v>
      </c>
      <c r="M25" t="s">
        <v>32</v>
      </c>
      <c r="N25" s="14">
        <f t="shared" si="8"/>
        <v>70</v>
      </c>
      <c r="O25" s="13" cm="1">
        <f t="array" ref="O25">INDEX(TechRate,MATCH(H25,TechNum,0))</f>
        <v>80</v>
      </c>
      <c r="P25" s="15">
        <f t="shared" si="9"/>
        <v>40</v>
      </c>
      <c r="Q25" s="15">
        <f t="shared" si="10"/>
        <v>40</v>
      </c>
      <c r="R25" s="15">
        <f t="shared" si="11"/>
        <v>155.3931</v>
      </c>
      <c r="S25" s="15">
        <f t="shared" si="12"/>
        <v>195.3931</v>
      </c>
      <c r="T25" s="15">
        <f t="shared" si="13"/>
        <v>195.3931</v>
      </c>
      <c r="U25" s="13" t="str">
        <f t="shared" si="14"/>
        <v>Tue</v>
      </c>
      <c r="V25" s="13" t="str">
        <f t="shared" si="15"/>
        <v>Tue</v>
      </c>
    </row>
    <row r="26" spans="1:22" x14ac:dyDescent="0.35">
      <c r="A26" t="s">
        <v>84</v>
      </c>
      <c r="B26" t="s">
        <v>50</v>
      </c>
      <c r="C26" t="s">
        <v>21</v>
      </c>
      <c r="D26" t="s">
        <v>28</v>
      </c>
      <c r="E26" t="s">
        <v>18</v>
      </c>
      <c r="F26" s="10">
        <v>44083</v>
      </c>
      <c r="G26" s="10">
        <v>44098</v>
      </c>
      <c r="H26" s="5">
        <v>2</v>
      </c>
      <c r="I26" s="11"/>
      <c r="J26" s="11"/>
      <c r="K26" s="12">
        <v>0.5</v>
      </c>
      <c r="L26" s="12">
        <v>204.28399999999999</v>
      </c>
      <c r="M26" t="s">
        <v>33</v>
      </c>
      <c r="N26" s="14">
        <f t="shared" si="8"/>
        <v>15</v>
      </c>
      <c r="O26" s="13" cm="1">
        <f t="array" ref="O26">INDEX(TechRate,MATCH(H26,TechNum,0))</f>
        <v>140</v>
      </c>
      <c r="P26" s="15">
        <f t="shared" si="9"/>
        <v>70</v>
      </c>
      <c r="Q26" s="15">
        <f t="shared" si="10"/>
        <v>70</v>
      </c>
      <c r="R26" s="15">
        <f t="shared" si="11"/>
        <v>204.28399999999999</v>
      </c>
      <c r="S26" s="15">
        <f t="shared" si="12"/>
        <v>274.28399999999999</v>
      </c>
      <c r="T26" s="15">
        <f t="shared" si="13"/>
        <v>274.28399999999999</v>
      </c>
      <c r="U26" s="13" t="str">
        <f t="shared" si="14"/>
        <v>Wed</v>
      </c>
      <c r="V26" s="13" t="str">
        <f t="shared" si="15"/>
        <v>Thu</v>
      </c>
    </row>
    <row r="27" spans="1:22" x14ac:dyDescent="0.35">
      <c r="A27" t="s">
        <v>85</v>
      </c>
      <c r="B27" t="s">
        <v>52</v>
      </c>
      <c r="C27" t="s">
        <v>56</v>
      </c>
      <c r="D27" t="s">
        <v>27</v>
      </c>
      <c r="F27" s="10">
        <v>44083</v>
      </c>
      <c r="G27" s="10">
        <v>44103</v>
      </c>
      <c r="H27" s="5">
        <v>1</v>
      </c>
      <c r="I27" s="11"/>
      <c r="J27" s="11"/>
      <c r="K27" s="12">
        <v>0.5</v>
      </c>
      <c r="L27" s="12">
        <v>37.917400000000001</v>
      </c>
      <c r="M27" t="s">
        <v>32</v>
      </c>
      <c r="N27" s="14">
        <f t="shared" si="8"/>
        <v>20</v>
      </c>
      <c r="O27" s="13" cm="1">
        <f t="array" ref="O27">INDEX(TechRate,MATCH(H27,TechNum,0))</f>
        <v>80</v>
      </c>
      <c r="P27" s="15">
        <f t="shared" si="9"/>
        <v>40</v>
      </c>
      <c r="Q27" s="15">
        <f t="shared" si="10"/>
        <v>40</v>
      </c>
      <c r="R27" s="15">
        <f t="shared" si="11"/>
        <v>37.917400000000001</v>
      </c>
      <c r="S27" s="15">
        <f t="shared" si="12"/>
        <v>77.917400000000001</v>
      </c>
      <c r="T27" s="15">
        <f t="shared" si="13"/>
        <v>77.917400000000001</v>
      </c>
      <c r="U27" s="13" t="str">
        <f t="shared" si="14"/>
        <v>Wed</v>
      </c>
      <c r="V27" s="13" t="str">
        <f t="shared" si="15"/>
        <v>Tue</v>
      </c>
    </row>
    <row r="28" spans="1:22" x14ac:dyDescent="0.35">
      <c r="A28" t="s">
        <v>86</v>
      </c>
      <c r="B28" t="s">
        <v>50</v>
      </c>
      <c r="C28" t="s">
        <v>24</v>
      </c>
      <c r="D28" t="s">
        <v>26</v>
      </c>
      <c r="E28" t="s">
        <v>18</v>
      </c>
      <c r="F28" s="10">
        <v>44083</v>
      </c>
      <c r="G28" s="10">
        <v>44103</v>
      </c>
      <c r="H28" s="5">
        <v>1</v>
      </c>
      <c r="I28" s="11"/>
      <c r="J28" s="11"/>
      <c r="K28" s="12">
        <v>0.25</v>
      </c>
      <c r="L28" s="12">
        <v>88.405699999999996</v>
      </c>
      <c r="M28" t="s">
        <v>32</v>
      </c>
      <c r="N28" s="14">
        <f t="shared" si="8"/>
        <v>20</v>
      </c>
      <c r="O28" s="13" cm="1">
        <f t="array" ref="O28">INDEX(TechRate,MATCH(H28,TechNum,0))</f>
        <v>80</v>
      </c>
      <c r="P28" s="15">
        <f t="shared" si="9"/>
        <v>20</v>
      </c>
      <c r="Q28" s="15">
        <f t="shared" si="10"/>
        <v>20</v>
      </c>
      <c r="R28" s="15">
        <f t="shared" si="11"/>
        <v>88.405699999999996</v>
      </c>
      <c r="S28" s="15">
        <f t="shared" si="12"/>
        <v>108.4057</v>
      </c>
      <c r="T28" s="15">
        <f t="shared" si="13"/>
        <v>108.4057</v>
      </c>
      <c r="U28" s="13" t="str">
        <f t="shared" si="14"/>
        <v>Wed</v>
      </c>
      <c r="V28" s="13" t="str">
        <f t="shared" si="15"/>
        <v>Tue</v>
      </c>
    </row>
    <row r="29" spans="1:22" x14ac:dyDescent="0.35">
      <c r="A29" t="s">
        <v>87</v>
      </c>
      <c r="B29" t="s">
        <v>52</v>
      </c>
      <c r="C29" t="s">
        <v>56</v>
      </c>
      <c r="D29" t="s">
        <v>26</v>
      </c>
      <c r="F29" s="10">
        <v>44083</v>
      </c>
      <c r="G29" s="10">
        <v>44103</v>
      </c>
      <c r="H29" s="5">
        <v>1</v>
      </c>
      <c r="I29" s="11"/>
      <c r="J29" s="11"/>
      <c r="K29" s="12">
        <v>0.25</v>
      </c>
      <c r="L29" s="12">
        <v>202.28639999999999</v>
      </c>
      <c r="M29" t="s">
        <v>32</v>
      </c>
      <c r="N29" s="14">
        <f t="shared" si="8"/>
        <v>20</v>
      </c>
      <c r="O29" s="13" cm="1">
        <f t="array" ref="O29">INDEX(TechRate,MATCH(H29,TechNum,0))</f>
        <v>80</v>
      </c>
      <c r="P29" s="15">
        <f t="shared" si="9"/>
        <v>20</v>
      </c>
      <c r="Q29" s="15">
        <f t="shared" si="10"/>
        <v>20</v>
      </c>
      <c r="R29" s="15">
        <f t="shared" si="11"/>
        <v>202.28639999999999</v>
      </c>
      <c r="S29" s="15">
        <f t="shared" si="12"/>
        <v>222.28639999999999</v>
      </c>
      <c r="T29" s="15">
        <f t="shared" si="13"/>
        <v>222.28639999999999</v>
      </c>
      <c r="U29" s="13" t="str">
        <f t="shared" si="14"/>
        <v>Wed</v>
      </c>
      <c r="V29" s="13" t="str">
        <f t="shared" si="15"/>
        <v>Tue</v>
      </c>
    </row>
    <row r="30" spans="1:22" x14ac:dyDescent="0.35">
      <c r="A30" t="s">
        <v>88</v>
      </c>
      <c r="B30" t="s">
        <v>53</v>
      </c>
      <c r="C30" t="s">
        <v>23</v>
      </c>
      <c r="D30" t="s">
        <v>27</v>
      </c>
      <c r="F30" s="10">
        <v>44084</v>
      </c>
      <c r="G30" s="10">
        <v>44102</v>
      </c>
      <c r="H30" s="5">
        <v>1</v>
      </c>
      <c r="I30" s="11"/>
      <c r="J30" s="11"/>
      <c r="K30" s="12">
        <v>0.5</v>
      </c>
      <c r="L30" s="12">
        <v>120</v>
      </c>
      <c r="M30" t="s">
        <v>34</v>
      </c>
      <c r="N30" s="14">
        <f t="shared" si="8"/>
        <v>18</v>
      </c>
      <c r="O30" s="13" cm="1">
        <f t="array" ref="O30">INDEX(TechRate,MATCH(H30,TechNum,0))</f>
        <v>80</v>
      </c>
      <c r="P30" s="15">
        <f t="shared" si="9"/>
        <v>40</v>
      </c>
      <c r="Q30" s="15">
        <f t="shared" si="10"/>
        <v>40</v>
      </c>
      <c r="R30" s="15">
        <f t="shared" si="11"/>
        <v>120</v>
      </c>
      <c r="S30" s="15">
        <f t="shared" si="12"/>
        <v>160</v>
      </c>
      <c r="T30" s="15">
        <f t="shared" si="13"/>
        <v>160</v>
      </c>
      <c r="U30" s="13" t="str">
        <f t="shared" si="14"/>
        <v>Thu</v>
      </c>
      <c r="V30" s="13" t="str">
        <f t="shared" si="15"/>
        <v>Mon</v>
      </c>
    </row>
    <row r="31" spans="1:22" x14ac:dyDescent="0.35">
      <c r="A31" t="s">
        <v>89</v>
      </c>
      <c r="B31" t="s">
        <v>50</v>
      </c>
      <c r="C31" t="s">
        <v>21</v>
      </c>
      <c r="D31" t="s">
        <v>26</v>
      </c>
      <c r="F31" s="10">
        <v>44085</v>
      </c>
      <c r="G31" s="10">
        <v>44088</v>
      </c>
      <c r="H31" s="5">
        <v>1</v>
      </c>
      <c r="I31" s="11"/>
      <c r="J31" s="11"/>
      <c r="K31" s="12">
        <v>0.25</v>
      </c>
      <c r="L31" s="12">
        <v>120</v>
      </c>
      <c r="M31" t="s">
        <v>32</v>
      </c>
      <c r="N31" s="14">
        <f t="shared" si="8"/>
        <v>3</v>
      </c>
      <c r="O31" s="13" cm="1">
        <f t="array" ref="O31">INDEX(TechRate,MATCH(H31,TechNum,0))</f>
        <v>80</v>
      </c>
      <c r="P31" s="15">
        <f t="shared" si="9"/>
        <v>20</v>
      </c>
      <c r="Q31" s="15">
        <f t="shared" si="10"/>
        <v>20</v>
      </c>
      <c r="R31" s="15">
        <f t="shared" si="11"/>
        <v>120</v>
      </c>
      <c r="S31" s="15">
        <f t="shared" si="12"/>
        <v>140</v>
      </c>
      <c r="T31" s="15">
        <f t="shared" si="13"/>
        <v>140</v>
      </c>
      <c r="U31" s="13" t="str">
        <f t="shared" si="14"/>
        <v>Fri</v>
      </c>
      <c r="V31" s="13" t="str">
        <f t="shared" si="15"/>
        <v>Mon</v>
      </c>
    </row>
    <row r="32" spans="1:22" x14ac:dyDescent="0.35">
      <c r="A32" t="s">
        <v>90</v>
      </c>
      <c r="B32" t="s">
        <v>55</v>
      </c>
      <c r="C32" t="s">
        <v>57</v>
      </c>
      <c r="D32" t="s">
        <v>28</v>
      </c>
      <c r="F32" s="10">
        <v>44085</v>
      </c>
      <c r="G32" s="10">
        <v>44089</v>
      </c>
      <c r="H32" s="5">
        <v>2</v>
      </c>
      <c r="I32" s="11"/>
      <c r="J32" s="11"/>
      <c r="K32" s="12">
        <v>0.5</v>
      </c>
      <c r="L32" s="12">
        <v>535.62480000000005</v>
      </c>
      <c r="M32" t="s">
        <v>33</v>
      </c>
      <c r="N32" s="14">
        <f t="shared" si="8"/>
        <v>4</v>
      </c>
      <c r="O32" s="13" cm="1">
        <f t="array" ref="O32">INDEX(TechRate,MATCH(H32,TechNum,0))</f>
        <v>140</v>
      </c>
      <c r="P32" s="15">
        <f t="shared" si="9"/>
        <v>70</v>
      </c>
      <c r="Q32" s="15">
        <f t="shared" si="10"/>
        <v>70</v>
      </c>
      <c r="R32" s="15">
        <f t="shared" si="11"/>
        <v>535.62480000000005</v>
      </c>
      <c r="S32" s="15">
        <f t="shared" si="12"/>
        <v>605.62480000000005</v>
      </c>
      <c r="T32" s="15">
        <f t="shared" si="13"/>
        <v>605.62480000000005</v>
      </c>
      <c r="U32" s="13" t="str">
        <f t="shared" si="14"/>
        <v>Fri</v>
      </c>
      <c r="V32" s="13" t="str">
        <f t="shared" si="15"/>
        <v>Tue</v>
      </c>
    </row>
    <row r="33" spans="1:22" x14ac:dyDescent="0.35">
      <c r="A33" t="s">
        <v>91</v>
      </c>
      <c r="B33" t="s">
        <v>50</v>
      </c>
      <c r="C33" t="s">
        <v>23</v>
      </c>
      <c r="D33" t="s">
        <v>27</v>
      </c>
      <c r="F33" s="10">
        <v>44085</v>
      </c>
      <c r="G33" s="10">
        <v>44097</v>
      </c>
      <c r="H33" s="5">
        <v>2</v>
      </c>
      <c r="I33" s="11"/>
      <c r="J33" s="11"/>
      <c r="K33" s="12">
        <v>0.25</v>
      </c>
      <c r="L33" s="12">
        <v>24.63</v>
      </c>
      <c r="M33" t="s">
        <v>32</v>
      </c>
      <c r="N33" s="14">
        <f t="shared" si="8"/>
        <v>12</v>
      </c>
      <c r="O33" s="13" cm="1">
        <f t="array" ref="O33">INDEX(TechRate,MATCH(H33,TechNum,0))</f>
        <v>140</v>
      </c>
      <c r="P33" s="15">
        <f t="shared" si="9"/>
        <v>35</v>
      </c>
      <c r="Q33" s="15">
        <f t="shared" si="10"/>
        <v>35</v>
      </c>
      <c r="R33" s="15">
        <f t="shared" si="11"/>
        <v>24.63</v>
      </c>
      <c r="S33" s="15">
        <f t="shared" si="12"/>
        <v>59.629999999999995</v>
      </c>
      <c r="T33" s="15">
        <f t="shared" si="13"/>
        <v>59.629999999999995</v>
      </c>
      <c r="U33" s="13" t="str">
        <f t="shared" si="14"/>
        <v>Fri</v>
      </c>
      <c r="V33" s="13" t="str">
        <f t="shared" si="15"/>
        <v>Wed</v>
      </c>
    </row>
    <row r="34" spans="1:22" x14ac:dyDescent="0.35">
      <c r="A34" t="s">
        <v>92</v>
      </c>
      <c r="B34" t="s">
        <v>50</v>
      </c>
      <c r="C34" t="s">
        <v>23</v>
      </c>
      <c r="D34" t="s">
        <v>28</v>
      </c>
      <c r="F34" s="10">
        <v>44085</v>
      </c>
      <c r="G34" s="10">
        <v>44100</v>
      </c>
      <c r="H34" s="5">
        <v>2</v>
      </c>
      <c r="I34" s="11"/>
      <c r="J34" s="11"/>
      <c r="K34" s="12">
        <v>0.5</v>
      </c>
      <c r="L34" s="12">
        <v>43.26</v>
      </c>
      <c r="M34" t="s">
        <v>32</v>
      </c>
      <c r="N34" s="14">
        <f t="shared" si="8"/>
        <v>15</v>
      </c>
      <c r="O34" s="13" cm="1">
        <f t="array" ref="O34">INDEX(TechRate,MATCH(H34,TechNum,0))</f>
        <v>140</v>
      </c>
      <c r="P34" s="15">
        <f t="shared" si="9"/>
        <v>70</v>
      </c>
      <c r="Q34" s="15">
        <f t="shared" si="10"/>
        <v>70</v>
      </c>
      <c r="R34" s="15">
        <f t="shared" si="11"/>
        <v>43.26</v>
      </c>
      <c r="S34" s="15">
        <f t="shared" si="12"/>
        <v>113.25999999999999</v>
      </c>
      <c r="T34" s="15">
        <f t="shared" si="13"/>
        <v>113.25999999999999</v>
      </c>
      <c r="U34" s="13" t="str">
        <f t="shared" si="14"/>
        <v>Fri</v>
      </c>
      <c r="V34" s="13" t="str">
        <f t="shared" si="15"/>
        <v>Sat</v>
      </c>
    </row>
    <row r="35" spans="1:22" x14ac:dyDescent="0.35">
      <c r="A35" t="s">
        <v>93</v>
      </c>
      <c r="B35" t="s">
        <v>53</v>
      </c>
      <c r="C35" t="s">
        <v>23</v>
      </c>
      <c r="D35" t="s">
        <v>27</v>
      </c>
      <c r="F35" s="10">
        <v>44085</v>
      </c>
      <c r="G35" s="10">
        <v>44110</v>
      </c>
      <c r="H35" s="5">
        <v>1</v>
      </c>
      <c r="I35" s="11"/>
      <c r="J35" s="11"/>
      <c r="K35" s="12">
        <v>0.25</v>
      </c>
      <c r="L35" s="12">
        <v>21.33</v>
      </c>
      <c r="M35" t="s">
        <v>32</v>
      </c>
      <c r="N35" s="14">
        <f t="shared" si="8"/>
        <v>25</v>
      </c>
      <c r="O35" s="13" cm="1">
        <f t="array" ref="O35">INDEX(TechRate,MATCH(H35,TechNum,0))</f>
        <v>80</v>
      </c>
      <c r="P35" s="15">
        <f t="shared" si="9"/>
        <v>20</v>
      </c>
      <c r="Q35" s="15">
        <f t="shared" si="10"/>
        <v>20</v>
      </c>
      <c r="R35" s="15">
        <f t="shared" si="11"/>
        <v>21.33</v>
      </c>
      <c r="S35" s="15">
        <f t="shared" si="12"/>
        <v>41.33</v>
      </c>
      <c r="T35" s="15">
        <f t="shared" si="13"/>
        <v>41.33</v>
      </c>
      <c r="U35" s="13" t="str">
        <f t="shared" si="14"/>
        <v>Fri</v>
      </c>
      <c r="V35" s="13" t="str">
        <f t="shared" si="15"/>
        <v>Tue</v>
      </c>
    </row>
    <row r="36" spans="1:22" x14ac:dyDescent="0.35">
      <c r="A36" t="s">
        <v>94</v>
      </c>
      <c r="B36" t="s">
        <v>53</v>
      </c>
      <c r="C36" t="s">
        <v>23</v>
      </c>
      <c r="D36" t="s">
        <v>28</v>
      </c>
      <c r="F36" s="10">
        <v>44086</v>
      </c>
      <c r="G36" s="10">
        <v>44102</v>
      </c>
      <c r="H36" s="5">
        <v>1</v>
      </c>
      <c r="I36" s="11"/>
      <c r="J36" s="11"/>
      <c r="K36" s="12">
        <v>1</v>
      </c>
      <c r="L36" s="12">
        <v>0.45600000000000002</v>
      </c>
      <c r="M36" t="s">
        <v>33</v>
      </c>
      <c r="N36" s="14">
        <f t="shared" si="8"/>
        <v>16</v>
      </c>
      <c r="O36" s="13" cm="1">
        <f t="array" ref="O36">INDEX(TechRate,MATCH(H36,TechNum,0))</f>
        <v>80</v>
      </c>
      <c r="P36" s="15">
        <f t="shared" si="9"/>
        <v>80</v>
      </c>
      <c r="Q36" s="15">
        <f t="shared" si="10"/>
        <v>80</v>
      </c>
      <c r="R36" s="15">
        <f t="shared" si="11"/>
        <v>0.45600000000000002</v>
      </c>
      <c r="S36" s="15">
        <f t="shared" si="12"/>
        <v>80.456000000000003</v>
      </c>
      <c r="T36" s="15">
        <f t="shared" si="13"/>
        <v>80.456000000000003</v>
      </c>
      <c r="U36" s="13" t="str">
        <f t="shared" si="14"/>
        <v>Sat</v>
      </c>
      <c r="V36" s="13" t="str">
        <f t="shared" si="15"/>
        <v>Mon</v>
      </c>
    </row>
    <row r="37" spans="1:22" x14ac:dyDescent="0.35">
      <c r="A37" t="s">
        <v>95</v>
      </c>
      <c r="B37" t="s">
        <v>50</v>
      </c>
      <c r="C37" t="s">
        <v>23</v>
      </c>
      <c r="D37" t="s">
        <v>27</v>
      </c>
      <c r="F37" s="10">
        <v>44088</v>
      </c>
      <c r="G37" s="10">
        <v>44098</v>
      </c>
      <c r="H37" s="5">
        <v>2</v>
      </c>
      <c r="I37" s="11"/>
      <c r="J37" s="11"/>
      <c r="K37" s="12">
        <v>0.25</v>
      </c>
      <c r="L37" s="12">
        <v>126.62309999999999</v>
      </c>
      <c r="M37" t="s">
        <v>33</v>
      </c>
      <c r="N37" s="14">
        <f t="shared" si="8"/>
        <v>10</v>
      </c>
      <c r="O37" s="13" cm="1">
        <f t="array" ref="O37">INDEX(TechRate,MATCH(H37,TechNum,0))</f>
        <v>140</v>
      </c>
      <c r="P37" s="15">
        <f t="shared" si="9"/>
        <v>35</v>
      </c>
      <c r="Q37" s="15">
        <f t="shared" si="10"/>
        <v>35</v>
      </c>
      <c r="R37" s="15">
        <f t="shared" si="11"/>
        <v>126.62309999999999</v>
      </c>
      <c r="S37" s="15">
        <f t="shared" si="12"/>
        <v>161.62309999999999</v>
      </c>
      <c r="T37" s="15">
        <f t="shared" si="13"/>
        <v>161.62309999999999</v>
      </c>
      <c r="U37" s="13" t="str">
        <f t="shared" si="14"/>
        <v>Mon</v>
      </c>
      <c r="V37" s="13" t="str">
        <f t="shared" si="15"/>
        <v>Thu</v>
      </c>
    </row>
    <row r="38" spans="1:22" x14ac:dyDescent="0.35">
      <c r="A38" t="s">
        <v>96</v>
      </c>
      <c r="B38" t="s">
        <v>53</v>
      </c>
      <c r="C38" t="s">
        <v>23</v>
      </c>
      <c r="D38" t="s">
        <v>28</v>
      </c>
      <c r="F38" s="10">
        <v>44088</v>
      </c>
      <c r="G38" s="10">
        <v>44102</v>
      </c>
      <c r="H38" s="5">
        <v>1</v>
      </c>
      <c r="I38" s="11"/>
      <c r="J38" s="11"/>
      <c r="K38" s="12">
        <v>1.5</v>
      </c>
      <c r="L38" s="12">
        <v>251.0033</v>
      </c>
      <c r="M38" t="s">
        <v>32</v>
      </c>
      <c r="N38" s="14">
        <f t="shared" si="8"/>
        <v>14</v>
      </c>
      <c r="O38" s="13" cm="1">
        <f t="array" ref="O38">INDEX(TechRate,MATCH(H38,TechNum,0))</f>
        <v>80</v>
      </c>
      <c r="P38" s="15">
        <f t="shared" si="9"/>
        <v>120</v>
      </c>
      <c r="Q38" s="15">
        <f t="shared" si="10"/>
        <v>120</v>
      </c>
      <c r="R38" s="15">
        <f t="shared" si="11"/>
        <v>251.0033</v>
      </c>
      <c r="S38" s="15">
        <f t="shared" si="12"/>
        <v>371.00329999999997</v>
      </c>
      <c r="T38" s="15">
        <f t="shared" si="13"/>
        <v>371.00329999999997</v>
      </c>
      <c r="U38" s="13" t="str">
        <f t="shared" si="14"/>
        <v>Mon</v>
      </c>
      <c r="V38" s="13" t="str">
        <f t="shared" si="15"/>
        <v>Mon</v>
      </c>
    </row>
    <row r="39" spans="1:22" x14ac:dyDescent="0.35">
      <c r="A39" t="s">
        <v>97</v>
      </c>
      <c r="B39" t="s">
        <v>54</v>
      </c>
      <c r="C39" t="s">
        <v>57</v>
      </c>
      <c r="D39" t="s">
        <v>27</v>
      </c>
      <c r="E39" t="s">
        <v>18</v>
      </c>
      <c r="F39" s="10">
        <v>44088</v>
      </c>
      <c r="G39" s="10">
        <v>44109</v>
      </c>
      <c r="H39" s="5">
        <v>1</v>
      </c>
      <c r="I39" s="11"/>
      <c r="J39" s="11"/>
      <c r="K39" s="12">
        <v>0.5</v>
      </c>
      <c r="L39" s="12">
        <v>395.28</v>
      </c>
      <c r="M39" t="s">
        <v>34</v>
      </c>
      <c r="N39" s="14">
        <f t="shared" si="8"/>
        <v>21</v>
      </c>
      <c r="O39" s="13" cm="1">
        <f t="array" ref="O39">INDEX(TechRate,MATCH(H39,TechNum,0))</f>
        <v>80</v>
      </c>
      <c r="P39" s="15">
        <f t="shared" si="9"/>
        <v>40</v>
      </c>
      <c r="Q39" s="15">
        <f t="shared" si="10"/>
        <v>40</v>
      </c>
      <c r="R39" s="15">
        <f t="shared" si="11"/>
        <v>395.28</v>
      </c>
      <c r="S39" s="15">
        <f t="shared" si="12"/>
        <v>435.28</v>
      </c>
      <c r="T39" s="15">
        <f t="shared" si="13"/>
        <v>435.28</v>
      </c>
      <c r="U39" s="13" t="str">
        <f t="shared" si="14"/>
        <v>Mon</v>
      </c>
      <c r="V39" s="13" t="str">
        <f t="shared" si="15"/>
        <v>Mon</v>
      </c>
    </row>
    <row r="40" spans="1:22" x14ac:dyDescent="0.35">
      <c r="A40" t="s">
        <v>98</v>
      </c>
      <c r="B40" t="s">
        <v>50</v>
      </c>
      <c r="C40" t="s">
        <v>21</v>
      </c>
      <c r="D40" t="s">
        <v>26</v>
      </c>
      <c r="E40" t="s">
        <v>18</v>
      </c>
      <c r="F40" s="10">
        <v>44088</v>
      </c>
      <c r="G40" s="10">
        <v>44111</v>
      </c>
      <c r="H40" s="5">
        <v>1</v>
      </c>
      <c r="I40" s="11"/>
      <c r="J40" s="11"/>
      <c r="K40" s="12">
        <v>0.25</v>
      </c>
      <c r="L40" s="12">
        <v>36</v>
      </c>
      <c r="M40" t="s">
        <v>32</v>
      </c>
      <c r="N40" s="14">
        <f t="shared" si="8"/>
        <v>23</v>
      </c>
      <c r="O40" s="13" cm="1">
        <f t="array" ref="O40">INDEX(TechRate,MATCH(H40,TechNum,0))</f>
        <v>80</v>
      </c>
      <c r="P40" s="15">
        <f t="shared" si="9"/>
        <v>20</v>
      </c>
      <c r="Q40" s="15">
        <f t="shared" si="10"/>
        <v>20</v>
      </c>
      <c r="R40" s="15">
        <f t="shared" si="11"/>
        <v>36</v>
      </c>
      <c r="S40" s="15">
        <f t="shared" si="12"/>
        <v>56</v>
      </c>
      <c r="T40" s="15">
        <f t="shared" si="13"/>
        <v>56</v>
      </c>
      <c r="U40" s="13" t="str">
        <f t="shared" si="14"/>
        <v>Mon</v>
      </c>
      <c r="V40" s="13" t="str">
        <f t="shared" si="15"/>
        <v>Wed</v>
      </c>
    </row>
    <row r="41" spans="1:22" x14ac:dyDescent="0.35">
      <c r="A41" t="s">
        <v>99</v>
      </c>
      <c r="B41" t="s">
        <v>52</v>
      </c>
      <c r="C41" t="s">
        <v>56</v>
      </c>
      <c r="D41" t="s">
        <v>27</v>
      </c>
      <c r="F41" s="10">
        <v>44088</v>
      </c>
      <c r="G41" s="10">
        <v>44158</v>
      </c>
      <c r="H41" s="5">
        <v>1</v>
      </c>
      <c r="I41" s="11"/>
      <c r="J41" s="11"/>
      <c r="K41" s="12">
        <v>1.75</v>
      </c>
      <c r="L41" s="12">
        <v>510.67529999999999</v>
      </c>
      <c r="M41" t="s">
        <v>34</v>
      </c>
      <c r="N41" s="14">
        <f t="shared" si="8"/>
        <v>70</v>
      </c>
      <c r="O41" s="13" cm="1">
        <f t="array" ref="O41">INDEX(TechRate,MATCH(H41,TechNum,0))</f>
        <v>80</v>
      </c>
      <c r="P41" s="15">
        <f t="shared" si="9"/>
        <v>140</v>
      </c>
      <c r="Q41" s="15">
        <f t="shared" si="10"/>
        <v>140</v>
      </c>
      <c r="R41" s="15">
        <f t="shared" si="11"/>
        <v>510.67529999999999</v>
      </c>
      <c r="S41" s="15">
        <f t="shared" si="12"/>
        <v>650.67529999999999</v>
      </c>
      <c r="T41" s="15">
        <f t="shared" si="13"/>
        <v>650.67529999999999</v>
      </c>
      <c r="U41" s="13" t="str">
        <f t="shared" si="14"/>
        <v>Mon</v>
      </c>
      <c r="V41" s="13" t="str">
        <f t="shared" si="15"/>
        <v>Mon</v>
      </c>
    </row>
    <row r="42" spans="1:22" x14ac:dyDescent="0.35">
      <c r="A42" t="s">
        <v>100</v>
      </c>
      <c r="B42" t="s">
        <v>50</v>
      </c>
      <c r="C42" t="s">
        <v>21</v>
      </c>
      <c r="D42" t="s">
        <v>28</v>
      </c>
      <c r="F42" s="10">
        <v>44089</v>
      </c>
      <c r="G42" s="10">
        <v>44111</v>
      </c>
      <c r="H42" s="5">
        <v>2</v>
      </c>
      <c r="I42" s="11"/>
      <c r="J42" s="11"/>
      <c r="K42" s="12">
        <v>0.5</v>
      </c>
      <c r="L42" s="12">
        <v>42.66</v>
      </c>
      <c r="M42" t="s">
        <v>32</v>
      </c>
      <c r="N42" s="14">
        <f t="shared" si="8"/>
        <v>22</v>
      </c>
      <c r="O42" s="13" cm="1">
        <f t="array" ref="O42">INDEX(TechRate,MATCH(H42,TechNum,0))</f>
        <v>140</v>
      </c>
      <c r="P42" s="15">
        <f t="shared" si="9"/>
        <v>70</v>
      </c>
      <c r="Q42" s="15">
        <f t="shared" si="10"/>
        <v>70</v>
      </c>
      <c r="R42" s="15">
        <f t="shared" si="11"/>
        <v>42.66</v>
      </c>
      <c r="S42" s="15">
        <f t="shared" si="12"/>
        <v>112.66</v>
      </c>
      <c r="T42" s="15">
        <f t="shared" si="13"/>
        <v>112.66</v>
      </c>
      <c r="U42" s="13" t="str">
        <f t="shared" si="14"/>
        <v>Tue</v>
      </c>
      <c r="V42" s="13" t="str">
        <f t="shared" si="15"/>
        <v>Wed</v>
      </c>
    </row>
    <row r="43" spans="1:22" x14ac:dyDescent="0.35">
      <c r="A43" t="s">
        <v>101</v>
      </c>
      <c r="B43" t="s">
        <v>53</v>
      </c>
      <c r="C43" t="s">
        <v>23</v>
      </c>
      <c r="D43" t="s">
        <v>28</v>
      </c>
      <c r="F43" s="10">
        <v>44090</v>
      </c>
      <c r="G43" s="10">
        <v>44102</v>
      </c>
      <c r="H43" s="5">
        <v>1</v>
      </c>
      <c r="I43" s="11"/>
      <c r="J43" s="11"/>
      <c r="K43" s="12">
        <v>1</v>
      </c>
      <c r="L43" s="12">
        <v>5.4720000000000004</v>
      </c>
      <c r="M43" t="s">
        <v>33</v>
      </c>
      <c r="N43" s="14">
        <f t="shared" si="8"/>
        <v>12</v>
      </c>
      <c r="O43" s="13" cm="1">
        <f t="array" ref="O43">INDEX(TechRate,MATCH(H43,TechNum,0))</f>
        <v>80</v>
      </c>
      <c r="P43" s="15">
        <f t="shared" si="9"/>
        <v>80</v>
      </c>
      <c r="Q43" s="15">
        <f t="shared" si="10"/>
        <v>80</v>
      </c>
      <c r="R43" s="15">
        <f t="shared" si="11"/>
        <v>5.4720000000000004</v>
      </c>
      <c r="S43" s="15">
        <f t="shared" si="12"/>
        <v>85.471999999999994</v>
      </c>
      <c r="T43" s="15">
        <f t="shared" si="13"/>
        <v>85.471999999999994</v>
      </c>
      <c r="U43" s="13" t="str">
        <f t="shared" si="14"/>
        <v>Wed</v>
      </c>
      <c r="V43" s="13" t="str">
        <f t="shared" si="15"/>
        <v>Mon</v>
      </c>
    </row>
    <row r="44" spans="1:22" x14ac:dyDescent="0.35">
      <c r="A44" t="s">
        <v>102</v>
      </c>
      <c r="B44" t="s">
        <v>50</v>
      </c>
      <c r="C44" t="s">
        <v>23</v>
      </c>
      <c r="D44" t="s">
        <v>27</v>
      </c>
      <c r="E44" t="s">
        <v>18</v>
      </c>
      <c r="F44" s="10">
        <v>44090</v>
      </c>
      <c r="G44" s="10">
        <v>44102</v>
      </c>
      <c r="H44" s="5">
        <v>1</v>
      </c>
      <c r="I44" s="11"/>
      <c r="J44" s="11"/>
      <c r="K44" s="12">
        <v>0.25</v>
      </c>
      <c r="L44" s="12">
        <v>45.237400000000001</v>
      </c>
      <c r="M44" t="s">
        <v>32</v>
      </c>
      <c r="N44" s="14">
        <f t="shared" si="8"/>
        <v>12</v>
      </c>
      <c r="O44" s="13" cm="1">
        <f t="array" ref="O44">INDEX(TechRate,MATCH(H44,TechNum,0))</f>
        <v>80</v>
      </c>
      <c r="P44" s="15">
        <f t="shared" si="9"/>
        <v>20</v>
      </c>
      <c r="Q44" s="15">
        <f t="shared" si="10"/>
        <v>20</v>
      </c>
      <c r="R44" s="15">
        <f t="shared" si="11"/>
        <v>45.237400000000001</v>
      </c>
      <c r="S44" s="15">
        <f t="shared" si="12"/>
        <v>65.237400000000008</v>
      </c>
      <c r="T44" s="15">
        <f t="shared" si="13"/>
        <v>65.237400000000008</v>
      </c>
      <c r="U44" s="13" t="str">
        <f t="shared" si="14"/>
        <v>Wed</v>
      </c>
      <c r="V44" s="13" t="str">
        <f t="shared" si="15"/>
        <v>Mon</v>
      </c>
    </row>
    <row r="45" spans="1:22" x14ac:dyDescent="0.35">
      <c r="A45" t="s">
        <v>103</v>
      </c>
      <c r="B45" t="s">
        <v>50</v>
      </c>
      <c r="C45" t="s">
        <v>24</v>
      </c>
      <c r="D45" t="s">
        <v>27</v>
      </c>
      <c r="F45" s="10">
        <v>44090</v>
      </c>
      <c r="G45" s="10">
        <v>44105</v>
      </c>
      <c r="H45" s="5">
        <v>2</v>
      </c>
      <c r="I45" s="11"/>
      <c r="J45" s="11"/>
      <c r="K45" s="12">
        <v>0.75</v>
      </c>
      <c r="L45" s="12">
        <v>199.452</v>
      </c>
      <c r="M45" t="s">
        <v>33</v>
      </c>
      <c r="N45" s="14">
        <f t="shared" si="8"/>
        <v>15</v>
      </c>
      <c r="O45" s="13" cm="1">
        <f t="array" ref="O45">INDEX(TechRate,MATCH(H45,TechNum,0))</f>
        <v>140</v>
      </c>
      <c r="P45" s="15">
        <f t="shared" si="9"/>
        <v>105</v>
      </c>
      <c r="Q45" s="15">
        <f t="shared" si="10"/>
        <v>105</v>
      </c>
      <c r="R45" s="15">
        <f t="shared" si="11"/>
        <v>199.452</v>
      </c>
      <c r="S45" s="15">
        <f t="shared" si="12"/>
        <v>304.452</v>
      </c>
      <c r="T45" s="15">
        <f t="shared" si="13"/>
        <v>304.452</v>
      </c>
      <c r="U45" s="13" t="str">
        <f t="shared" si="14"/>
        <v>Wed</v>
      </c>
      <c r="V45" s="13" t="str">
        <f t="shared" si="15"/>
        <v>Thu</v>
      </c>
    </row>
    <row r="46" spans="1:22" x14ac:dyDescent="0.35">
      <c r="A46" t="s">
        <v>104</v>
      </c>
      <c r="B46" t="s">
        <v>54</v>
      </c>
      <c r="C46" t="s">
        <v>24</v>
      </c>
      <c r="D46" t="s">
        <v>27</v>
      </c>
      <c r="F46" s="10">
        <v>44090</v>
      </c>
      <c r="G46" s="10">
        <v>44109</v>
      </c>
      <c r="H46" s="5">
        <v>2</v>
      </c>
      <c r="I46" s="11"/>
      <c r="J46" s="11"/>
      <c r="K46" s="12">
        <v>0.5</v>
      </c>
      <c r="L46" s="12">
        <v>144</v>
      </c>
      <c r="M46" t="s">
        <v>33</v>
      </c>
      <c r="N46" s="14">
        <f t="shared" si="8"/>
        <v>19</v>
      </c>
      <c r="O46" s="13" cm="1">
        <f t="array" ref="O46">INDEX(TechRate,MATCH(H46,TechNum,0))</f>
        <v>140</v>
      </c>
      <c r="P46" s="15">
        <f t="shared" si="9"/>
        <v>70</v>
      </c>
      <c r="Q46" s="15">
        <f t="shared" si="10"/>
        <v>70</v>
      </c>
      <c r="R46" s="15">
        <f t="shared" si="11"/>
        <v>144</v>
      </c>
      <c r="S46" s="15">
        <f t="shared" si="12"/>
        <v>214</v>
      </c>
      <c r="T46" s="15">
        <f t="shared" si="13"/>
        <v>214</v>
      </c>
      <c r="U46" s="13" t="str">
        <f t="shared" si="14"/>
        <v>Wed</v>
      </c>
      <c r="V46" s="13" t="str">
        <f t="shared" si="15"/>
        <v>Mon</v>
      </c>
    </row>
    <row r="47" spans="1:22" x14ac:dyDescent="0.35">
      <c r="A47" t="s">
        <v>105</v>
      </c>
      <c r="B47" t="s">
        <v>54</v>
      </c>
      <c r="C47" t="s">
        <v>24</v>
      </c>
      <c r="D47" t="s">
        <v>26</v>
      </c>
      <c r="F47" s="10">
        <v>44091</v>
      </c>
      <c r="G47" s="10">
        <v>44110</v>
      </c>
      <c r="H47" s="5">
        <v>1</v>
      </c>
      <c r="I47" s="11"/>
      <c r="J47" s="11"/>
      <c r="K47" s="12">
        <v>0.25</v>
      </c>
      <c r="L47" s="12">
        <v>6.2160000000000002</v>
      </c>
      <c r="M47" t="s">
        <v>33</v>
      </c>
      <c r="N47" s="14">
        <f t="shared" si="8"/>
        <v>19</v>
      </c>
      <c r="O47" s="13" cm="1">
        <f t="array" ref="O47">INDEX(TechRate,MATCH(H47,TechNum,0))</f>
        <v>80</v>
      </c>
      <c r="P47" s="15">
        <f t="shared" si="9"/>
        <v>20</v>
      </c>
      <c r="Q47" s="15">
        <f t="shared" si="10"/>
        <v>20</v>
      </c>
      <c r="R47" s="15">
        <f t="shared" si="11"/>
        <v>6.2160000000000002</v>
      </c>
      <c r="S47" s="15">
        <f t="shared" si="12"/>
        <v>26.216000000000001</v>
      </c>
      <c r="T47" s="15">
        <f t="shared" si="13"/>
        <v>26.216000000000001</v>
      </c>
      <c r="U47" s="13" t="str">
        <f t="shared" si="14"/>
        <v>Thu</v>
      </c>
      <c r="V47" s="13" t="str">
        <f t="shared" si="15"/>
        <v>Tue</v>
      </c>
    </row>
    <row r="48" spans="1:22" x14ac:dyDescent="0.35">
      <c r="A48" t="s">
        <v>106</v>
      </c>
      <c r="B48" t="s">
        <v>50</v>
      </c>
      <c r="C48" t="s">
        <v>21</v>
      </c>
      <c r="D48" t="s">
        <v>28</v>
      </c>
      <c r="F48" s="10">
        <v>44091</v>
      </c>
      <c r="G48" s="10">
        <v>44116</v>
      </c>
      <c r="H48" s="5">
        <v>2</v>
      </c>
      <c r="I48" s="11"/>
      <c r="J48" s="11"/>
      <c r="K48" s="12">
        <v>1</v>
      </c>
      <c r="L48" s="12">
        <v>36</v>
      </c>
      <c r="M48" t="s">
        <v>32</v>
      </c>
      <c r="N48" s="14">
        <f t="shared" si="8"/>
        <v>25</v>
      </c>
      <c r="O48" s="13" cm="1">
        <f t="array" ref="O48">INDEX(TechRate,MATCH(H48,TechNum,0))</f>
        <v>140</v>
      </c>
      <c r="P48" s="15">
        <f t="shared" si="9"/>
        <v>140</v>
      </c>
      <c r="Q48" s="15">
        <f t="shared" si="10"/>
        <v>140</v>
      </c>
      <c r="R48" s="15">
        <f t="shared" si="11"/>
        <v>36</v>
      </c>
      <c r="S48" s="15">
        <f t="shared" si="12"/>
        <v>176</v>
      </c>
      <c r="T48" s="15">
        <f t="shared" si="13"/>
        <v>176</v>
      </c>
      <c r="U48" s="13" t="str">
        <f t="shared" si="14"/>
        <v>Thu</v>
      </c>
      <c r="V48" s="13" t="str">
        <f t="shared" si="15"/>
        <v>Mon</v>
      </c>
    </row>
    <row r="49" spans="1:22" x14ac:dyDescent="0.35">
      <c r="A49" t="s">
        <v>107</v>
      </c>
      <c r="B49" t="s">
        <v>49</v>
      </c>
      <c r="C49" t="s">
        <v>57</v>
      </c>
      <c r="D49" t="s">
        <v>27</v>
      </c>
      <c r="F49" s="10">
        <v>44091</v>
      </c>
      <c r="G49" s="10">
        <v>44116</v>
      </c>
      <c r="H49" s="5">
        <v>2</v>
      </c>
      <c r="I49" s="11"/>
      <c r="J49" s="11"/>
      <c r="K49" s="12">
        <v>0.75</v>
      </c>
      <c r="L49" s="12">
        <v>40</v>
      </c>
      <c r="M49" t="s">
        <v>33</v>
      </c>
      <c r="N49" s="14">
        <f t="shared" si="8"/>
        <v>25</v>
      </c>
      <c r="O49" s="13" cm="1">
        <f t="array" ref="O49">INDEX(TechRate,MATCH(H49,TechNum,0))</f>
        <v>140</v>
      </c>
      <c r="P49" s="15">
        <f t="shared" si="9"/>
        <v>105</v>
      </c>
      <c r="Q49" s="15">
        <f t="shared" si="10"/>
        <v>105</v>
      </c>
      <c r="R49" s="15">
        <f t="shared" si="11"/>
        <v>40</v>
      </c>
      <c r="S49" s="15">
        <f t="shared" si="12"/>
        <v>145</v>
      </c>
      <c r="T49" s="15">
        <f t="shared" si="13"/>
        <v>145</v>
      </c>
      <c r="U49" s="13" t="str">
        <f t="shared" si="14"/>
        <v>Thu</v>
      </c>
      <c r="V49" s="13" t="str">
        <f t="shared" si="15"/>
        <v>Mon</v>
      </c>
    </row>
    <row r="50" spans="1:22" x14ac:dyDescent="0.35">
      <c r="A50" t="s">
        <v>108</v>
      </c>
      <c r="B50" t="s">
        <v>52</v>
      </c>
      <c r="C50" t="s">
        <v>56</v>
      </c>
      <c r="D50" t="s">
        <v>27</v>
      </c>
      <c r="F50" s="10">
        <v>44091</v>
      </c>
      <c r="G50" s="10">
        <v>44152</v>
      </c>
      <c r="H50" s="5">
        <v>1</v>
      </c>
      <c r="I50" s="11"/>
      <c r="J50" s="11"/>
      <c r="K50" s="12">
        <v>0.25</v>
      </c>
      <c r="L50" s="12">
        <v>87.581299999999999</v>
      </c>
      <c r="M50" t="s">
        <v>32</v>
      </c>
      <c r="N50" s="14">
        <f t="shared" si="8"/>
        <v>61</v>
      </c>
      <c r="O50" s="13" cm="1">
        <f t="array" ref="O50">INDEX(TechRate,MATCH(H50,TechNum,0))</f>
        <v>80</v>
      </c>
      <c r="P50" s="15">
        <f t="shared" si="9"/>
        <v>20</v>
      </c>
      <c r="Q50" s="15">
        <f t="shared" si="10"/>
        <v>20</v>
      </c>
      <c r="R50" s="15">
        <f t="shared" si="11"/>
        <v>87.581299999999999</v>
      </c>
      <c r="S50" s="15">
        <f t="shared" si="12"/>
        <v>107.5813</v>
      </c>
      <c r="T50" s="15">
        <f t="shared" si="13"/>
        <v>107.5813</v>
      </c>
      <c r="U50" s="13" t="str">
        <f t="shared" si="14"/>
        <v>Thu</v>
      </c>
      <c r="V50" s="13" t="str">
        <f t="shared" si="15"/>
        <v>Tue</v>
      </c>
    </row>
    <row r="51" spans="1:22" x14ac:dyDescent="0.35">
      <c r="A51" t="s">
        <v>109</v>
      </c>
      <c r="B51" t="s">
        <v>53</v>
      </c>
      <c r="C51" t="s">
        <v>23</v>
      </c>
      <c r="D51" t="s">
        <v>28</v>
      </c>
      <c r="F51" s="10">
        <v>44095</v>
      </c>
      <c r="G51" s="10">
        <v>44102</v>
      </c>
      <c r="H51" s="5">
        <v>1</v>
      </c>
      <c r="I51" s="11"/>
      <c r="J51" s="11"/>
      <c r="K51" s="12">
        <v>0.5</v>
      </c>
      <c r="L51" s="12">
        <v>30</v>
      </c>
      <c r="M51" t="s">
        <v>33</v>
      </c>
      <c r="N51" s="14">
        <f t="shared" si="8"/>
        <v>7</v>
      </c>
      <c r="O51" s="13" cm="1">
        <f t="array" ref="O51">INDEX(TechRate,MATCH(H51,TechNum,0))</f>
        <v>80</v>
      </c>
      <c r="P51" s="15">
        <f t="shared" si="9"/>
        <v>40</v>
      </c>
      <c r="Q51" s="15">
        <f t="shared" si="10"/>
        <v>40</v>
      </c>
      <c r="R51" s="15">
        <f t="shared" si="11"/>
        <v>30</v>
      </c>
      <c r="S51" s="15">
        <f t="shared" si="12"/>
        <v>70</v>
      </c>
      <c r="T51" s="15">
        <f t="shared" si="13"/>
        <v>70</v>
      </c>
      <c r="U51" s="13" t="str">
        <f t="shared" si="14"/>
        <v>Mon</v>
      </c>
      <c r="V51" s="13" t="str">
        <f t="shared" si="15"/>
        <v>Mon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2554"/>
  <sheetViews>
    <sheetView zoomScale="130" zoomScaleNormal="130" workbookViewId="0">
      <selection activeCell="J11" sqref="J11"/>
    </sheetView>
  </sheetViews>
  <sheetFormatPr defaultColWidth="9.1796875" defaultRowHeight="14.5" x14ac:dyDescent="0.35"/>
  <cols>
    <col min="1" max="1" width="2.26953125" customWidth="1"/>
    <col min="4" max="4" width="3.7265625" customWidth="1"/>
    <col min="5" max="5" width="10.1796875" customWidth="1"/>
    <col min="6" max="6" width="3" customWidth="1"/>
    <col min="7" max="7" width="10.54296875" customWidth="1"/>
    <col min="8" max="8" width="2.54296875" customWidth="1"/>
    <col min="9" max="9" width="12" bestFit="1" customWidth="1"/>
  </cols>
  <sheetData>
    <row r="1" spans="2:9" x14ac:dyDescent="0.35">
      <c r="B1" s="19" t="s">
        <v>19</v>
      </c>
      <c r="C1" s="19" t="s">
        <v>110</v>
      </c>
      <c r="E1" s="8" t="s">
        <v>31</v>
      </c>
      <c r="G1" s="8" t="s">
        <v>25</v>
      </c>
      <c r="I1" s="9" t="s">
        <v>0</v>
      </c>
    </row>
    <row r="2" spans="2:9" x14ac:dyDescent="0.35">
      <c r="B2" s="19">
        <v>1</v>
      </c>
      <c r="C2" s="19">
        <v>80</v>
      </c>
      <c r="E2" t="s">
        <v>32</v>
      </c>
      <c r="G2" s="20" t="s">
        <v>24</v>
      </c>
      <c r="I2" t="s">
        <v>27</v>
      </c>
    </row>
    <row r="3" spans="2:9" x14ac:dyDescent="0.35">
      <c r="B3" s="19">
        <v>2</v>
      </c>
      <c r="C3" s="19">
        <v>140</v>
      </c>
      <c r="E3" t="s">
        <v>33</v>
      </c>
      <c r="G3" s="20" t="s">
        <v>57</v>
      </c>
      <c r="I3" t="s">
        <v>26</v>
      </c>
    </row>
    <row r="4" spans="2:9" x14ac:dyDescent="0.35">
      <c r="B4" s="19">
        <v>3</v>
      </c>
      <c r="C4" s="19">
        <v>195</v>
      </c>
      <c r="E4" t="s">
        <v>36</v>
      </c>
      <c r="G4" s="20" t="s">
        <v>23</v>
      </c>
      <c r="I4" t="s">
        <v>16</v>
      </c>
    </row>
    <row r="5" spans="2:9" x14ac:dyDescent="0.35">
      <c r="E5" t="s">
        <v>34</v>
      </c>
      <c r="G5" s="20" t="s">
        <v>22</v>
      </c>
      <c r="I5" t="s">
        <v>17</v>
      </c>
    </row>
    <row r="6" spans="2:9" x14ac:dyDescent="0.35">
      <c r="E6" t="s">
        <v>35</v>
      </c>
      <c r="G6" s="20" t="s">
        <v>56</v>
      </c>
      <c r="I6" t="s">
        <v>28</v>
      </c>
    </row>
    <row r="7" spans="2:9" x14ac:dyDescent="0.35">
      <c r="G7" s="20" t="s">
        <v>21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customFormat="1" x14ac:dyDescent="0.35"/>
    <row r="818" customFormat="1" x14ac:dyDescent="0.35"/>
    <row r="819" customFormat="1" x14ac:dyDescent="0.35"/>
    <row r="820" customFormat="1" x14ac:dyDescent="0.35"/>
    <row r="821" customFormat="1" x14ac:dyDescent="0.35"/>
    <row r="822" customFormat="1" x14ac:dyDescent="0.35"/>
    <row r="823" customFormat="1" x14ac:dyDescent="0.35"/>
    <row r="824" customFormat="1" x14ac:dyDescent="0.35"/>
    <row r="825" customFormat="1" x14ac:dyDescent="0.35"/>
    <row r="826" customFormat="1" x14ac:dyDescent="0.35"/>
    <row r="827" customFormat="1" x14ac:dyDescent="0.35"/>
    <row r="828" customFormat="1" x14ac:dyDescent="0.35"/>
    <row r="829" customFormat="1" x14ac:dyDescent="0.35"/>
    <row r="830" customFormat="1" x14ac:dyDescent="0.35"/>
    <row r="831" customFormat="1" x14ac:dyDescent="0.35"/>
    <row r="832" customFormat="1" x14ac:dyDescent="0.35"/>
    <row r="833" customFormat="1" x14ac:dyDescent="0.35"/>
    <row r="834" customFormat="1" x14ac:dyDescent="0.35"/>
    <row r="835" customFormat="1" x14ac:dyDescent="0.35"/>
    <row r="836" customFormat="1" x14ac:dyDescent="0.35"/>
    <row r="837" customFormat="1" x14ac:dyDescent="0.35"/>
    <row r="838" customFormat="1" x14ac:dyDescent="0.35"/>
    <row r="839" customFormat="1" x14ac:dyDescent="0.35"/>
    <row r="840" customFormat="1" x14ac:dyDescent="0.35"/>
    <row r="841" customFormat="1" x14ac:dyDescent="0.35"/>
    <row r="842" customFormat="1" x14ac:dyDescent="0.35"/>
    <row r="843" customFormat="1" x14ac:dyDescent="0.35"/>
    <row r="844" customFormat="1" x14ac:dyDescent="0.35"/>
    <row r="845" customFormat="1" x14ac:dyDescent="0.35"/>
    <row r="846" customFormat="1" x14ac:dyDescent="0.35"/>
    <row r="847" customFormat="1" x14ac:dyDescent="0.35"/>
    <row r="848" customFormat="1" x14ac:dyDescent="0.35"/>
    <row r="849" customFormat="1" x14ac:dyDescent="0.35"/>
    <row r="850" customFormat="1" x14ac:dyDescent="0.35"/>
    <row r="851" customFormat="1" x14ac:dyDescent="0.35"/>
    <row r="852" customFormat="1" x14ac:dyDescent="0.35"/>
    <row r="853" customFormat="1" x14ac:dyDescent="0.35"/>
    <row r="854" customFormat="1" x14ac:dyDescent="0.35"/>
    <row r="855" customFormat="1" x14ac:dyDescent="0.35"/>
    <row r="856" customFormat="1" x14ac:dyDescent="0.35"/>
    <row r="857" customFormat="1" x14ac:dyDescent="0.35"/>
    <row r="858" customFormat="1" x14ac:dyDescent="0.35"/>
    <row r="859" customFormat="1" x14ac:dyDescent="0.35"/>
    <row r="860" customFormat="1" x14ac:dyDescent="0.35"/>
    <row r="861" customFormat="1" x14ac:dyDescent="0.35"/>
    <row r="862" customFormat="1" x14ac:dyDescent="0.35"/>
    <row r="863" customFormat="1" x14ac:dyDescent="0.35"/>
    <row r="864" customFormat="1" x14ac:dyDescent="0.35"/>
    <row r="865" customFormat="1" x14ac:dyDescent="0.35"/>
    <row r="866" customFormat="1" x14ac:dyDescent="0.35"/>
    <row r="867" customFormat="1" x14ac:dyDescent="0.35"/>
    <row r="868" customFormat="1" x14ac:dyDescent="0.35"/>
    <row r="869" customFormat="1" x14ac:dyDescent="0.35"/>
    <row r="870" customFormat="1" x14ac:dyDescent="0.35"/>
    <row r="871" customFormat="1" x14ac:dyDescent="0.35"/>
    <row r="872" customFormat="1" x14ac:dyDescent="0.35"/>
    <row r="873" customFormat="1" x14ac:dyDescent="0.35"/>
    <row r="874" customFormat="1" x14ac:dyDescent="0.35"/>
    <row r="875" customFormat="1" x14ac:dyDescent="0.35"/>
    <row r="876" customFormat="1" x14ac:dyDescent="0.35"/>
    <row r="877" customFormat="1" x14ac:dyDescent="0.35"/>
    <row r="878" customFormat="1" x14ac:dyDescent="0.35"/>
    <row r="879" customFormat="1" x14ac:dyDescent="0.35"/>
    <row r="880" customFormat="1" x14ac:dyDescent="0.35"/>
    <row r="881" customFormat="1" x14ac:dyDescent="0.35"/>
    <row r="882" customFormat="1" x14ac:dyDescent="0.35"/>
    <row r="883" customFormat="1" x14ac:dyDescent="0.35"/>
    <row r="884" customFormat="1" x14ac:dyDescent="0.35"/>
    <row r="885" customFormat="1" x14ac:dyDescent="0.35"/>
    <row r="886" customFormat="1" x14ac:dyDescent="0.35"/>
    <row r="887" customFormat="1" x14ac:dyDescent="0.35"/>
    <row r="888" customFormat="1" x14ac:dyDescent="0.35"/>
    <row r="889" customFormat="1" x14ac:dyDescent="0.35"/>
    <row r="890" customFormat="1" x14ac:dyDescent="0.35"/>
    <row r="891" customFormat="1" x14ac:dyDescent="0.35"/>
    <row r="892" customFormat="1" x14ac:dyDescent="0.35"/>
    <row r="893" customFormat="1" x14ac:dyDescent="0.35"/>
    <row r="894" customFormat="1" x14ac:dyDescent="0.35"/>
    <row r="895" customFormat="1" x14ac:dyDescent="0.35"/>
    <row r="896" customFormat="1" x14ac:dyDescent="0.35"/>
    <row r="897" customFormat="1" x14ac:dyDescent="0.35"/>
    <row r="898" customFormat="1" x14ac:dyDescent="0.35"/>
    <row r="899" customFormat="1" x14ac:dyDescent="0.35"/>
    <row r="900" customFormat="1" x14ac:dyDescent="0.35"/>
    <row r="901" customFormat="1" x14ac:dyDescent="0.35"/>
    <row r="902" customFormat="1" x14ac:dyDescent="0.35"/>
    <row r="903" customFormat="1" x14ac:dyDescent="0.35"/>
    <row r="904" customFormat="1" x14ac:dyDescent="0.35"/>
    <row r="905" customFormat="1" x14ac:dyDescent="0.35"/>
    <row r="906" customFormat="1" x14ac:dyDescent="0.35"/>
    <row r="907" customFormat="1" x14ac:dyDescent="0.35"/>
    <row r="908" customFormat="1" x14ac:dyDescent="0.35"/>
    <row r="909" customFormat="1" x14ac:dyDescent="0.35"/>
    <row r="910" customFormat="1" x14ac:dyDescent="0.35"/>
    <row r="911" customFormat="1" x14ac:dyDescent="0.35"/>
    <row r="912" customFormat="1" x14ac:dyDescent="0.35"/>
    <row r="913" customFormat="1" x14ac:dyDescent="0.35"/>
    <row r="914" customFormat="1" x14ac:dyDescent="0.35"/>
    <row r="915" customFormat="1" x14ac:dyDescent="0.35"/>
    <row r="916" customFormat="1" x14ac:dyDescent="0.35"/>
    <row r="917" customFormat="1" x14ac:dyDescent="0.35"/>
    <row r="918" customFormat="1" x14ac:dyDescent="0.35"/>
    <row r="919" customFormat="1" x14ac:dyDescent="0.35"/>
    <row r="920" customFormat="1" x14ac:dyDescent="0.35"/>
    <row r="921" customFormat="1" x14ac:dyDescent="0.35"/>
    <row r="922" customFormat="1" x14ac:dyDescent="0.35"/>
    <row r="923" customFormat="1" x14ac:dyDescent="0.35"/>
    <row r="924" customFormat="1" x14ac:dyDescent="0.35"/>
    <row r="925" customFormat="1" x14ac:dyDescent="0.35"/>
    <row r="926" customFormat="1" x14ac:dyDescent="0.35"/>
    <row r="927" customFormat="1" x14ac:dyDescent="0.35"/>
    <row r="928" customFormat="1" x14ac:dyDescent="0.35"/>
    <row r="929" customFormat="1" x14ac:dyDescent="0.35"/>
    <row r="930" customFormat="1" x14ac:dyDescent="0.35"/>
    <row r="931" customFormat="1" x14ac:dyDescent="0.35"/>
    <row r="932" customFormat="1" x14ac:dyDescent="0.35"/>
    <row r="933" customFormat="1" x14ac:dyDescent="0.35"/>
    <row r="934" customFormat="1" x14ac:dyDescent="0.35"/>
    <row r="935" customFormat="1" x14ac:dyDescent="0.35"/>
    <row r="936" customFormat="1" x14ac:dyDescent="0.35"/>
    <row r="937" customFormat="1" x14ac:dyDescent="0.35"/>
    <row r="938" customFormat="1" x14ac:dyDescent="0.35"/>
    <row r="939" customFormat="1" x14ac:dyDescent="0.35"/>
    <row r="940" customFormat="1" x14ac:dyDescent="0.35"/>
    <row r="941" customFormat="1" x14ac:dyDescent="0.35"/>
    <row r="942" customFormat="1" x14ac:dyDescent="0.35"/>
    <row r="943" customFormat="1" x14ac:dyDescent="0.35"/>
    <row r="944" customFormat="1" x14ac:dyDescent="0.35"/>
    <row r="945" customFormat="1" x14ac:dyDescent="0.35"/>
    <row r="946" customFormat="1" x14ac:dyDescent="0.35"/>
    <row r="947" customFormat="1" x14ac:dyDescent="0.35"/>
    <row r="948" customFormat="1" x14ac:dyDescent="0.35"/>
    <row r="949" customFormat="1" x14ac:dyDescent="0.35"/>
    <row r="950" customFormat="1" x14ac:dyDescent="0.35"/>
    <row r="951" customFormat="1" x14ac:dyDescent="0.35"/>
    <row r="952" customFormat="1" x14ac:dyDescent="0.35"/>
    <row r="953" customFormat="1" x14ac:dyDescent="0.35"/>
    <row r="954" customFormat="1" x14ac:dyDescent="0.35"/>
    <row r="955" customFormat="1" x14ac:dyDescent="0.35"/>
    <row r="956" customFormat="1" x14ac:dyDescent="0.35"/>
    <row r="957" customFormat="1" x14ac:dyDescent="0.35"/>
    <row r="958" customFormat="1" x14ac:dyDescent="0.35"/>
    <row r="959" customFormat="1" x14ac:dyDescent="0.35"/>
    <row r="960" customFormat="1" x14ac:dyDescent="0.35"/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  <row r="998" customFormat="1" x14ac:dyDescent="0.35"/>
    <row r="999" customFormat="1" x14ac:dyDescent="0.35"/>
    <row r="1000" customFormat="1" x14ac:dyDescent="0.35"/>
    <row r="1001" customFormat="1" x14ac:dyDescent="0.35"/>
    <row r="1002" customFormat="1" x14ac:dyDescent="0.35"/>
    <row r="1003" customFormat="1" x14ac:dyDescent="0.35"/>
    <row r="1004" customFormat="1" x14ac:dyDescent="0.35"/>
    <row r="1005" customFormat="1" x14ac:dyDescent="0.35"/>
    <row r="1006" customFormat="1" x14ac:dyDescent="0.35"/>
    <row r="1007" customFormat="1" x14ac:dyDescent="0.35"/>
    <row r="1008" customFormat="1" x14ac:dyDescent="0.35"/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  <row r="1188" customFormat="1" x14ac:dyDescent="0.35"/>
    <row r="1189" customFormat="1" x14ac:dyDescent="0.35"/>
    <row r="1190" customFormat="1" x14ac:dyDescent="0.35"/>
    <row r="1191" customFormat="1" x14ac:dyDescent="0.35"/>
    <row r="1192" customFormat="1" x14ac:dyDescent="0.35"/>
    <row r="1193" customFormat="1" x14ac:dyDescent="0.35"/>
    <row r="1194" customFormat="1" x14ac:dyDescent="0.35"/>
    <row r="1195" customFormat="1" x14ac:dyDescent="0.35"/>
    <row r="1196" customFormat="1" x14ac:dyDescent="0.35"/>
    <row r="1197" customFormat="1" x14ac:dyDescent="0.35"/>
    <row r="1198" customFormat="1" x14ac:dyDescent="0.35"/>
    <row r="1199" customFormat="1" x14ac:dyDescent="0.35"/>
    <row r="1200" customFormat="1" x14ac:dyDescent="0.35"/>
    <row r="1201" customFormat="1" x14ac:dyDescent="0.35"/>
    <row r="1202" customFormat="1" x14ac:dyDescent="0.35"/>
    <row r="1203" customFormat="1" x14ac:dyDescent="0.35"/>
    <row r="1204" customFormat="1" x14ac:dyDescent="0.35"/>
    <row r="1205" customFormat="1" x14ac:dyDescent="0.35"/>
    <row r="1206" customFormat="1" x14ac:dyDescent="0.35"/>
    <row r="1207" customFormat="1" x14ac:dyDescent="0.35"/>
    <row r="1208" customFormat="1" x14ac:dyDescent="0.35"/>
    <row r="1209" customFormat="1" x14ac:dyDescent="0.35"/>
    <row r="1210" customFormat="1" x14ac:dyDescent="0.35"/>
    <row r="1211" customFormat="1" x14ac:dyDescent="0.35"/>
    <row r="1212" customFormat="1" x14ac:dyDescent="0.35"/>
    <row r="1213" customFormat="1" x14ac:dyDescent="0.35"/>
    <row r="1214" customFormat="1" x14ac:dyDescent="0.35"/>
    <row r="1215" customFormat="1" x14ac:dyDescent="0.35"/>
    <row r="1216" customFormat="1" x14ac:dyDescent="0.35"/>
    <row r="1217" customFormat="1" x14ac:dyDescent="0.35"/>
    <row r="1218" customFormat="1" x14ac:dyDescent="0.35"/>
    <row r="1219" customFormat="1" x14ac:dyDescent="0.35"/>
    <row r="1220" customFormat="1" x14ac:dyDescent="0.35"/>
    <row r="1221" customFormat="1" x14ac:dyDescent="0.35"/>
    <row r="1222" customFormat="1" x14ac:dyDescent="0.35"/>
    <row r="1223" customFormat="1" x14ac:dyDescent="0.35"/>
    <row r="1224" customFormat="1" x14ac:dyDescent="0.35"/>
    <row r="1225" customFormat="1" x14ac:dyDescent="0.35"/>
    <row r="1226" customFormat="1" x14ac:dyDescent="0.35"/>
    <row r="1227" customFormat="1" x14ac:dyDescent="0.35"/>
    <row r="1228" customFormat="1" x14ac:dyDescent="0.35"/>
    <row r="1229" customFormat="1" x14ac:dyDescent="0.35"/>
    <row r="1230" customFormat="1" x14ac:dyDescent="0.35"/>
    <row r="1231" customFormat="1" x14ac:dyDescent="0.35"/>
    <row r="1232" customFormat="1" x14ac:dyDescent="0.35"/>
    <row r="1233" customFormat="1" x14ac:dyDescent="0.35"/>
    <row r="1234" customFormat="1" x14ac:dyDescent="0.35"/>
    <row r="1235" customFormat="1" x14ac:dyDescent="0.35"/>
    <row r="1236" customFormat="1" x14ac:dyDescent="0.35"/>
    <row r="1237" customFormat="1" x14ac:dyDescent="0.35"/>
    <row r="1238" customFormat="1" x14ac:dyDescent="0.35"/>
    <row r="1239" customFormat="1" x14ac:dyDescent="0.35"/>
    <row r="1240" customFormat="1" x14ac:dyDescent="0.35"/>
    <row r="1241" customFormat="1" x14ac:dyDescent="0.35"/>
    <row r="1242" customFormat="1" x14ac:dyDescent="0.35"/>
    <row r="1243" customFormat="1" x14ac:dyDescent="0.35"/>
    <row r="1244" customFormat="1" x14ac:dyDescent="0.35"/>
    <row r="1245" customFormat="1" x14ac:dyDescent="0.35"/>
    <row r="1246" customFormat="1" x14ac:dyDescent="0.35"/>
    <row r="1247" customFormat="1" x14ac:dyDescent="0.35"/>
    <row r="1248" customFormat="1" x14ac:dyDescent="0.35"/>
    <row r="1249" customFormat="1" x14ac:dyDescent="0.35"/>
    <row r="1250" customFormat="1" x14ac:dyDescent="0.35"/>
    <row r="1251" customFormat="1" x14ac:dyDescent="0.35"/>
    <row r="1252" customFormat="1" x14ac:dyDescent="0.35"/>
    <row r="1253" customFormat="1" x14ac:dyDescent="0.35"/>
    <row r="1254" customFormat="1" x14ac:dyDescent="0.35"/>
    <row r="1255" customFormat="1" x14ac:dyDescent="0.35"/>
    <row r="1256" customFormat="1" x14ac:dyDescent="0.35"/>
    <row r="1257" customFormat="1" x14ac:dyDescent="0.35"/>
    <row r="1258" customFormat="1" x14ac:dyDescent="0.35"/>
    <row r="1259" customFormat="1" x14ac:dyDescent="0.35"/>
    <row r="1260" customFormat="1" x14ac:dyDescent="0.35"/>
    <row r="1261" customFormat="1" x14ac:dyDescent="0.35"/>
    <row r="1262" customFormat="1" x14ac:dyDescent="0.35"/>
    <row r="1263" customFormat="1" x14ac:dyDescent="0.35"/>
    <row r="1264" customFormat="1" x14ac:dyDescent="0.35"/>
    <row r="1265" customFormat="1" x14ac:dyDescent="0.35"/>
    <row r="1266" customFormat="1" x14ac:dyDescent="0.35"/>
    <row r="1267" customFormat="1" x14ac:dyDescent="0.35"/>
    <row r="1268" customFormat="1" x14ac:dyDescent="0.35"/>
    <row r="1269" customFormat="1" x14ac:dyDescent="0.35"/>
    <row r="1270" customFormat="1" x14ac:dyDescent="0.35"/>
    <row r="1271" customFormat="1" x14ac:dyDescent="0.35"/>
    <row r="1272" customFormat="1" x14ac:dyDescent="0.35"/>
    <row r="1273" customFormat="1" x14ac:dyDescent="0.35"/>
    <row r="1274" customFormat="1" x14ac:dyDescent="0.35"/>
    <row r="1275" customFormat="1" x14ac:dyDescent="0.35"/>
    <row r="1276" customFormat="1" x14ac:dyDescent="0.35"/>
    <row r="1277" customFormat="1" x14ac:dyDescent="0.35"/>
    <row r="1278" customFormat="1" x14ac:dyDescent="0.35"/>
    <row r="1279" customFormat="1" x14ac:dyDescent="0.35"/>
    <row r="1280" customFormat="1" x14ac:dyDescent="0.35"/>
    <row r="1281" customFormat="1" x14ac:dyDescent="0.35"/>
    <row r="1282" customFormat="1" x14ac:dyDescent="0.35"/>
    <row r="1283" customFormat="1" x14ac:dyDescent="0.35"/>
    <row r="1284" customFormat="1" x14ac:dyDescent="0.35"/>
    <row r="1285" customFormat="1" x14ac:dyDescent="0.35"/>
    <row r="1286" customFormat="1" x14ac:dyDescent="0.35"/>
    <row r="1287" customFormat="1" x14ac:dyDescent="0.35"/>
    <row r="1288" customFormat="1" x14ac:dyDescent="0.35"/>
    <row r="1289" customFormat="1" x14ac:dyDescent="0.35"/>
    <row r="1290" customFormat="1" x14ac:dyDescent="0.35"/>
    <row r="1291" customFormat="1" x14ac:dyDescent="0.35"/>
    <row r="1292" customFormat="1" x14ac:dyDescent="0.35"/>
    <row r="1293" customFormat="1" x14ac:dyDescent="0.35"/>
    <row r="1294" customFormat="1" x14ac:dyDescent="0.35"/>
    <row r="1295" customFormat="1" x14ac:dyDescent="0.35"/>
    <row r="1296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customFormat="1" x14ac:dyDescent="0.35"/>
    <row r="1362" customFormat="1" x14ac:dyDescent="0.35"/>
    <row r="1363" customFormat="1" x14ac:dyDescent="0.35"/>
    <row r="1364" customFormat="1" x14ac:dyDescent="0.35"/>
    <row r="1365" customFormat="1" x14ac:dyDescent="0.35"/>
    <row r="1366" customFormat="1" x14ac:dyDescent="0.35"/>
    <row r="1367" customFormat="1" x14ac:dyDescent="0.35"/>
    <row r="1368" customFormat="1" x14ac:dyDescent="0.35"/>
    <row r="1369" customFormat="1" x14ac:dyDescent="0.35"/>
    <row r="1370" customFormat="1" x14ac:dyDescent="0.35"/>
    <row r="1371" customFormat="1" x14ac:dyDescent="0.35"/>
    <row r="1372" customFormat="1" x14ac:dyDescent="0.35"/>
    <row r="1373" customFormat="1" x14ac:dyDescent="0.35"/>
    <row r="1374" customFormat="1" x14ac:dyDescent="0.35"/>
    <row r="1375" customFormat="1" x14ac:dyDescent="0.35"/>
    <row r="1376" customFormat="1" x14ac:dyDescent="0.35"/>
    <row r="1377" customFormat="1" x14ac:dyDescent="0.35"/>
    <row r="1378" customFormat="1" x14ac:dyDescent="0.35"/>
    <row r="1379" customFormat="1" x14ac:dyDescent="0.35"/>
    <row r="1380" customFormat="1" x14ac:dyDescent="0.35"/>
    <row r="1381" customFormat="1" x14ac:dyDescent="0.35"/>
    <row r="1382" customFormat="1" x14ac:dyDescent="0.35"/>
    <row r="1383" customFormat="1" x14ac:dyDescent="0.35"/>
    <row r="1384" customFormat="1" x14ac:dyDescent="0.35"/>
    <row r="1385" customFormat="1" x14ac:dyDescent="0.35"/>
    <row r="1386" customFormat="1" x14ac:dyDescent="0.35"/>
    <row r="1387" customFormat="1" x14ac:dyDescent="0.35"/>
    <row r="1388" customFormat="1" x14ac:dyDescent="0.35"/>
    <row r="1389" customFormat="1" x14ac:dyDescent="0.35"/>
    <row r="1390" customFormat="1" x14ac:dyDescent="0.35"/>
    <row r="1391" customFormat="1" x14ac:dyDescent="0.35"/>
    <row r="1392" customFormat="1" x14ac:dyDescent="0.35"/>
    <row r="1393" customFormat="1" x14ac:dyDescent="0.35"/>
    <row r="1394" customFormat="1" x14ac:dyDescent="0.35"/>
    <row r="1395" customFormat="1" x14ac:dyDescent="0.35"/>
    <row r="1396" customFormat="1" x14ac:dyDescent="0.35"/>
    <row r="1397" customFormat="1" x14ac:dyDescent="0.35"/>
    <row r="1398" customFormat="1" x14ac:dyDescent="0.35"/>
    <row r="1399" customFormat="1" x14ac:dyDescent="0.35"/>
    <row r="1400" customFormat="1" x14ac:dyDescent="0.35"/>
    <row r="1401" customFormat="1" x14ac:dyDescent="0.35"/>
    <row r="1402" customFormat="1" x14ac:dyDescent="0.35"/>
    <row r="1403" customFormat="1" x14ac:dyDescent="0.35"/>
    <row r="1404" customFormat="1" x14ac:dyDescent="0.35"/>
    <row r="1405" customFormat="1" x14ac:dyDescent="0.35"/>
    <row r="1406" customFormat="1" x14ac:dyDescent="0.35"/>
    <row r="1407" customFormat="1" x14ac:dyDescent="0.35"/>
    <row r="1408" customFormat="1" x14ac:dyDescent="0.35"/>
    <row r="1409" customFormat="1" x14ac:dyDescent="0.35"/>
    <row r="1410" customFormat="1" x14ac:dyDescent="0.35"/>
    <row r="1411" customFormat="1" x14ac:dyDescent="0.35"/>
    <row r="1412" customFormat="1" x14ac:dyDescent="0.35"/>
    <row r="1413" customFormat="1" x14ac:dyDescent="0.35"/>
    <row r="1414" customFormat="1" x14ac:dyDescent="0.35"/>
    <row r="1415" customFormat="1" x14ac:dyDescent="0.35"/>
    <row r="1416" customFormat="1" x14ac:dyDescent="0.35"/>
    <row r="1417" customFormat="1" x14ac:dyDescent="0.35"/>
    <row r="1418" customFormat="1" x14ac:dyDescent="0.35"/>
    <row r="1419" customFormat="1" x14ac:dyDescent="0.35"/>
    <row r="1420" customFormat="1" x14ac:dyDescent="0.35"/>
    <row r="1421" customFormat="1" x14ac:dyDescent="0.35"/>
    <row r="1422" customFormat="1" x14ac:dyDescent="0.35"/>
    <row r="1423" customFormat="1" x14ac:dyDescent="0.35"/>
    <row r="1424" customFormat="1" x14ac:dyDescent="0.35"/>
    <row r="1425" customFormat="1" x14ac:dyDescent="0.35"/>
    <row r="1426" customFormat="1" x14ac:dyDescent="0.35"/>
    <row r="1427" customFormat="1" x14ac:dyDescent="0.35"/>
    <row r="1428" customFormat="1" x14ac:dyDescent="0.35"/>
    <row r="1429" customFormat="1" x14ac:dyDescent="0.35"/>
    <row r="1430" customFormat="1" x14ac:dyDescent="0.35"/>
    <row r="1431" customFormat="1" x14ac:dyDescent="0.35"/>
    <row r="1432" customFormat="1" x14ac:dyDescent="0.35"/>
    <row r="1433" customFormat="1" x14ac:dyDescent="0.35"/>
    <row r="1434" customFormat="1" x14ac:dyDescent="0.35"/>
    <row r="1435" customFormat="1" x14ac:dyDescent="0.35"/>
    <row r="1436" customFormat="1" x14ac:dyDescent="0.35"/>
    <row r="1437" customFormat="1" x14ac:dyDescent="0.35"/>
    <row r="1438" customFormat="1" x14ac:dyDescent="0.35"/>
    <row r="1439" customFormat="1" x14ac:dyDescent="0.35"/>
    <row r="1440" customFormat="1" x14ac:dyDescent="0.35"/>
    <row r="1441" customFormat="1" x14ac:dyDescent="0.35"/>
    <row r="1442" customFormat="1" x14ac:dyDescent="0.35"/>
    <row r="1443" customFormat="1" x14ac:dyDescent="0.35"/>
    <row r="1444" customFormat="1" x14ac:dyDescent="0.35"/>
    <row r="1445" customFormat="1" x14ac:dyDescent="0.35"/>
    <row r="1446" customFormat="1" x14ac:dyDescent="0.35"/>
    <row r="1447" customFormat="1" x14ac:dyDescent="0.35"/>
    <row r="1448" customFormat="1" x14ac:dyDescent="0.35"/>
    <row r="1449" customFormat="1" x14ac:dyDescent="0.35"/>
    <row r="1450" customFormat="1" x14ac:dyDescent="0.35"/>
    <row r="1451" customFormat="1" x14ac:dyDescent="0.35"/>
    <row r="1452" customFormat="1" x14ac:dyDescent="0.35"/>
    <row r="1453" customFormat="1" x14ac:dyDescent="0.35"/>
    <row r="1454" customFormat="1" x14ac:dyDescent="0.35"/>
    <row r="1455" customFormat="1" x14ac:dyDescent="0.35"/>
    <row r="1456" customFormat="1" x14ac:dyDescent="0.35"/>
    <row r="1457" customFormat="1" x14ac:dyDescent="0.35"/>
    <row r="1458" customFormat="1" x14ac:dyDescent="0.35"/>
    <row r="1459" customFormat="1" x14ac:dyDescent="0.35"/>
    <row r="1460" customFormat="1" x14ac:dyDescent="0.35"/>
    <row r="1461" customFormat="1" x14ac:dyDescent="0.35"/>
    <row r="1462" customFormat="1" x14ac:dyDescent="0.35"/>
    <row r="1463" customFormat="1" x14ac:dyDescent="0.35"/>
    <row r="1464" customFormat="1" x14ac:dyDescent="0.35"/>
    <row r="1465" customFormat="1" x14ac:dyDescent="0.35"/>
    <row r="1466" customFormat="1" x14ac:dyDescent="0.35"/>
    <row r="1467" customFormat="1" x14ac:dyDescent="0.35"/>
    <row r="1468" customFormat="1" x14ac:dyDescent="0.35"/>
    <row r="1469" customFormat="1" x14ac:dyDescent="0.35"/>
    <row r="1470" customFormat="1" x14ac:dyDescent="0.35"/>
    <row r="1471" customFormat="1" x14ac:dyDescent="0.35"/>
    <row r="1472" customFormat="1" x14ac:dyDescent="0.35"/>
    <row r="1473" customFormat="1" x14ac:dyDescent="0.35"/>
    <row r="1474" customFormat="1" x14ac:dyDescent="0.35"/>
    <row r="1475" customFormat="1" x14ac:dyDescent="0.35"/>
    <row r="1476" customFormat="1" x14ac:dyDescent="0.35"/>
    <row r="1477" customFormat="1" x14ac:dyDescent="0.35"/>
    <row r="1478" customFormat="1" x14ac:dyDescent="0.35"/>
    <row r="1479" customFormat="1" x14ac:dyDescent="0.35"/>
    <row r="1480" customFormat="1" x14ac:dyDescent="0.35"/>
    <row r="1481" customFormat="1" x14ac:dyDescent="0.35"/>
    <row r="1482" customFormat="1" x14ac:dyDescent="0.35"/>
    <row r="1483" customFormat="1" x14ac:dyDescent="0.35"/>
    <row r="1484" customFormat="1" x14ac:dyDescent="0.35"/>
    <row r="1485" customFormat="1" x14ac:dyDescent="0.35"/>
    <row r="1486" customFormat="1" x14ac:dyDescent="0.35"/>
    <row r="1487" customFormat="1" x14ac:dyDescent="0.35"/>
    <row r="1488" customFormat="1" x14ac:dyDescent="0.35"/>
    <row r="1489" customFormat="1" x14ac:dyDescent="0.35"/>
    <row r="1490" customFormat="1" x14ac:dyDescent="0.35"/>
    <row r="1491" customFormat="1" x14ac:dyDescent="0.35"/>
    <row r="1492" customFormat="1" x14ac:dyDescent="0.35"/>
    <row r="1493" customFormat="1" x14ac:dyDescent="0.35"/>
    <row r="1494" customFormat="1" x14ac:dyDescent="0.35"/>
    <row r="1495" customFormat="1" x14ac:dyDescent="0.35"/>
    <row r="1496" customFormat="1" x14ac:dyDescent="0.35"/>
    <row r="1497" customFormat="1" x14ac:dyDescent="0.35"/>
    <row r="1498" customFormat="1" x14ac:dyDescent="0.35"/>
    <row r="1499" customFormat="1" x14ac:dyDescent="0.35"/>
    <row r="1500" customFormat="1" x14ac:dyDescent="0.35"/>
    <row r="1501" customFormat="1" x14ac:dyDescent="0.35"/>
    <row r="1502" customFormat="1" x14ac:dyDescent="0.35"/>
    <row r="1503" customFormat="1" x14ac:dyDescent="0.35"/>
    <row r="1504" customFormat="1" x14ac:dyDescent="0.35"/>
    <row r="1505" customFormat="1" x14ac:dyDescent="0.35"/>
    <row r="1506" customFormat="1" x14ac:dyDescent="0.35"/>
    <row r="1507" customFormat="1" x14ac:dyDescent="0.35"/>
    <row r="1508" customFormat="1" x14ac:dyDescent="0.35"/>
    <row r="1509" customFormat="1" x14ac:dyDescent="0.35"/>
    <row r="1510" customFormat="1" x14ac:dyDescent="0.35"/>
    <row r="1511" customFormat="1" x14ac:dyDescent="0.35"/>
    <row r="1512" customFormat="1" x14ac:dyDescent="0.35"/>
    <row r="1513" customFormat="1" x14ac:dyDescent="0.35"/>
    <row r="1514" customFormat="1" x14ac:dyDescent="0.35"/>
    <row r="1515" customFormat="1" x14ac:dyDescent="0.35"/>
    <row r="1516" customFormat="1" x14ac:dyDescent="0.35"/>
    <row r="1517" customFormat="1" x14ac:dyDescent="0.35"/>
    <row r="1518" customFormat="1" x14ac:dyDescent="0.35"/>
    <row r="1519" customFormat="1" x14ac:dyDescent="0.35"/>
    <row r="1520" customFormat="1" x14ac:dyDescent="0.35"/>
    <row r="1521" customFormat="1" x14ac:dyDescent="0.35"/>
    <row r="1522" customFormat="1" x14ac:dyDescent="0.35"/>
    <row r="1523" customFormat="1" x14ac:dyDescent="0.35"/>
    <row r="1524" customFormat="1" x14ac:dyDescent="0.35"/>
    <row r="1525" customFormat="1" x14ac:dyDescent="0.35"/>
    <row r="1526" customFormat="1" x14ac:dyDescent="0.35"/>
    <row r="1527" customFormat="1" x14ac:dyDescent="0.35"/>
    <row r="1528" customFormat="1" x14ac:dyDescent="0.35"/>
    <row r="1529" customFormat="1" x14ac:dyDescent="0.35"/>
    <row r="1530" customFormat="1" x14ac:dyDescent="0.35"/>
    <row r="1531" customFormat="1" x14ac:dyDescent="0.35"/>
    <row r="1532" customFormat="1" x14ac:dyDescent="0.35"/>
    <row r="1533" customFormat="1" x14ac:dyDescent="0.35"/>
    <row r="1534" customFormat="1" x14ac:dyDescent="0.35"/>
    <row r="1535" customFormat="1" x14ac:dyDescent="0.35"/>
    <row r="1536" customFormat="1" x14ac:dyDescent="0.35"/>
    <row r="1537" customFormat="1" x14ac:dyDescent="0.35"/>
    <row r="1538" customFormat="1" x14ac:dyDescent="0.35"/>
    <row r="1539" customFormat="1" x14ac:dyDescent="0.35"/>
    <row r="1540" customFormat="1" x14ac:dyDescent="0.35"/>
    <row r="1541" customFormat="1" x14ac:dyDescent="0.35"/>
    <row r="1542" customFormat="1" x14ac:dyDescent="0.35"/>
    <row r="1543" customFormat="1" x14ac:dyDescent="0.35"/>
    <row r="1544" customFormat="1" x14ac:dyDescent="0.35"/>
    <row r="1545" customFormat="1" x14ac:dyDescent="0.35"/>
    <row r="1546" customFormat="1" x14ac:dyDescent="0.35"/>
    <row r="1547" customFormat="1" x14ac:dyDescent="0.35"/>
    <row r="1548" customFormat="1" x14ac:dyDescent="0.35"/>
    <row r="1549" customFormat="1" x14ac:dyDescent="0.35"/>
    <row r="1550" customFormat="1" x14ac:dyDescent="0.35"/>
    <row r="1551" customFormat="1" x14ac:dyDescent="0.35"/>
    <row r="1552" customFormat="1" x14ac:dyDescent="0.35"/>
    <row r="1553" customFormat="1" x14ac:dyDescent="0.35"/>
    <row r="1554" customFormat="1" x14ac:dyDescent="0.35"/>
    <row r="1555" customFormat="1" x14ac:dyDescent="0.35"/>
    <row r="1556" customFormat="1" x14ac:dyDescent="0.35"/>
    <row r="1557" customFormat="1" x14ac:dyDescent="0.35"/>
    <row r="1558" customFormat="1" x14ac:dyDescent="0.35"/>
    <row r="1559" customFormat="1" x14ac:dyDescent="0.35"/>
    <row r="1560" customFormat="1" x14ac:dyDescent="0.35"/>
    <row r="1561" customFormat="1" x14ac:dyDescent="0.35"/>
    <row r="1562" customFormat="1" x14ac:dyDescent="0.35"/>
    <row r="1563" customFormat="1" x14ac:dyDescent="0.35"/>
    <row r="1564" customFormat="1" x14ac:dyDescent="0.35"/>
    <row r="1565" customFormat="1" x14ac:dyDescent="0.35"/>
    <row r="1566" customFormat="1" x14ac:dyDescent="0.35"/>
    <row r="1567" customFormat="1" x14ac:dyDescent="0.35"/>
    <row r="1568" customFormat="1" x14ac:dyDescent="0.35"/>
    <row r="1569" customFormat="1" x14ac:dyDescent="0.35"/>
    <row r="1570" customFormat="1" x14ac:dyDescent="0.35"/>
    <row r="1571" customFormat="1" x14ac:dyDescent="0.35"/>
    <row r="1572" customFormat="1" x14ac:dyDescent="0.35"/>
    <row r="1573" customFormat="1" x14ac:dyDescent="0.35"/>
    <row r="1574" customFormat="1" x14ac:dyDescent="0.35"/>
    <row r="1575" customFormat="1" x14ac:dyDescent="0.35"/>
    <row r="1576" customFormat="1" x14ac:dyDescent="0.35"/>
    <row r="1577" customFormat="1" x14ac:dyDescent="0.35"/>
    <row r="1578" customFormat="1" x14ac:dyDescent="0.35"/>
    <row r="1579" customFormat="1" x14ac:dyDescent="0.35"/>
    <row r="1580" customFormat="1" x14ac:dyDescent="0.35"/>
    <row r="1581" customFormat="1" x14ac:dyDescent="0.35"/>
    <row r="1582" customFormat="1" x14ac:dyDescent="0.35"/>
    <row r="1583" customFormat="1" x14ac:dyDescent="0.35"/>
    <row r="1584" customFormat="1" x14ac:dyDescent="0.35"/>
    <row r="1585" customFormat="1" x14ac:dyDescent="0.35"/>
    <row r="1586" customFormat="1" x14ac:dyDescent="0.35"/>
    <row r="1587" customFormat="1" x14ac:dyDescent="0.35"/>
    <row r="1588" customFormat="1" x14ac:dyDescent="0.35"/>
    <row r="1589" customFormat="1" x14ac:dyDescent="0.35"/>
    <row r="1590" customFormat="1" x14ac:dyDescent="0.35"/>
    <row r="1591" customFormat="1" x14ac:dyDescent="0.35"/>
    <row r="1592" customFormat="1" x14ac:dyDescent="0.35"/>
    <row r="1593" customFormat="1" x14ac:dyDescent="0.35"/>
    <row r="1594" customFormat="1" x14ac:dyDescent="0.35"/>
    <row r="1595" customFormat="1" x14ac:dyDescent="0.35"/>
    <row r="1596" customFormat="1" x14ac:dyDescent="0.35"/>
    <row r="1597" customFormat="1" x14ac:dyDescent="0.35"/>
    <row r="1598" customFormat="1" x14ac:dyDescent="0.35"/>
    <row r="1599" customFormat="1" x14ac:dyDescent="0.35"/>
    <row r="1600" customFormat="1" x14ac:dyDescent="0.35"/>
    <row r="1601" customFormat="1" x14ac:dyDescent="0.35"/>
    <row r="1602" customFormat="1" x14ac:dyDescent="0.35"/>
    <row r="1603" customFormat="1" x14ac:dyDescent="0.35"/>
    <row r="1604" customFormat="1" x14ac:dyDescent="0.35"/>
    <row r="1605" customFormat="1" x14ac:dyDescent="0.35"/>
    <row r="1606" customFormat="1" x14ac:dyDescent="0.35"/>
    <row r="1607" customFormat="1" x14ac:dyDescent="0.35"/>
    <row r="1608" customFormat="1" x14ac:dyDescent="0.35"/>
    <row r="1609" customFormat="1" x14ac:dyDescent="0.35"/>
    <row r="1610" customFormat="1" x14ac:dyDescent="0.35"/>
    <row r="1611" customFormat="1" x14ac:dyDescent="0.35"/>
    <row r="1612" customFormat="1" x14ac:dyDescent="0.35"/>
    <row r="1613" customFormat="1" x14ac:dyDescent="0.35"/>
    <row r="1614" customFormat="1" x14ac:dyDescent="0.35"/>
    <row r="1615" customFormat="1" x14ac:dyDescent="0.35"/>
    <row r="1616" customFormat="1" x14ac:dyDescent="0.35"/>
    <row r="1617" customFormat="1" x14ac:dyDescent="0.35"/>
    <row r="1618" customFormat="1" x14ac:dyDescent="0.35"/>
    <row r="1619" customFormat="1" x14ac:dyDescent="0.35"/>
    <row r="1620" customFormat="1" x14ac:dyDescent="0.35"/>
    <row r="1621" customFormat="1" x14ac:dyDescent="0.35"/>
    <row r="1622" customFormat="1" x14ac:dyDescent="0.35"/>
    <row r="1623" customFormat="1" x14ac:dyDescent="0.35"/>
    <row r="1624" customFormat="1" x14ac:dyDescent="0.35"/>
    <row r="1625" customFormat="1" x14ac:dyDescent="0.35"/>
    <row r="1626" customFormat="1" x14ac:dyDescent="0.35"/>
    <row r="1627" customFormat="1" x14ac:dyDescent="0.35"/>
    <row r="1628" customFormat="1" x14ac:dyDescent="0.35"/>
    <row r="1629" customFormat="1" x14ac:dyDescent="0.35"/>
    <row r="1630" customFormat="1" x14ac:dyDescent="0.35"/>
    <row r="1631" customFormat="1" x14ac:dyDescent="0.35"/>
    <row r="1632" customFormat="1" x14ac:dyDescent="0.35"/>
    <row r="1633" customFormat="1" x14ac:dyDescent="0.35"/>
    <row r="1634" customFormat="1" x14ac:dyDescent="0.35"/>
    <row r="1635" customFormat="1" x14ac:dyDescent="0.35"/>
    <row r="1636" customFormat="1" x14ac:dyDescent="0.35"/>
    <row r="1637" customFormat="1" x14ac:dyDescent="0.35"/>
    <row r="1638" customFormat="1" x14ac:dyDescent="0.35"/>
    <row r="1639" customFormat="1" x14ac:dyDescent="0.35"/>
    <row r="1640" customFormat="1" x14ac:dyDescent="0.35"/>
    <row r="1641" customFormat="1" x14ac:dyDescent="0.35"/>
    <row r="1642" customFormat="1" x14ac:dyDescent="0.35"/>
    <row r="1643" customFormat="1" x14ac:dyDescent="0.35"/>
    <row r="1644" customFormat="1" x14ac:dyDescent="0.35"/>
    <row r="1645" customFormat="1" x14ac:dyDescent="0.35"/>
    <row r="1646" customFormat="1" x14ac:dyDescent="0.35"/>
    <row r="1647" customFormat="1" x14ac:dyDescent="0.35"/>
    <row r="1648" customFormat="1" x14ac:dyDescent="0.35"/>
    <row r="1649" customFormat="1" x14ac:dyDescent="0.35"/>
    <row r="1650" customFormat="1" x14ac:dyDescent="0.35"/>
    <row r="1651" customFormat="1" x14ac:dyDescent="0.35"/>
    <row r="1652" customFormat="1" x14ac:dyDescent="0.35"/>
    <row r="1653" customFormat="1" x14ac:dyDescent="0.35"/>
    <row r="1654" customFormat="1" x14ac:dyDescent="0.35"/>
    <row r="1655" customFormat="1" x14ac:dyDescent="0.35"/>
    <row r="1656" customFormat="1" x14ac:dyDescent="0.35"/>
    <row r="1657" customFormat="1" x14ac:dyDescent="0.35"/>
    <row r="1658" customFormat="1" x14ac:dyDescent="0.35"/>
    <row r="1659" customFormat="1" x14ac:dyDescent="0.35"/>
    <row r="1660" customFormat="1" x14ac:dyDescent="0.35"/>
    <row r="1661" customFormat="1" x14ac:dyDescent="0.35"/>
    <row r="1662" customFormat="1" x14ac:dyDescent="0.35"/>
    <row r="1663" customFormat="1" x14ac:dyDescent="0.35"/>
    <row r="1664" customFormat="1" x14ac:dyDescent="0.35"/>
    <row r="1665" customFormat="1" x14ac:dyDescent="0.35"/>
    <row r="1666" customFormat="1" x14ac:dyDescent="0.35"/>
    <row r="1667" customFormat="1" x14ac:dyDescent="0.35"/>
    <row r="1668" customFormat="1" x14ac:dyDescent="0.35"/>
    <row r="1669" customFormat="1" x14ac:dyDescent="0.35"/>
    <row r="1670" customFormat="1" x14ac:dyDescent="0.35"/>
    <row r="1671" customFormat="1" x14ac:dyDescent="0.35"/>
    <row r="1672" customFormat="1" x14ac:dyDescent="0.35"/>
    <row r="1673" customFormat="1" x14ac:dyDescent="0.35"/>
    <row r="1674" customFormat="1" x14ac:dyDescent="0.35"/>
    <row r="1675" customFormat="1" x14ac:dyDescent="0.35"/>
    <row r="1676" customFormat="1" x14ac:dyDescent="0.35"/>
    <row r="1677" customFormat="1" x14ac:dyDescent="0.35"/>
    <row r="1678" customFormat="1" x14ac:dyDescent="0.35"/>
    <row r="1679" customFormat="1" x14ac:dyDescent="0.35"/>
    <row r="1680" customFormat="1" x14ac:dyDescent="0.35"/>
    <row r="1681" customFormat="1" x14ac:dyDescent="0.35"/>
    <row r="1682" customFormat="1" x14ac:dyDescent="0.35"/>
    <row r="1683" customFormat="1" x14ac:dyDescent="0.35"/>
    <row r="1684" customFormat="1" x14ac:dyDescent="0.35"/>
    <row r="1685" customFormat="1" x14ac:dyDescent="0.35"/>
    <row r="1686" customFormat="1" x14ac:dyDescent="0.35"/>
    <row r="1687" customFormat="1" x14ac:dyDescent="0.35"/>
    <row r="1688" customFormat="1" x14ac:dyDescent="0.35"/>
    <row r="1689" customFormat="1" x14ac:dyDescent="0.35"/>
    <row r="1690" customFormat="1" x14ac:dyDescent="0.35"/>
    <row r="1691" customFormat="1" x14ac:dyDescent="0.35"/>
    <row r="1692" customFormat="1" x14ac:dyDescent="0.35"/>
    <row r="1693" customFormat="1" x14ac:dyDescent="0.35"/>
    <row r="1694" customFormat="1" x14ac:dyDescent="0.35"/>
    <row r="1695" customFormat="1" x14ac:dyDescent="0.35"/>
    <row r="1696" customFormat="1" x14ac:dyDescent="0.35"/>
    <row r="1697" customFormat="1" x14ac:dyDescent="0.35"/>
    <row r="1698" customFormat="1" x14ac:dyDescent="0.35"/>
    <row r="1699" customFormat="1" x14ac:dyDescent="0.35"/>
    <row r="1700" customFormat="1" x14ac:dyDescent="0.35"/>
    <row r="1701" customFormat="1" x14ac:dyDescent="0.35"/>
    <row r="1702" customFormat="1" x14ac:dyDescent="0.35"/>
    <row r="1703" customFormat="1" x14ac:dyDescent="0.35"/>
    <row r="1704" customFormat="1" x14ac:dyDescent="0.35"/>
    <row r="1705" customFormat="1" x14ac:dyDescent="0.35"/>
    <row r="1706" customFormat="1" x14ac:dyDescent="0.35"/>
    <row r="1707" customFormat="1" x14ac:dyDescent="0.35"/>
    <row r="1708" customFormat="1" x14ac:dyDescent="0.35"/>
    <row r="1709" customFormat="1" x14ac:dyDescent="0.35"/>
    <row r="1710" customFormat="1" x14ac:dyDescent="0.35"/>
    <row r="1711" customFormat="1" x14ac:dyDescent="0.35"/>
    <row r="1712" customFormat="1" x14ac:dyDescent="0.35"/>
    <row r="1713" customFormat="1" x14ac:dyDescent="0.35"/>
    <row r="1714" customFormat="1" x14ac:dyDescent="0.35"/>
    <row r="1715" customFormat="1" x14ac:dyDescent="0.35"/>
    <row r="1716" customFormat="1" x14ac:dyDescent="0.35"/>
    <row r="1717" customFormat="1" x14ac:dyDescent="0.35"/>
    <row r="1718" customFormat="1" x14ac:dyDescent="0.35"/>
    <row r="1719" customFormat="1" x14ac:dyDescent="0.35"/>
    <row r="1720" customFormat="1" x14ac:dyDescent="0.35"/>
    <row r="1721" customFormat="1" x14ac:dyDescent="0.35"/>
    <row r="1722" customFormat="1" x14ac:dyDescent="0.35"/>
    <row r="1723" customFormat="1" x14ac:dyDescent="0.35"/>
    <row r="1724" customFormat="1" x14ac:dyDescent="0.35"/>
    <row r="1725" customFormat="1" x14ac:dyDescent="0.35"/>
    <row r="1726" customFormat="1" x14ac:dyDescent="0.35"/>
    <row r="1727" customFormat="1" x14ac:dyDescent="0.35"/>
    <row r="1728" customFormat="1" x14ac:dyDescent="0.35"/>
    <row r="1729" customFormat="1" x14ac:dyDescent="0.35"/>
    <row r="1730" customFormat="1" x14ac:dyDescent="0.35"/>
    <row r="1731" customFormat="1" x14ac:dyDescent="0.35"/>
    <row r="1732" customFormat="1" x14ac:dyDescent="0.35"/>
    <row r="1733" customFormat="1" x14ac:dyDescent="0.35"/>
    <row r="1734" customFormat="1" x14ac:dyDescent="0.35"/>
    <row r="1735" customFormat="1" x14ac:dyDescent="0.35"/>
    <row r="1736" customFormat="1" x14ac:dyDescent="0.35"/>
    <row r="1737" customFormat="1" x14ac:dyDescent="0.35"/>
    <row r="1738" customFormat="1" x14ac:dyDescent="0.35"/>
    <row r="1739" customFormat="1" x14ac:dyDescent="0.35"/>
    <row r="1740" customFormat="1" x14ac:dyDescent="0.35"/>
    <row r="1741" customFormat="1" x14ac:dyDescent="0.35"/>
    <row r="1742" customFormat="1" x14ac:dyDescent="0.35"/>
    <row r="1743" customFormat="1" x14ac:dyDescent="0.35"/>
    <row r="1744" customFormat="1" x14ac:dyDescent="0.35"/>
    <row r="1745" customFormat="1" x14ac:dyDescent="0.35"/>
    <row r="1746" customFormat="1" x14ac:dyDescent="0.35"/>
    <row r="1747" customFormat="1" x14ac:dyDescent="0.35"/>
    <row r="1748" customFormat="1" x14ac:dyDescent="0.35"/>
    <row r="1749" customFormat="1" x14ac:dyDescent="0.35"/>
    <row r="1750" customFormat="1" x14ac:dyDescent="0.35"/>
    <row r="1751" customFormat="1" x14ac:dyDescent="0.35"/>
    <row r="1752" customFormat="1" x14ac:dyDescent="0.35"/>
    <row r="1753" customFormat="1" x14ac:dyDescent="0.35"/>
    <row r="1754" customFormat="1" x14ac:dyDescent="0.35"/>
    <row r="1755" customFormat="1" x14ac:dyDescent="0.35"/>
    <row r="1756" customFormat="1" x14ac:dyDescent="0.35"/>
    <row r="1757" customFormat="1" x14ac:dyDescent="0.35"/>
    <row r="1758" customFormat="1" x14ac:dyDescent="0.35"/>
    <row r="1759" customFormat="1" x14ac:dyDescent="0.35"/>
    <row r="1760" customFormat="1" x14ac:dyDescent="0.35"/>
    <row r="1761" customFormat="1" x14ac:dyDescent="0.35"/>
    <row r="1762" customFormat="1" x14ac:dyDescent="0.35"/>
    <row r="1763" customFormat="1" x14ac:dyDescent="0.35"/>
    <row r="1764" customFormat="1" x14ac:dyDescent="0.35"/>
    <row r="1765" customFormat="1" x14ac:dyDescent="0.35"/>
    <row r="1766" customFormat="1" x14ac:dyDescent="0.35"/>
    <row r="1767" customFormat="1" x14ac:dyDescent="0.35"/>
    <row r="1768" customFormat="1" x14ac:dyDescent="0.35"/>
    <row r="1769" customFormat="1" x14ac:dyDescent="0.35"/>
    <row r="1770" customFormat="1" x14ac:dyDescent="0.35"/>
    <row r="1771" customFormat="1" x14ac:dyDescent="0.35"/>
    <row r="1772" customFormat="1" x14ac:dyDescent="0.35"/>
    <row r="1773" customFormat="1" x14ac:dyDescent="0.35"/>
    <row r="1774" customFormat="1" x14ac:dyDescent="0.35"/>
    <row r="1775" customFormat="1" x14ac:dyDescent="0.35"/>
    <row r="1776" customFormat="1" x14ac:dyDescent="0.35"/>
    <row r="1777" customFormat="1" x14ac:dyDescent="0.35"/>
    <row r="1778" customFormat="1" x14ac:dyDescent="0.35"/>
    <row r="1779" customFormat="1" x14ac:dyDescent="0.35"/>
    <row r="1780" customFormat="1" x14ac:dyDescent="0.35"/>
    <row r="1781" customFormat="1" x14ac:dyDescent="0.35"/>
    <row r="1782" customFormat="1" x14ac:dyDescent="0.35"/>
    <row r="1783" customFormat="1" x14ac:dyDescent="0.35"/>
    <row r="1784" customFormat="1" x14ac:dyDescent="0.35"/>
    <row r="1785" customFormat="1" x14ac:dyDescent="0.35"/>
    <row r="1786" customFormat="1" x14ac:dyDescent="0.35"/>
    <row r="1787" customFormat="1" x14ac:dyDescent="0.35"/>
    <row r="1788" customFormat="1" x14ac:dyDescent="0.35"/>
    <row r="1789" customFormat="1" x14ac:dyDescent="0.35"/>
    <row r="1790" customFormat="1" x14ac:dyDescent="0.35"/>
    <row r="1791" customFormat="1" x14ac:dyDescent="0.35"/>
    <row r="1792" customFormat="1" x14ac:dyDescent="0.35"/>
    <row r="1793" customFormat="1" x14ac:dyDescent="0.35"/>
    <row r="1794" customFormat="1" x14ac:dyDescent="0.35"/>
    <row r="1795" customFormat="1" x14ac:dyDescent="0.35"/>
    <row r="1796" customFormat="1" x14ac:dyDescent="0.35"/>
    <row r="1797" customFormat="1" x14ac:dyDescent="0.35"/>
    <row r="1798" customFormat="1" x14ac:dyDescent="0.35"/>
    <row r="1799" customFormat="1" x14ac:dyDescent="0.35"/>
    <row r="1800" customFormat="1" x14ac:dyDescent="0.35"/>
    <row r="1801" customFormat="1" x14ac:dyDescent="0.35"/>
    <row r="1802" customFormat="1" x14ac:dyDescent="0.35"/>
    <row r="1803" customFormat="1" x14ac:dyDescent="0.35"/>
    <row r="1804" customFormat="1" x14ac:dyDescent="0.35"/>
    <row r="1805" customFormat="1" x14ac:dyDescent="0.35"/>
    <row r="1806" customFormat="1" x14ac:dyDescent="0.35"/>
    <row r="1807" customFormat="1" x14ac:dyDescent="0.35"/>
    <row r="1808" customFormat="1" x14ac:dyDescent="0.35"/>
    <row r="1809" customFormat="1" x14ac:dyDescent="0.35"/>
    <row r="1810" customFormat="1" x14ac:dyDescent="0.35"/>
    <row r="1811" customFormat="1" x14ac:dyDescent="0.35"/>
    <row r="1812" customFormat="1" x14ac:dyDescent="0.35"/>
    <row r="1813" customFormat="1" x14ac:dyDescent="0.35"/>
    <row r="1814" customFormat="1" x14ac:dyDescent="0.35"/>
    <row r="1815" customFormat="1" x14ac:dyDescent="0.35"/>
    <row r="1816" customFormat="1" x14ac:dyDescent="0.35"/>
    <row r="1817" customFormat="1" x14ac:dyDescent="0.35"/>
    <row r="1818" customFormat="1" x14ac:dyDescent="0.35"/>
    <row r="1819" customFormat="1" x14ac:dyDescent="0.35"/>
    <row r="1820" customFormat="1" x14ac:dyDescent="0.35"/>
    <row r="1821" customFormat="1" x14ac:dyDescent="0.35"/>
    <row r="1822" customFormat="1" x14ac:dyDescent="0.35"/>
    <row r="1823" customFormat="1" x14ac:dyDescent="0.35"/>
    <row r="1824" customFormat="1" x14ac:dyDescent="0.35"/>
    <row r="1825" customFormat="1" x14ac:dyDescent="0.35"/>
    <row r="1826" customFormat="1" x14ac:dyDescent="0.35"/>
    <row r="1827" customFormat="1" x14ac:dyDescent="0.35"/>
    <row r="1828" customFormat="1" x14ac:dyDescent="0.35"/>
    <row r="1829" customFormat="1" x14ac:dyDescent="0.35"/>
    <row r="1830" customFormat="1" x14ac:dyDescent="0.35"/>
    <row r="1831" customFormat="1" x14ac:dyDescent="0.35"/>
    <row r="1832" customFormat="1" x14ac:dyDescent="0.35"/>
    <row r="1833" customFormat="1" x14ac:dyDescent="0.35"/>
    <row r="1834" customFormat="1" x14ac:dyDescent="0.35"/>
    <row r="1835" customFormat="1" x14ac:dyDescent="0.35"/>
    <row r="1836" customFormat="1" x14ac:dyDescent="0.35"/>
    <row r="1837" customFormat="1" x14ac:dyDescent="0.35"/>
    <row r="1838" customFormat="1" x14ac:dyDescent="0.35"/>
    <row r="1839" customFormat="1" x14ac:dyDescent="0.35"/>
    <row r="1840" customFormat="1" x14ac:dyDescent="0.35"/>
    <row r="1841" customFormat="1" x14ac:dyDescent="0.35"/>
    <row r="1842" customFormat="1" x14ac:dyDescent="0.35"/>
    <row r="1843" customFormat="1" x14ac:dyDescent="0.35"/>
    <row r="1844" customFormat="1" x14ac:dyDescent="0.35"/>
    <row r="1845" customFormat="1" x14ac:dyDescent="0.35"/>
    <row r="1846" customFormat="1" x14ac:dyDescent="0.35"/>
    <row r="1847" customFormat="1" x14ac:dyDescent="0.35"/>
    <row r="1848" customFormat="1" x14ac:dyDescent="0.35"/>
    <row r="1849" customFormat="1" x14ac:dyDescent="0.35"/>
    <row r="1850" customFormat="1" x14ac:dyDescent="0.35"/>
    <row r="1851" customFormat="1" x14ac:dyDescent="0.35"/>
    <row r="1852" customFormat="1" x14ac:dyDescent="0.35"/>
    <row r="1853" customFormat="1" x14ac:dyDescent="0.35"/>
    <row r="1854" customFormat="1" x14ac:dyDescent="0.35"/>
    <row r="1855" customFormat="1" x14ac:dyDescent="0.35"/>
    <row r="1856" customFormat="1" x14ac:dyDescent="0.35"/>
    <row r="1857" customFormat="1" x14ac:dyDescent="0.35"/>
    <row r="1858" customFormat="1" x14ac:dyDescent="0.35"/>
    <row r="1859" customFormat="1" x14ac:dyDescent="0.35"/>
    <row r="1860" customFormat="1" x14ac:dyDescent="0.35"/>
    <row r="1861" customFormat="1" x14ac:dyDescent="0.35"/>
    <row r="1862" customFormat="1" x14ac:dyDescent="0.35"/>
    <row r="1863" customFormat="1" x14ac:dyDescent="0.35"/>
    <row r="1864" customFormat="1" x14ac:dyDescent="0.35"/>
    <row r="1865" customFormat="1" x14ac:dyDescent="0.35"/>
    <row r="1866" customFormat="1" x14ac:dyDescent="0.35"/>
    <row r="1867" customFormat="1" x14ac:dyDescent="0.35"/>
    <row r="1868" customFormat="1" x14ac:dyDescent="0.35"/>
    <row r="1869" customFormat="1" x14ac:dyDescent="0.35"/>
    <row r="1870" customFormat="1" x14ac:dyDescent="0.35"/>
    <row r="1871" customFormat="1" x14ac:dyDescent="0.35"/>
    <row r="1872" customFormat="1" x14ac:dyDescent="0.35"/>
    <row r="1873" customFormat="1" x14ac:dyDescent="0.35"/>
    <row r="1874" customFormat="1" x14ac:dyDescent="0.35"/>
    <row r="1875" customFormat="1" x14ac:dyDescent="0.35"/>
    <row r="1876" customFormat="1" x14ac:dyDescent="0.35"/>
    <row r="1877" customFormat="1" x14ac:dyDescent="0.35"/>
    <row r="1878" customFormat="1" x14ac:dyDescent="0.35"/>
    <row r="1879" customFormat="1" x14ac:dyDescent="0.35"/>
    <row r="1880" customFormat="1" x14ac:dyDescent="0.35"/>
    <row r="1881" customFormat="1" x14ac:dyDescent="0.35"/>
    <row r="1882" customFormat="1" x14ac:dyDescent="0.35"/>
    <row r="1883" customFormat="1" x14ac:dyDescent="0.35"/>
    <row r="1884" customFormat="1" x14ac:dyDescent="0.35"/>
    <row r="1885" customFormat="1" x14ac:dyDescent="0.35"/>
    <row r="1886" customFormat="1" x14ac:dyDescent="0.35"/>
    <row r="1887" customFormat="1" x14ac:dyDescent="0.35"/>
    <row r="1888" customFormat="1" x14ac:dyDescent="0.35"/>
    <row r="1889" customFormat="1" x14ac:dyDescent="0.35"/>
    <row r="1890" customFormat="1" x14ac:dyDescent="0.35"/>
    <row r="1891" customFormat="1" x14ac:dyDescent="0.35"/>
    <row r="1892" customFormat="1" x14ac:dyDescent="0.35"/>
    <row r="1893" customFormat="1" x14ac:dyDescent="0.35"/>
    <row r="1894" customFormat="1" x14ac:dyDescent="0.35"/>
    <row r="1895" customFormat="1" x14ac:dyDescent="0.35"/>
    <row r="1896" customFormat="1" x14ac:dyDescent="0.35"/>
    <row r="1897" customFormat="1" x14ac:dyDescent="0.35"/>
    <row r="1898" customFormat="1" x14ac:dyDescent="0.35"/>
    <row r="1899" customFormat="1" x14ac:dyDescent="0.35"/>
    <row r="1900" customFormat="1" x14ac:dyDescent="0.35"/>
    <row r="1901" customFormat="1" x14ac:dyDescent="0.35"/>
    <row r="1902" customFormat="1" x14ac:dyDescent="0.35"/>
    <row r="1903" customFormat="1" x14ac:dyDescent="0.35"/>
    <row r="1904" customFormat="1" x14ac:dyDescent="0.35"/>
    <row r="1905" customFormat="1" x14ac:dyDescent="0.35"/>
    <row r="1906" customFormat="1" x14ac:dyDescent="0.35"/>
    <row r="1907" customFormat="1" x14ac:dyDescent="0.35"/>
    <row r="1908" customFormat="1" x14ac:dyDescent="0.35"/>
    <row r="1909" customFormat="1" x14ac:dyDescent="0.35"/>
    <row r="1910" customFormat="1" x14ac:dyDescent="0.35"/>
    <row r="1911" customFormat="1" x14ac:dyDescent="0.35"/>
    <row r="1912" customFormat="1" x14ac:dyDescent="0.35"/>
    <row r="1913" customFormat="1" x14ac:dyDescent="0.35"/>
    <row r="1914" customFormat="1" x14ac:dyDescent="0.35"/>
    <row r="1915" customFormat="1" x14ac:dyDescent="0.35"/>
    <row r="1916" customFormat="1" x14ac:dyDescent="0.35"/>
    <row r="1917" customFormat="1" x14ac:dyDescent="0.35"/>
    <row r="1918" customFormat="1" x14ac:dyDescent="0.35"/>
    <row r="1919" customFormat="1" x14ac:dyDescent="0.35"/>
    <row r="1920" customFormat="1" x14ac:dyDescent="0.35"/>
    <row r="1921" customFormat="1" x14ac:dyDescent="0.35"/>
    <row r="1922" customFormat="1" x14ac:dyDescent="0.35"/>
    <row r="1923" customFormat="1" x14ac:dyDescent="0.35"/>
    <row r="1924" customFormat="1" x14ac:dyDescent="0.35"/>
    <row r="1925" customFormat="1" x14ac:dyDescent="0.35"/>
    <row r="1926" customFormat="1" x14ac:dyDescent="0.35"/>
    <row r="1927" customFormat="1" x14ac:dyDescent="0.35"/>
    <row r="1928" customFormat="1" x14ac:dyDescent="0.35"/>
    <row r="1929" customFormat="1" x14ac:dyDescent="0.35"/>
    <row r="1930" customFormat="1" x14ac:dyDescent="0.35"/>
    <row r="1931" customFormat="1" x14ac:dyDescent="0.35"/>
    <row r="1932" customFormat="1" x14ac:dyDescent="0.35"/>
    <row r="1933" customFormat="1" x14ac:dyDescent="0.35"/>
    <row r="1934" customFormat="1" x14ac:dyDescent="0.35"/>
    <row r="1935" customFormat="1" x14ac:dyDescent="0.35"/>
    <row r="1936" customFormat="1" x14ac:dyDescent="0.35"/>
    <row r="1937" customFormat="1" x14ac:dyDescent="0.35"/>
    <row r="1938" customFormat="1" x14ac:dyDescent="0.35"/>
    <row r="1939" customFormat="1" x14ac:dyDescent="0.35"/>
    <row r="1940" customFormat="1" x14ac:dyDescent="0.35"/>
    <row r="1941" customFormat="1" x14ac:dyDescent="0.35"/>
    <row r="1942" customFormat="1" x14ac:dyDescent="0.35"/>
    <row r="1943" customFormat="1" x14ac:dyDescent="0.35"/>
    <row r="1944" customFormat="1" x14ac:dyDescent="0.35"/>
    <row r="1945" customFormat="1" x14ac:dyDescent="0.35"/>
    <row r="1946" customFormat="1" x14ac:dyDescent="0.35"/>
    <row r="1947" customFormat="1" x14ac:dyDescent="0.35"/>
    <row r="1948" customFormat="1" x14ac:dyDescent="0.35"/>
    <row r="1949" customFormat="1" x14ac:dyDescent="0.35"/>
    <row r="1950" customFormat="1" x14ac:dyDescent="0.35"/>
    <row r="1951" customFormat="1" x14ac:dyDescent="0.35"/>
    <row r="1952" customFormat="1" x14ac:dyDescent="0.35"/>
    <row r="1953" customFormat="1" x14ac:dyDescent="0.35"/>
    <row r="1954" customFormat="1" x14ac:dyDescent="0.35"/>
    <row r="1955" customFormat="1" x14ac:dyDescent="0.35"/>
    <row r="1956" customFormat="1" x14ac:dyDescent="0.35"/>
    <row r="1957" customFormat="1" x14ac:dyDescent="0.35"/>
    <row r="1958" customFormat="1" x14ac:dyDescent="0.35"/>
    <row r="1959" customFormat="1" x14ac:dyDescent="0.35"/>
    <row r="1960" customFormat="1" x14ac:dyDescent="0.35"/>
    <row r="1961" customFormat="1" x14ac:dyDescent="0.35"/>
    <row r="1962" customFormat="1" x14ac:dyDescent="0.35"/>
    <row r="1963" customFormat="1" x14ac:dyDescent="0.35"/>
    <row r="1964" customFormat="1" x14ac:dyDescent="0.35"/>
    <row r="1965" customFormat="1" x14ac:dyDescent="0.35"/>
    <row r="1966" customFormat="1" x14ac:dyDescent="0.35"/>
    <row r="1967" customFormat="1" x14ac:dyDescent="0.35"/>
    <row r="1968" customFormat="1" x14ac:dyDescent="0.35"/>
    <row r="1969" customFormat="1" x14ac:dyDescent="0.35"/>
    <row r="1970" customFormat="1" x14ac:dyDescent="0.35"/>
    <row r="1971" customFormat="1" x14ac:dyDescent="0.35"/>
    <row r="1972" customFormat="1" x14ac:dyDescent="0.35"/>
    <row r="1973" customFormat="1" x14ac:dyDescent="0.35"/>
    <row r="1974" customFormat="1" x14ac:dyDescent="0.35"/>
    <row r="1975" customFormat="1" x14ac:dyDescent="0.35"/>
    <row r="1976" customFormat="1" x14ac:dyDescent="0.35"/>
    <row r="1977" customFormat="1" x14ac:dyDescent="0.35"/>
    <row r="1978" customFormat="1" x14ac:dyDescent="0.35"/>
    <row r="1979" customFormat="1" x14ac:dyDescent="0.35"/>
    <row r="1980" customFormat="1" x14ac:dyDescent="0.35"/>
    <row r="1981" customFormat="1" x14ac:dyDescent="0.35"/>
    <row r="1982" customFormat="1" x14ac:dyDescent="0.35"/>
    <row r="1983" customFormat="1" x14ac:dyDescent="0.35"/>
    <row r="1984" customFormat="1" x14ac:dyDescent="0.35"/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E1DE-8367-4FD2-A44E-A62D98B664B2}">
  <sheetPr codeName="Sheet16"/>
  <dimension ref="B2:C9"/>
  <sheetViews>
    <sheetView showGridLines="0" workbookViewId="0">
      <selection activeCell="A3" sqref="A3"/>
    </sheetView>
  </sheetViews>
  <sheetFormatPr defaultColWidth="8.81640625" defaultRowHeight="14.5" x14ac:dyDescent="0.35"/>
  <cols>
    <col min="1" max="1" width="3" style="22" customWidth="1"/>
    <col min="2" max="2" width="32.81640625" style="24" customWidth="1"/>
    <col min="3" max="3" width="64" style="22" customWidth="1"/>
    <col min="4" max="16384" width="8.81640625" style="22"/>
  </cols>
  <sheetData>
    <row r="2" spans="2:3" ht="18.5" x14ac:dyDescent="0.45">
      <c r="B2" s="21" t="s">
        <v>1</v>
      </c>
    </row>
    <row r="3" spans="2:3" x14ac:dyDescent="0.35">
      <c r="B3" s="3" t="s">
        <v>3</v>
      </c>
      <c r="C3" s="22" t="s">
        <v>4</v>
      </c>
    </row>
    <row r="4" spans="2:3" x14ac:dyDescent="0.35">
      <c r="B4" s="3" t="s">
        <v>5</v>
      </c>
      <c r="C4" s="22" t="s">
        <v>113</v>
      </c>
    </row>
    <row r="5" spans="2:3" x14ac:dyDescent="0.35">
      <c r="B5" s="3" t="s">
        <v>6</v>
      </c>
      <c r="C5" s="22" t="s">
        <v>7</v>
      </c>
    </row>
    <row r="6" spans="2:3" x14ac:dyDescent="0.35">
      <c r="B6" s="3" t="s">
        <v>2</v>
      </c>
      <c r="C6" s="22" t="s">
        <v>111</v>
      </c>
    </row>
    <row r="7" spans="2:3" x14ac:dyDescent="0.35">
      <c r="B7" s="23"/>
    </row>
    <row r="8" spans="2:3" ht="18.5" x14ac:dyDescent="0.45">
      <c r="B8" s="21" t="s">
        <v>114</v>
      </c>
    </row>
    <row r="9" spans="2:3" x14ac:dyDescent="0.35">
      <c r="B9" s="2" t="s">
        <v>8</v>
      </c>
      <c r="C9" s="22" t="s">
        <v>115</v>
      </c>
    </row>
  </sheetData>
  <hyperlinks>
    <hyperlink ref="B3" r:id="rId1" xr:uid="{254E2976-EAB6-42F8-940B-DCF125D1A4CE}"/>
    <hyperlink ref="B5" r:id="rId2" xr:uid="{135CEE74-D5D5-4EFD-A5A2-53B096EF7009}"/>
    <hyperlink ref="B4" r:id="rId3" xr:uid="{330336E5-2A05-4FFC-8998-4CB666DB14C0}"/>
    <hyperlink ref="B6" r:id="rId4" xr:uid="{7E0E9804-1F2E-48CB-ACC5-C3FCE7DA23E7}"/>
    <hyperlink ref="B9" r:id="rId5" tooltip="Contextures Recommends" xr:uid="{DD62C146-E6CD-468B-A091-2D6178266E22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Instructions</vt:lpstr>
      <vt:lpstr>WOs</vt:lpstr>
      <vt:lpstr>AdminLists</vt:lpstr>
      <vt:lpstr>MyLinks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Samer El Housseini</cp:lastModifiedBy>
  <cp:revision/>
  <dcterms:created xsi:type="dcterms:W3CDTF">2007-02-11T02:54:46Z</dcterms:created>
  <dcterms:modified xsi:type="dcterms:W3CDTF">2024-04-16T13:34:07Z</dcterms:modified>
  <cp:category/>
  <cp:contentStatus/>
</cp:coreProperties>
</file>