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arvey\Documents\"/>
    </mc:Choice>
  </mc:AlternateContent>
  <xr:revisionPtr revIDLastSave="0" documentId="13_ncr:1_{3AD6ECB9-10A5-4631-A1C4-78F48020FB66}" xr6:coauthVersionLast="47" xr6:coauthVersionMax="47" xr10:uidLastSave="{00000000-0000-0000-0000-000000000000}"/>
  <bookViews>
    <workbookView xWindow="-21345" yWindow="8415" windowWidth="20925" windowHeight="15855" xr2:uid="{338A0779-0B5F-411A-8151-2751787F98E2}"/>
  </bookViews>
  <sheets>
    <sheet name="VM limits" sheetId="2" r:id="rId1"/>
    <sheet name="Disks limits" sheetId="3" r:id="rId2"/>
    <sheet name="blob" sheetId="6" r:id="rId3"/>
    <sheet name="file" sheetId="9" r:id="rId4"/>
    <sheet name="ClusterStor" sheetId="10" r:id="rId5"/>
    <sheet name="hpc_cache" sheetId="7" r:id="rId6"/>
    <sheet name="ultra_disk" sheetId="8" r:id="rId7"/>
    <sheet name="hpc_cache_l" sheetId="11" r:id="rId8"/>
    <sheet name="anf" sheetId="5" r:id="rId9"/>
    <sheet name="Lustre_as_a_Service" sheetId="12" r:id="rId10"/>
    <sheet name="Sheet1" sheetId="13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65" i="2" l="1"/>
  <c r="AB166" i="2"/>
  <c r="AB167" i="2"/>
  <c r="AB168" i="2"/>
  <c r="AB164" i="2"/>
  <c r="U104" i="2"/>
  <c r="V104" i="2"/>
  <c r="U105" i="2"/>
  <c r="V105" i="2"/>
  <c r="U106" i="2"/>
  <c r="V106" i="2"/>
  <c r="U107" i="2"/>
  <c r="V107" i="2"/>
  <c r="U108" i="2"/>
  <c r="V108" i="2"/>
  <c r="U109" i="2"/>
  <c r="V109" i="2"/>
  <c r="U110" i="2"/>
  <c r="V110" i="2"/>
  <c r="U111" i="2"/>
  <c r="V111" i="2"/>
  <c r="V103" i="2"/>
  <c r="U103" i="2"/>
  <c r="F9" i="12"/>
  <c r="E9" i="12"/>
  <c r="E9" i="11"/>
  <c r="E10" i="11"/>
  <c r="E11" i="11"/>
  <c r="D9" i="11"/>
  <c r="D11" i="11"/>
  <c r="D10" i="11"/>
  <c r="B6" i="11"/>
  <c r="V101" i="2"/>
  <c r="U101" i="2"/>
  <c r="V100" i="2"/>
  <c r="U100" i="2"/>
  <c r="V99" i="2"/>
  <c r="U99" i="2"/>
  <c r="V98" i="2"/>
  <c r="U98" i="2"/>
  <c r="V97" i="2"/>
  <c r="U97" i="2"/>
  <c r="V96" i="2"/>
  <c r="U96" i="2"/>
  <c r="V95" i="2"/>
  <c r="U95" i="2"/>
  <c r="V94" i="2"/>
  <c r="U94" i="2"/>
  <c r="V93" i="2"/>
  <c r="U93" i="2"/>
  <c r="E10" i="10"/>
  <c r="E9" i="10"/>
  <c r="D10" i="10"/>
  <c r="D9" i="10"/>
  <c r="B10" i="10"/>
  <c r="C10" i="10" s="1"/>
  <c r="B9" i="10"/>
  <c r="C9" i="10" s="1"/>
  <c r="C8" i="10"/>
</calcChain>
</file>

<file path=xl/sharedStrings.xml><?xml version="1.0" encoding="utf-8"?>
<sst xmlns="http://schemas.openxmlformats.org/spreadsheetml/2006/main" count="2761" uniqueCount="356">
  <si>
    <t>P30</t>
  </si>
  <si>
    <t>Azure VM limits</t>
  </si>
  <si>
    <t>Size</t>
  </si>
  <si>
    <t>vCPU</t>
  </si>
  <si>
    <t>Memory: GiB</t>
  </si>
  <si>
    <t>Temp storage (SSD) GiB</t>
  </si>
  <si>
    <t>Max data disks</t>
  </si>
  <si>
    <t>Expected Network bandwidth (Mbps)</t>
  </si>
  <si>
    <t>Standard_D2ds_v4</t>
  </si>
  <si>
    <t>Standard_D4ds_v4</t>
  </si>
  <si>
    <t>Standard_D8ds_v4</t>
  </si>
  <si>
    <t>Standard_D16ds_v4</t>
  </si>
  <si>
    <t>Standard_D32ds_v4</t>
  </si>
  <si>
    <t>Standard_D48ds_v4</t>
  </si>
  <si>
    <t>Standard_D64ds_v4</t>
  </si>
  <si>
    <t>Max cached and temp storage throughput: MBps</t>
  </si>
  <si>
    <t>Max uncached disk throughput: MBps</t>
  </si>
  <si>
    <t>Managed Disk limits</t>
  </si>
  <si>
    <t>Name</t>
  </si>
  <si>
    <t>P20</t>
  </si>
  <si>
    <t>Price per month</t>
  </si>
  <si>
    <t>IOPS per disk</t>
  </si>
  <si>
    <t>Throughput per disk (MB/s)</t>
  </si>
  <si>
    <t>P40</t>
  </si>
  <si>
    <t>P50</t>
  </si>
  <si>
    <t>P60</t>
  </si>
  <si>
    <t>P70</t>
  </si>
  <si>
    <t>P80</t>
  </si>
  <si>
    <t>E20</t>
  </si>
  <si>
    <t>E30</t>
  </si>
  <si>
    <t>E40</t>
  </si>
  <si>
    <t>E50</t>
  </si>
  <si>
    <t>E60</t>
  </si>
  <si>
    <t>E70</t>
  </si>
  <si>
    <t>E80</t>
  </si>
  <si>
    <t>S20</t>
  </si>
  <si>
    <t>S30</t>
  </si>
  <si>
    <t>S40</t>
  </si>
  <si>
    <t>S50</t>
  </si>
  <si>
    <t>S60</t>
  </si>
  <si>
    <t>S70</t>
  </si>
  <si>
    <t>S80</t>
  </si>
  <si>
    <t>cost/month</t>
  </si>
  <si>
    <t>Standard_D2s_v4</t>
  </si>
  <si>
    <t>Standard_D4s_v4</t>
  </si>
  <si>
    <t>Standard_D8s_v4</t>
  </si>
  <si>
    <t>Standard_D16s_v4</t>
  </si>
  <si>
    <t>Standard_D32s_v4</t>
  </si>
  <si>
    <t>Standard_D48s_v4</t>
  </si>
  <si>
    <t>Standard_D64s_v4</t>
  </si>
  <si>
    <t>N/A</t>
  </si>
  <si>
    <t>Size (TiB)</t>
  </si>
  <si>
    <t>Standard_D16s_v3</t>
  </si>
  <si>
    <t>Standard_D32s_v3</t>
  </si>
  <si>
    <t>Standard_D48s_v3</t>
  </si>
  <si>
    <t>Standard_D64s_v3</t>
  </si>
  <si>
    <t>Standard_D8s_v3</t>
  </si>
  <si>
    <t>Premium disks : 1 year Reserved Pricing</t>
  </si>
  <si>
    <t>Standard_L48s_v2</t>
  </si>
  <si>
    <t>Standard_L64s_v2</t>
  </si>
  <si>
    <t>Standard_L32s_v2</t>
  </si>
  <si>
    <t>Max cached and temp storage IOPS</t>
  </si>
  <si>
    <t>Max uncached disk IOPS</t>
  </si>
  <si>
    <t>Standard_D2a_v4</t>
  </si>
  <si>
    <t>Standard_D4a_v4</t>
  </si>
  <si>
    <t>Standard_D8a_v4</t>
  </si>
  <si>
    <t>Standard_D16a_v4</t>
  </si>
  <si>
    <t>Standard_D32a_v4</t>
  </si>
  <si>
    <t>Standard_D48a_v4</t>
  </si>
  <si>
    <t>Standard_D64a_v4</t>
  </si>
  <si>
    <t>Standard_D96a_v4</t>
  </si>
  <si>
    <t>Max temp storage read throughput: MBps</t>
  </si>
  <si>
    <t>Max temp storage write throughput: MBps</t>
  </si>
  <si>
    <t>Standard_D2as_v4</t>
  </si>
  <si>
    <t>Standard_D4as_v4</t>
  </si>
  <si>
    <t>Standard_D8as_v4</t>
  </si>
  <si>
    <t>Standard_D16as_v4</t>
  </si>
  <si>
    <t>Standard_D32as_v4</t>
  </si>
  <si>
    <t>Standard_D48as_v4</t>
  </si>
  <si>
    <t>Standard_D64as_v4</t>
  </si>
  <si>
    <t>Standard_D96as_v4</t>
  </si>
  <si>
    <t>Azure ANF cost</t>
  </si>
  <si>
    <t>Service level</t>
  </si>
  <si>
    <t>per_GiB_per_hour</t>
  </si>
  <si>
    <t>Standard</t>
  </si>
  <si>
    <t>Premium</t>
  </si>
  <si>
    <t>Ultra</t>
  </si>
  <si>
    <t>MBps_per_TiB</t>
  </si>
  <si>
    <t>Azure Blob Storage</t>
  </si>
  <si>
    <t>Redundancy LRS</t>
  </si>
  <si>
    <t>Assume 100 MiB in calc of number of storage operations.</t>
  </si>
  <si>
    <t>ingress_Gbps</t>
  </si>
  <si>
    <t>write_cost_per_10k_ops</t>
  </si>
  <si>
    <t>read_cost_per_10k_ops</t>
  </si>
  <si>
    <t>standard_hot</t>
  </si>
  <si>
    <t>standard_cold</t>
  </si>
  <si>
    <t>standard_archive</t>
  </si>
  <si>
    <t>premium</t>
  </si>
  <si>
    <t>Tier</t>
  </si>
  <si>
    <t>cost_per_TiB</t>
  </si>
  <si>
    <t>IOPS_per_TiB</t>
  </si>
  <si>
    <t>cost/month PAYGO</t>
  </si>
  <si>
    <t>3yr reserved</t>
  </si>
  <si>
    <t>Standard_L16s_v2</t>
  </si>
  <si>
    <t>Standard_L8s_v2</t>
  </si>
  <si>
    <t>3 year reserved (~62% discount) and PAYGO pricing</t>
  </si>
  <si>
    <t>egress_Gbps</t>
  </si>
  <si>
    <t>HPC Cache</t>
  </si>
  <si>
    <t>Throughput_GBps</t>
  </si>
  <si>
    <t>Capacity_small_TiB</t>
  </si>
  <si>
    <t>Capacity_medium_TiB</t>
  </si>
  <si>
    <t>Capacity_large_TiB</t>
  </si>
  <si>
    <t>cost_small_per_month</t>
  </si>
  <si>
    <t>cost_medium_per_month</t>
  </si>
  <si>
    <t>cost_large_per_month</t>
  </si>
  <si>
    <t>Ultra Disks</t>
  </si>
  <si>
    <t>Min_disk_size_GiB</t>
  </si>
  <si>
    <t>Max_disk_size_GiB</t>
  </si>
  <si>
    <t>Max_throughput_per_disk_MBps</t>
  </si>
  <si>
    <t>Throughput_per_GiB_MBps</t>
  </si>
  <si>
    <t>Throughput_per_IOPS_KiBps</t>
  </si>
  <si>
    <t>IOPS_per_GiB</t>
  </si>
  <si>
    <t>Disk_capacity_cost_per_month_per_GiB</t>
  </si>
  <si>
    <t>Cost_per_month_per_IOPS</t>
  </si>
  <si>
    <t>Cost_per_month_per_throughput_MBps</t>
  </si>
  <si>
    <t>Max_IOPS</t>
  </si>
  <si>
    <t>Azure Files</t>
  </si>
  <si>
    <t>egress_MiBps_per_GiB</t>
  </si>
  <si>
    <t>ingress_MiBps_per_GiB</t>
  </si>
  <si>
    <t>cost_per_GiB</t>
  </si>
  <si>
    <t>Max_size_TiB</t>
  </si>
  <si>
    <t>IOPS_baseline</t>
  </si>
  <si>
    <t>ingress_MiBps_baseline</t>
  </si>
  <si>
    <t>egress_MiBps_baseline</t>
  </si>
  <si>
    <t>Max_egress_MiBps</t>
  </si>
  <si>
    <t>Max_ingress_MiBps</t>
  </si>
  <si>
    <t>transaction optimized</t>
  </si>
  <si>
    <t>ClusterStor</t>
  </si>
  <si>
    <t>3 year cost</t>
  </si>
  <si>
    <t>Monthly_cost</t>
  </si>
  <si>
    <t>Read_GBps</t>
  </si>
  <si>
    <t>Write_GBps</t>
  </si>
  <si>
    <t>Capacity_PiB</t>
  </si>
  <si>
    <t>Standard_E2s_v3</t>
  </si>
  <si>
    <t>Standard_E4s_v3</t>
  </si>
  <si>
    <t>Standard_E8s_v3</t>
  </si>
  <si>
    <t>Standard_E16s_v3</t>
  </si>
  <si>
    <t>Standard_E20s_v3</t>
  </si>
  <si>
    <t>Standard_E32s_v3</t>
  </si>
  <si>
    <t>Standard_E48s_v3</t>
  </si>
  <si>
    <t>Standard_E64s_v3</t>
  </si>
  <si>
    <t>Standard_E64is_v3</t>
  </si>
  <si>
    <t>HPC Cache using L32s_v2</t>
  </si>
  <si>
    <t>Hours in Month</t>
  </si>
  <si>
    <t>cost per month (PAYGO)</t>
  </si>
  <si>
    <t>Max IOPS per L32s_v2</t>
  </si>
  <si>
    <t>cost_per_month</t>
  </si>
  <si>
    <t>IOPS</t>
  </si>
  <si>
    <t>cost_per_hour</t>
  </si>
  <si>
    <t>capacity_TiB</t>
  </si>
  <si>
    <t>Lustre as a Service</t>
  </si>
  <si>
    <t>cost_per_GiB_per_month</t>
  </si>
  <si>
    <t>max_capacity_TiB</t>
  </si>
  <si>
    <t>max_throughput_GBps</t>
  </si>
  <si>
    <t>max_iops</t>
  </si>
  <si>
    <t>Vendor</t>
  </si>
  <si>
    <t>Processor_name</t>
  </si>
  <si>
    <t>Intel</t>
  </si>
  <si>
    <t>AMD</t>
  </si>
  <si>
    <t>Naples</t>
  </si>
  <si>
    <t>Rome</t>
  </si>
  <si>
    <t>Cascade Lake, Skylake, Broadwell</t>
  </si>
  <si>
    <t>Cascade Lake</t>
  </si>
  <si>
    <t>Infiniband_type</t>
  </si>
  <si>
    <t>Infiniband_speed_Gbps</t>
  </si>
  <si>
    <t>vCPU_freq_GHz</t>
  </si>
  <si>
    <t>vCPU_all_turbo_freq_GHz</t>
  </si>
  <si>
    <t>vCPU_max_turbo_freq_GHz</t>
  </si>
  <si>
    <t>do_not_know</t>
  </si>
  <si>
    <t>Standard_HB60rs</t>
  </si>
  <si>
    <t>EDR</t>
  </si>
  <si>
    <t>Standard_HB120rs_v2</t>
  </si>
  <si>
    <t>HDR</t>
  </si>
  <si>
    <t>Standard_HB120rs_v3</t>
  </si>
  <si>
    <t>Milan</t>
  </si>
  <si>
    <t>Standard_HB120-96rs_v3</t>
  </si>
  <si>
    <t>Standard_HB120-16rs_v3</t>
  </si>
  <si>
    <t>Standard_HB120-32rs_v3</t>
  </si>
  <si>
    <t>Standard_HB120-64rs_v3</t>
  </si>
  <si>
    <t>Standard_HC44rs</t>
  </si>
  <si>
    <t>Skylake</t>
  </si>
  <si>
    <t>Standard_F4s_v2</t>
  </si>
  <si>
    <t>Standard_F8s_v2</t>
  </si>
  <si>
    <t>Standard_FX4mds</t>
  </si>
  <si>
    <t>Standard_FX12mds</t>
  </si>
  <si>
    <t>Standard_FX24mds</t>
  </si>
  <si>
    <t>Standard_FX36mds</t>
  </si>
  <si>
    <t>Standard_FX48mds</t>
  </si>
  <si>
    <t>Standard_ND96asr_v4</t>
  </si>
  <si>
    <t>GPU_type</t>
  </si>
  <si>
    <t>Number_GPUs</t>
  </si>
  <si>
    <t>A100</t>
  </si>
  <si>
    <t>Standard_ND40rs_v2</t>
  </si>
  <si>
    <t>Nvlink_version</t>
  </si>
  <si>
    <t>V100</t>
  </si>
  <si>
    <t>Standard_NC6s_v2</t>
  </si>
  <si>
    <t>Broadwell</t>
  </si>
  <si>
    <t>P100</t>
  </si>
  <si>
    <t>Standard_NC6s_v3</t>
  </si>
  <si>
    <t>Standard_NC12s_v2</t>
  </si>
  <si>
    <t>Standard_NC24rs_v2</t>
  </si>
  <si>
    <t>Standard_NC24s_v2</t>
  </si>
  <si>
    <t>Standard_NC12s_v3</t>
  </si>
  <si>
    <t>Standard_NC24rs_v3</t>
  </si>
  <si>
    <t>Standard_NC24s_v3</t>
  </si>
  <si>
    <t>T4</t>
  </si>
  <si>
    <t>Standard_NV4as_v4</t>
  </si>
  <si>
    <t>MI25</t>
  </si>
  <si>
    <t>Standard_NV8as_v4</t>
  </si>
  <si>
    <t>Standard_NV16as_v4</t>
  </si>
  <si>
    <t>Standard_NV32as_v4</t>
  </si>
  <si>
    <t>Standard_NV12s_v3</t>
  </si>
  <si>
    <t>M60</t>
  </si>
  <si>
    <t>Standard_NV24s_v3</t>
  </si>
  <si>
    <t>Hyperthreading</t>
  </si>
  <si>
    <t>yes</t>
  </si>
  <si>
    <t>no</t>
  </si>
  <si>
    <t>Premium_disks</t>
  </si>
  <si>
    <t>Size_GPU_mem_GiB</t>
  </si>
  <si>
    <t>Standard_F2s_v2</t>
  </si>
  <si>
    <t>Standard_F16s_v2</t>
  </si>
  <si>
    <t>Standard_F32s_v2</t>
  </si>
  <si>
    <t>Standard_F48s_v2</t>
  </si>
  <si>
    <t>Standard_F64s_v2</t>
  </si>
  <si>
    <t>Standard_F72s_v10</t>
  </si>
  <si>
    <t>enabled</t>
  </si>
  <si>
    <t>disabled</t>
  </si>
  <si>
    <t>Cascade Lake, Skylake, Broadwell, Haswell</t>
  </si>
  <si>
    <t>FDR</t>
  </si>
  <si>
    <t>Cascade Lake,Skylake</t>
  </si>
  <si>
    <t>Standard_NV6</t>
  </si>
  <si>
    <t>Haswell</t>
  </si>
  <si>
    <t>Standard_NV12</t>
  </si>
  <si>
    <t>Standard_NV24</t>
  </si>
  <si>
    <t>Standard_L80s_v2</t>
  </si>
  <si>
    <t>Standard_NC4as_T4_v3</t>
  </si>
  <si>
    <t>Standard_NC8as_T4_v3</t>
  </si>
  <si>
    <t>Standard_NC16as_T4_v3</t>
  </si>
  <si>
    <t>Standard_NC64as_T4_v3</t>
  </si>
  <si>
    <t>Standard_NV48s_v3</t>
  </si>
  <si>
    <t>Standard_E2s_v4</t>
  </si>
  <si>
    <t>Standard_E4s_v4</t>
  </si>
  <si>
    <t>Standard_E8s_v4</t>
  </si>
  <si>
    <t>Standard_E16s_v4</t>
  </si>
  <si>
    <t>Standard_E20s_v4</t>
  </si>
  <si>
    <t>Standard_E32s_v4</t>
  </si>
  <si>
    <t>Standard_E48s_v4</t>
  </si>
  <si>
    <t>Standard_E64s_v4</t>
  </si>
  <si>
    <t>Standard_E80is_v4</t>
  </si>
  <si>
    <t>AVX512</t>
  </si>
  <si>
    <t>Standard_E2as_v4</t>
  </si>
  <si>
    <t>Standard_E4as_v4</t>
  </si>
  <si>
    <t>Standard_E8as_v4</t>
  </si>
  <si>
    <t>Standard_E16as_v4</t>
  </si>
  <si>
    <t>Standard_E32as_v4</t>
  </si>
  <si>
    <t>Standard_E48as_v4</t>
  </si>
  <si>
    <t>Standard_E64as_v4</t>
  </si>
  <si>
    <t>Standard_E96as_v4</t>
  </si>
  <si>
    <t>Standard_E20as_v4</t>
  </si>
  <si>
    <t>Standard_E2ds_v5</t>
  </si>
  <si>
    <t>Ice Lake</t>
  </si>
  <si>
    <t>Standard_E4ds_v5</t>
  </si>
  <si>
    <t>Standard_E8ds_v5</t>
  </si>
  <si>
    <t>Standard_E16ds_v5</t>
  </si>
  <si>
    <t>Standard_E20ds_v5</t>
  </si>
  <si>
    <t>Standard_E32ds_v5</t>
  </si>
  <si>
    <t>Standard_E48ds_v5</t>
  </si>
  <si>
    <t>Standard_E64ds_v5</t>
  </si>
  <si>
    <t>Standard_E96ds_v5</t>
  </si>
  <si>
    <t>Standard_E104ids_v5</t>
  </si>
  <si>
    <t>Standard_D2ds_v5</t>
  </si>
  <si>
    <t>Standard_D4ds_v5</t>
  </si>
  <si>
    <t>Standard_D8ds_v5</t>
  </si>
  <si>
    <t>Standard_D16ds_v5</t>
  </si>
  <si>
    <t>Standard_D32ds_v5</t>
  </si>
  <si>
    <t>Standard_D48ds_v5</t>
  </si>
  <si>
    <t>Standard_D64ds_v5</t>
  </si>
  <si>
    <t>Standard_D96ds_v5</t>
  </si>
  <si>
    <t>Standard_D2ads_v5</t>
  </si>
  <si>
    <t>Standard_D4ads_v5</t>
  </si>
  <si>
    <t>Standard_D8ads_v5</t>
  </si>
  <si>
    <t>Standard_D16ads_v5</t>
  </si>
  <si>
    <t>Standard_D32ads_v5</t>
  </si>
  <si>
    <t>Standard_D64ads_v5</t>
  </si>
  <si>
    <t>Standard_D96ads_v5</t>
  </si>
  <si>
    <t>Standard_D49ads_v5</t>
  </si>
  <si>
    <t>Standard_E2ads_v5</t>
  </si>
  <si>
    <t>Standard_E4ads_v5</t>
  </si>
  <si>
    <t>Standard_E8ads_v5</t>
  </si>
  <si>
    <t>Standard_E16ads_v5</t>
  </si>
  <si>
    <t>Standard_E20ads_v5</t>
  </si>
  <si>
    <t>Standard_E32ads_v5</t>
  </si>
  <si>
    <t>Standard_E48ads_v5</t>
  </si>
  <si>
    <t>Standard_E64ads_v5</t>
  </si>
  <si>
    <t>Standard_E96ads_v5</t>
  </si>
  <si>
    <t>diabled</t>
  </si>
  <si>
    <t>Standard_L8s_v3</t>
  </si>
  <si>
    <t>Standard_L16s_v3</t>
  </si>
  <si>
    <t>Standard_L32s_v3</t>
  </si>
  <si>
    <t>Standard_L48s_v3</t>
  </si>
  <si>
    <t>Standard_L64s_v3</t>
  </si>
  <si>
    <t>Standard_L80s_v3</t>
  </si>
  <si>
    <t>Standard_L8as_v3</t>
  </si>
  <si>
    <t>Standard_L16as_v3</t>
  </si>
  <si>
    <t>Standard_L32as_v3</t>
  </si>
  <si>
    <t>Standard_L48as_v3</t>
  </si>
  <si>
    <t>Standard_L64as_v3</t>
  </si>
  <si>
    <t>Standard_L80as_v3</t>
  </si>
  <si>
    <t>Standard_NC24ads_A100_v4</t>
  </si>
  <si>
    <t>Standard_NC48ads_A100_v4</t>
  </si>
  <si>
    <t>Standard_NC96ads_A100_v4</t>
  </si>
  <si>
    <t>Standard_NV6ads_A10_v5</t>
  </si>
  <si>
    <t>Standard_NV12ads_A10_v5</t>
  </si>
  <si>
    <t>Standard_NV18ads_A10_v5</t>
  </si>
  <si>
    <t>Standard_NV36ads_A10_v5</t>
  </si>
  <si>
    <t>Standard_NV36adms_A10_v5</t>
  </si>
  <si>
    <t>Standard_NV72ads_A10_v5</t>
  </si>
  <si>
    <t>A10</t>
  </si>
  <si>
    <t>Standard_NP10s</t>
  </si>
  <si>
    <t>Standard_NP20s</t>
  </si>
  <si>
    <t>Standard_NP40s</t>
  </si>
  <si>
    <t>U250</t>
  </si>
  <si>
    <t>Standard_ND96amsr_A100_v4</t>
  </si>
  <si>
    <t>Standard_E2bds_v5</t>
  </si>
  <si>
    <t>Standard_E4bds_v5</t>
  </si>
  <si>
    <t>Standard_E8bds_v5</t>
  </si>
  <si>
    <t>Standard_E16bds_v5</t>
  </si>
  <si>
    <t>Standard_E32bds_v5</t>
  </si>
  <si>
    <t>Standard_E48bds_v5</t>
  </si>
  <si>
    <t>Standard_E64bds_v5</t>
  </si>
  <si>
    <t>Standard_HB176rs_v4</t>
  </si>
  <si>
    <t>Genoa</t>
  </si>
  <si>
    <t>Standard_HB176-144rs_v4</t>
  </si>
  <si>
    <t>Standard_HB176-96rs_v4</t>
  </si>
  <si>
    <t>Standard_HB176-48rs_v4</t>
  </si>
  <si>
    <t>Standard_HB176-24rs_v4</t>
  </si>
  <si>
    <t>NDR</t>
  </si>
  <si>
    <t>Standard_D2plds_v5</t>
  </si>
  <si>
    <t>ARM</t>
  </si>
  <si>
    <t>Ampere Altra</t>
  </si>
  <si>
    <t>Standard_D4plds_v5</t>
  </si>
  <si>
    <t>Standard_D8plds_v5</t>
  </si>
  <si>
    <t>Standard_D32plds_v5</t>
  </si>
  <si>
    <t>Standard_D48plds_v5</t>
  </si>
  <si>
    <t>Standard_D64plds_v5</t>
  </si>
  <si>
    <t>Standard_D16plds_v5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</si>
</sst>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crosoft-my.sharepoint.com/personal/cogarvey_microsoft_com/Documents/PFS_estim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ltra_disk"/>
      <sheetName val="PFS_proposed_SKU"/>
      <sheetName val="VM limits"/>
      <sheetName val="Lustre_as_a_Service"/>
      <sheetName val="blob"/>
      <sheetName val="file"/>
      <sheetName val="ClusterStor"/>
      <sheetName val="hpc_cache"/>
      <sheetName val="hpc_cache_l"/>
      <sheetName val="anf"/>
      <sheetName val="Disks limits"/>
      <sheetName val="PFS+dis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7">
          <cell r="D7">
            <v>5000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1577-E445-4318-A48D-6522BC2A4F70}">
  <dimension ref="A2:AB231"/>
  <sheetViews>
    <sheetView tabSelected="1" topLeftCell="A78" zoomScale="120" zoomScaleNormal="120" workbookViewId="0">
      <selection activeCell="C82" sqref="C82"/>
    </sheetView>
  </sheetViews>
  <sheetFormatPr defaultRowHeight="14.25" x14ac:dyDescent="0.45"/>
  <cols>
    <col min="1" max="1" width="27.33203125" customWidth="1"/>
    <col min="2" max="2" width="10" customWidth="1"/>
    <col min="3" max="3" width="35.19921875" customWidth="1"/>
    <col min="4" max="4" width="7.06640625" style="2" customWidth="1"/>
    <col min="5" max="6" width="13.33203125" customWidth="1"/>
    <col min="7" max="7" width="14" customWidth="1"/>
    <col min="8" max="8" width="13.33203125" customWidth="1"/>
    <col min="9" max="9" width="21.46484375" customWidth="1"/>
    <col min="10" max="14" width="23.19921875" customWidth="1"/>
    <col min="15" max="15" width="14" customWidth="1"/>
    <col min="16" max="16" width="20.19921875" customWidth="1"/>
    <col min="17" max="17" width="20" customWidth="1"/>
    <col min="18" max="19" width="12.796875" customWidth="1"/>
    <col min="20" max="20" width="39.3984375" customWidth="1"/>
    <col min="21" max="21" width="34.46484375" customWidth="1"/>
    <col min="22" max="22" width="35.9296875" customWidth="1"/>
    <col min="23" max="23" width="30.46484375" customWidth="1"/>
    <col min="24" max="24" width="32.265625" customWidth="1"/>
    <col min="25" max="25" width="20.3984375" customWidth="1"/>
    <col min="26" max="26" width="30.6640625" customWidth="1"/>
    <col min="27" max="27" width="12.9296875" customWidth="1"/>
    <col min="28" max="28" width="15.796875" customWidth="1"/>
  </cols>
  <sheetData>
    <row r="2" spans="1:28" x14ac:dyDescent="0.45">
      <c r="A2" t="s">
        <v>1</v>
      </c>
    </row>
    <row r="3" spans="1:28" x14ac:dyDescent="0.45">
      <c r="A3" t="s">
        <v>105</v>
      </c>
    </row>
    <row r="4" spans="1:28" x14ac:dyDescent="0.45">
      <c r="AA4" t="s">
        <v>102</v>
      </c>
    </row>
    <row r="5" spans="1:28" x14ac:dyDescent="0.45">
      <c r="A5" t="s">
        <v>2</v>
      </c>
      <c r="B5" t="s">
        <v>165</v>
      </c>
      <c r="C5" t="s">
        <v>166</v>
      </c>
      <c r="D5" t="s">
        <v>3</v>
      </c>
      <c r="E5" t="s">
        <v>224</v>
      </c>
      <c r="F5" t="s">
        <v>259</v>
      </c>
      <c r="G5" t="s">
        <v>4</v>
      </c>
      <c r="H5" t="s">
        <v>175</v>
      </c>
      <c r="I5" t="s">
        <v>176</v>
      </c>
      <c r="J5" t="s">
        <v>177</v>
      </c>
      <c r="K5" t="s">
        <v>199</v>
      </c>
      <c r="L5" t="s">
        <v>200</v>
      </c>
      <c r="M5" t="s">
        <v>228</v>
      </c>
      <c r="N5" t="s">
        <v>203</v>
      </c>
      <c r="O5" t="s">
        <v>173</v>
      </c>
      <c r="P5" t="s">
        <v>174</v>
      </c>
      <c r="Q5" t="s">
        <v>5</v>
      </c>
      <c r="R5" t="s">
        <v>6</v>
      </c>
      <c r="S5" t="s">
        <v>227</v>
      </c>
      <c r="T5" t="s">
        <v>15</v>
      </c>
      <c r="U5" t="s">
        <v>71</v>
      </c>
      <c r="V5" t="s">
        <v>72</v>
      </c>
      <c r="W5" t="s">
        <v>61</v>
      </c>
      <c r="X5" t="s">
        <v>16</v>
      </c>
      <c r="Y5" t="s">
        <v>62</v>
      </c>
      <c r="Z5" t="s">
        <v>7</v>
      </c>
      <c r="AA5" t="s">
        <v>42</v>
      </c>
      <c r="AB5" t="s">
        <v>101</v>
      </c>
    </row>
    <row r="6" spans="1:28" x14ac:dyDescent="0.45">
      <c r="A6" t="s">
        <v>8</v>
      </c>
      <c r="B6" t="s">
        <v>167</v>
      </c>
      <c r="C6" t="s">
        <v>172</v>
      </c>
      <c r="D6" s="2">
        <v>2</v>
      </c>
      <c r="E6" t="s">
        <v>235</v>
      </c>
      <c r="F6" t="s">
        <v>225</v>
      </c>
      <c r="G6">
        <v>8</v>
      </c>
      <c r="H6">
        <v>2.6</v>
      </c>
      <c r="I6">
        <v>3.4</v>
      </c>
      <c r="J6">
        <v>3.7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>
        <v>75</v>
      </c>
      <c r="R6">
        <v>4</v>
      </c>
      <c r="S6" t="s">
        <v>225</v>
      </c>
      <c r="T6">
        <v>120</v>
      </c>
      <c r="U6">
        <v>120</v>
      </c>
      <c r="V6">
        <v>120</v>
      </c>
      <c r="W6">
        <v>19000</v>
      </c>
      <c r="X6">
        <v>48</v>
      </c>
      <c r="Y6">
        <v>3200</v>
      </c>
      <c r="Z6">
        <v>1000</v>
      </c>
      <c r="AA6">
        <v>40.75</v>
      </c>
      <c r="AB6">
        <v>107.31</v>
      </c>
    </row>
    <row r="7" spans="1:28" x14ac:dyDescent="0.45">
      <c r="A7" t="s">
        <v>9</v>
      </c>
      <c r="B7" t="s">
        <v>167</v>
      </c>
      <c r="C7" t="s">
        <v>172</v>
      </c>
      <c r="D7" s="2">
        <v>4</v>
      </c>
      <c r="E7" t="s">
        <v>235</v>
      </c>
      <c r="F7" t="s">
        <v>225</v>
      </c>
      <c r="G7">
        <v>16</v>
      </c>
      <c r="H7">
        <v>2.6</v>
      </c>
      <c r="I7">
        <v>3.4</v>
      </c>
      <c r="J7">
        <v>3.7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>
        <v>150</v>
      </c>
      <c r="R7">
        <v>8</v>
      </c>
      <c r="S7" t="s">
        <v>225</v>
      </c>
      <c r="T7">
        <v>242</v>
      </c>
      <c r="U7">
        <v>242</v>
      </c>
      <c r="V7">
        <v>242</v>
      </c>
      <c r="W7">
        <v>38500</v>
      </c>
      <c r="X7">
        <v>96</v>
      </c>
      <c r="Y7">
        <v>6400</v>
      </c>
      <c r="Z7">
        <v>2000</v>
      </c>
      <c r="AA7">
        <v>81.5</v>
      </c>
      <c r="AB7">
        <v>214.62</v>
      </c>
    </row>
    <row r="8" spans="1:28" x14ac:dyDescent="0.45">
      <c r="A8" t="s">
        <v>10</v>
      </c>
      <c r="B8" t="s">
        <v>167</v>
      </c>
      <c r="C8" t="s">
        <v>172</v>
      </c>
      <c r="D8" s="2">
        <v>8</v>
      </c>
      <c r="E8" t="s">
        <v>235</v>
      </c>
      <c r="F8" t="s">
        <v>225</v>
      </c>
      <c r="G8">
        <v>32</v>
      </c>
      <c r="H8">
        <v>2.6</v>
      </c>
      <c r="I8">
        <v>3.4</v>
      </c>
      <c r="J8">
        <v>3.7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>
        <v>300</v>
      </c>
      <c r="R8">
        <v>16</v>
      </c>
      <c r="S8" t="s">
        <v>225</v>
      </c>
      <c r="T8">
        <v>485</v>
      </c>
      <c r="U8">
        <v>485</v>
      </c>
      <c r="V8">
        <v>485</v>
      </c>
      <c r="W8">
        <v>77000</v>
      </c>
      <c r="X8">
        <v>192</v>
      </c>
      <c r="Y8">
        <v>12800</v>
      </c>
      <c r="Z8">
        <v>4000</v>
      </c>
      <c r="AA8">
        <v>163</v>
      </c>
      <c r="AB8">
        <v>429.24</v>
      </c>
    </row>
    <row r="9" spans="1:28" x14ac:dyDescent="0.45">
      <c r="A9" t="s">
        <v>11</v>
      </c>
      <c r="B9" t="s">
        <v>167</v>
      </c>
      <c r="C9" t="s">
        <v>172</v>
      </c>
      <c r="D9" s="2">
        <v>16</v>
      </c>
      <c r="E9" t="s">
        <v>235</v>
      </c>
      <c r="F9" t="s">
        <v>225</v>
      </c>
      <c r="G9">
        <v>64</v>
      </c>
      <c r="H9">
        <v>2.6</v>
      </c>
      <c r="I9">
        <v>3.4</v>
      </c>
      <c r="J9">
        <v>3.7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>
        <v>600</v>
      </c>
      <c r="R9">
        <v>32</v>
      </c>
      <c r="S9" t="s">
        <v>225</v>
      </c>
      <c r="T9">
        <v>968</v>
      </c>
      <c r="U9">
        <v>968</v>
      </c>
      <c r="V9">
        <v>968</v>
      </c>
      <c r="W9">
        <v>154000</v>
      </c>
      <c r="X9">
        <v>384</v>
      </c>
      <c r="Y9">
        <v>156000</v>
      </c>
      <c r="Z9">
        <v>8000</v>
      </c>
      <c r="AA9">
        <v>326</v>
      </c>
      <c r="AB9">
        <v>857.75</v>
      </c>
    </row>
    <row r="10" spans="1:28" x14ac:dyDescent="0.45">
      <c r="A10" t="s">
        <v>12</v>
      </c>
      <c r="B10" t="s">
        <v>167</v>
      </c>
      <c r="C10" t="s">
        <v>172</v>
      </c>
      <c r="D10" s="2">
        <v>32</v>
      </c>
      <c r="E10" t="s">
        <v>235</v>
      </c>
      <c r="F10" t="s">
        <v>225</v>
      </c>
      <c r="G10">
        <v>128</v>
      </c>
      <c r="H10">
        <v>2.6</v>
      </c>
      <c r="I10">
        <v>3.4</v>
      </c>
      <c r="J10">
        <v>3.7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>
        <v>1200</v>
      </c>
      <c r="R10">
        <v>32</v>
      </c>
      <c r="S10" t="s">
        <v>225</v>
      </c>
      <c r="T10">
        <v>1936</v>
      </c>
      <c r="U10">
        <v>1936</v>
      </c>
      <c r="V10">
        <v>1936</v>
      </c>
      <c r="W10">
        <v>308000</v>
      </c>
      <c r="X10">
        <v>768</v>
      </c>
      <c r="Y10">
        <v>51200</v>
      </c>
      <c r="Z10">
        <v>16000</v>
      </c>
      <c r="AA10">
        <v>652</v>
      </c>
      <c r="AB10">
        <v>1715.5</v>
      </c>
    </row>
    <row r="11" spans="1:28" x14ac:dyDescent="0.45">
      <c r="A11" t="s">
        <v>13</v>
      </c>
      <c r="B11" t="s">
        <v>167</v>
      </c>
      <c r="C11" t="s">
        <v>172</v>
      </c>
      <c r="D11" s="2">
        <v>48</v>
      </c>
      <c r="E11" t="s">
        <v>235</v>
      </c>
      <c r="F11" t="s">
        <v>225</v>
      </c>
      <c r="G11">
        <v>192</v>
      </c>
      <c r="H11">
        <v>2.6</v>
      </c>
      <c r="I11">
        <v>3.4</v>
      </c>
      <c r="J11">
        <v>3.7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>
        <v>1800</v>
      </c>
      <c r="R11">
        <v>32</v>
      </c>
      <c r="S11" t="s">
        <v>225</v>
      </c>
      <c r="T11">
        <v>2904</v>
      </c>
      <c r="U11">
        <v>2904</v>
      </c>
      <c r="V11">
        <v>2904</v>
      </c>
      <c r="W11">
        <v>462000</v>
      </c>
      <c r="X11">
        <v>1152</v>
      </c>
      <c r="Y11">
        <v>76800</v>
      </c>
      <c r="Z11">
        <v>24000</v>
      </c>
      <c r="AA11">
        <v>978</v>
      </c>
      <c r="AB11">
        <v>2573.98</v>
      </c>
    </row>
    <row r="12" spans="1:28" x14ac:dyDescent="0.45">
      <c r="A12" t="s">
        <v>14</v>
      </c>
      <c r="B12" t="s">
        <v>167</v>
      </c>
      <c r="C12" t="s">
        <v>172</v>
      </c>
      <c r="D12" s="2">
        <v>64</v>
      </c>
      <c r="E12" t="s">
        <v>235</v>
      </c>
      <c r="F12" t="s">
        <v>225</v>
      </c>
      <c r="G12">
        <v>256</v>
      </c>
      <c r="H12">
        <v>2.6</v>
      </c>
      <c r="I12">
        <v>3.4</v>
      </c>
      <c r="J12">
        <v>3.7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>
        <v>2400</v>
      </c>
      <c r="R12">
        <v>32</v>
      </c>
      <c r="S12" t="s">
        <v>225</v>
      </c>
      <c r="T12">
        <v>3872</v>
      </c>
      <c r="U12">
        <v>3872</v>
      </c>
      <c r="V12">
        <v>3872</v>
      </c>
      <c r="W12">
        <v>615000</v>
      </c>
      <c r="X12">
        <v>1200</v>
      </c>
      <c r="Y12">
        <v>80000</v>
      </c>
      <c r="Z12">
        <v>30000</v>
      </c>
      <c r="AA12">
        <v>1304</v>
      </c>
      <c r="AB12">
        <v>3431.73</v>
      </c>
    </row>
    <row r="14" spans="1:28" x14ac:dyDescent="0.45">
      <c r="A14" t="s">
        <v>43</v>
      </c>
      <c r="B14" t="s">
        <v>167</v>
      </c>
      <c r="C14" t="s">
        <v>172</v>
      </c>
      <c r="D14" s="2">
        <v>2</v>
      </c>
      <c r="E14" t="s">
        <v>235</v>
      </c>
      <c r="F14" t="s">
        <v>225</v>
      </c>
      <c r="G14">
        <v>8</v>
      </c>
      <c r="H14">
        <v>2.6</v>
      </c>
      <c r="I14">
        <v>3.4</v>
      </c>
      <c r="J14">
        <v>3.7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>
        <v>4</v>
      </c>
      <c r="S14" t="s">
        <v>225</v>
      </c>
      <c r="T14" t="s">
        <v>50</v>
      </c>
      <c r="U14" t="s">
        <v>50</v>
      </c>
      <c r="V14" t="s">
        <v>50</v>
      </c>
      <c r="W14" t="s">
        <v>50</v>
      </c>
      <c r="X14">
        <v>48</v>
      </c>
      <c r="Y14">
        <v>3200</v>
      </c>
      <c r="Z14">
        <v>1000</v>
      </c>
      <c r="AA14">
        <v>31.94</v>
      </c>
      <c r="AB14">
        <v>83.95</v>
      </c>
    </row>
    <row r="15" spans="1:28" x14ac:dyDescent="0.45">
      <c r="A15" t="s">
        <v>44</v>
      </c>
      <c r="B15" t="s">
        <v>167</v>
      </c>
      <c r="C15" t="s">
        <v>172</v>
      </c>
      <c r="D15" s="2">
        <v>4</v>
      </c>
      <c r="E15" t="s">
        <v>235</v>
      </c>
      <c r="F15" t="s">
        <v>225</v>
      </c>
      <c r="G15">
        <v>16</v>
      </c>
      <c r="H15">
        <v>2.6</v>
      </c>
      <c r="I15">
        <v>3.4</v>
      </c>
      <c r="J15">
        <v>3.7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>
        <v>8</v>
      </c>
      <c r="S15" t="s">
        <v>225</v>
      </c>
      <c r="T15" t="s">
        <v>50</v>
      </c>
      <c r="U15" t="s">
        <v>50</v>
      </c>
      <c r="V15" t="s">
        <v>50</v>
      </c>
      <c r="W15" t="s">
        <v>50</v>
      </c>
      <c r="X15">
        <v>96</v>
      </c>
      <c r="Y15">
        <v>6400</v>
      </c>
      <c r="Z15">
        <v>2000</v>
      </c>
      <c r="AA15">
        <v>63.92</v>
      </c>
      <c r="AB15">
        <v>167.9</v>
      </c>
    </row>
    <row r="16" spans="1:28" x14ac:dyDescent="0.45">
      <c r="A16" t="s">
        <v>45</v>
      </c>
      <c r="B16" t="s">
        <v>167</v>
      </c>
      <c r="C16" t="s">
        <v>172</v>
      </c>
      <c r="D16" s="2">
        <v>8</v>
      </c>
      <c r="E16" t="s">
        <v>235</v>
      </c>
      <c r="F16" t="s">
        <v>225</v>
      </c>
      <c r="G16">
        <v>32</v>
      </c>
      <c r="H16">
        <v>2.6</v>
      </c>
      <c r="I16">
        <v>3.4</v>
      </c>
      <c r="J16">
        <v>3.7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>
        <v>16</v>
      </c>
      <c r="S16" t="s">
        <v>225</v>
      </c>
      <c r="T16" t="s">
        <v>50</v>
      </c>
      <c r="U16" t="s">
        <v>50</v>
      </c>
      <c r="V16" t="s">
        <v>50</v>
      </c>
      <c r="W16" t="s">
        <v>50</v>
      </c>
      <c r="X16">
        <v>192</v>
      </c>
      <c r="Y16">
        <v>12800</v>
      </c>
      <c r="Z16">
        <v>4000</v>
      </c>
      <c r="AA16">
        <v>127.83</v>
      </c>
      <c r="AB16">
        <v>336.53</v>
      </c>
    </row>
    <row r="17" spans="1:28" x14ac:dyDescent="0.45">
      <c r="A17" t="s">
        <v>46</v>
      </c>
      <c r="B17" t="s">
        <v>167</v>
      </c>
      <c r="C17" t="s">
        <v>172</v>
      </c>
      <c r="D17" s="2">
        <v>16</v>
      </c>
      <c r="E17" t="s">
        <v>235</v>
      </c>
      <c r="F17" t="s">
        <v>225</v>
      </c>
      <c r="G17">
        <v>64</v>
      </c>
      <c r="H17">
        <v>2.6</v>
      </c>
      <c r="I17">
        <v>3.4</v>
      </c>
      <c r="J17">
        <v>3.7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>
        <v>32</v>
      </c>
      <c r="S17" t="s">
        <v>225</v>
      </c>
      <c r="T17" t="s">
        <v>50</v>
      </c>
      <c r="U17" t="s">
        <v>50</v>
      </c>
      <c r="V17" t="s">
        <v>50</v>
      </c>
      <c r="W17" t="s">
        <v>50</v>
      </c>
      <c r="X17">
        <v>384</v>
      </c>
      <c r="Y17">
        <v>25600</v>
      </c>
      <c r="Z17">
        <v>8000</v>
      </c>
      <c r="AA17">
        <v>255.64</v>
      </c>
      <c r="AB17">
        <v>673.06</v>
      </c>
    </row>
    <row r="18" spans="1:28" x14ac:dyDescent="0.45">
      <c r="A18" t="s">
        <v>47</v>
      </c>
      <c r="B18" t="s">
        <v>167</v>
      </c>
      <c r="C18" t="s">
        <v>172</v>
      </c>
      <c r="D18" s="2">
        <v>32</v>
      </c>
      <c r="E18" t="s">
        <v>235</v>
      </c>
      <c r="F18" t="s">
        <v>225</v>
      </c>
      <c r="G18">
        <v>128</v>
      </c>
      <c r="H18">
        <v>2.6</v>
      </c>
      <c r="I18">
        <v>3.4</v>
      </c>
      <c r="J18">
        <v>3.7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>
        <v>32</v>
      </c>
      <c r="S18" t="s">
        <v>225</v>
      </c>
      <c r="T18" t="s">
        <v>50</v>
      </c>
      <c r="U18" t="s">
        <v>50</v>
      </c>
      <c r="V18" t="s">
        <v>50</v>
      </c>
      <c r="W18" t="s">
        <v>50</v>
      </c>
      <c r="X18">
        <v>768</v>
      </c>
      <c r="Y18">
        <v>51200</v>
      </c>
      <c r="Z18">
        <v>16000</v>
      </c>
      <c r="AA18">
        <v>511.31</v>
      </c>
      <c r="AB18">
        <v>1345.39</v>
      </c>
    </row>
    <row r="19" spans="1:28" x14ac:dyDescent="0.45">
      <c r="A19" t="s">
        <v>48</v>
      </c>
      <c r="B19" t="s">
        <v>167</v>
      </c>
      <c r="C19" t="s">
        <v>172</v>
      </c>
      <c r="D19" s="2">
        <v>48</v>
      </c>
      <c r="E19" t="s">
        <v>235</v>
      </c>
      <c r="F19" t="s">
        <v>225</v>
      </c>
      <c r="G19">
        <v>192</v>
      </c>
      <c r="H19">
        <v>2.6</v>
      </c>
      <c r="I19">
        <v>3.4</v>
      </c>
      <c r="J19">
        <v>3.7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>
        <v>32</v>
      </c>
      <c r="S19" t="s">
        <v>225</v>
      </c>
      <c r="T19" t="s">
        <v>50</v>
      </c>
      <c r="U19" t="s">
        <v>50</v>
      </c>
      <c r="V19" t="s">
        <v>50</v>
      </c>
      <c r="W19" t="s">
        <v>50</v>
      </c>
      <c r="X19">
        <v>1152</v>
      </c>
      <c r="Y19">
        <v>76800</v>
      </c>
      <c r="Z19">
        <v>24000</v>
      </c>
      <c r="AA19">
        <v>766.95</v>
      </c>
      <c r="AB19">
        <v>2018.45</v>
      </c>
    </row>
    <row r="20" spans="1:28" x14ac:dyDescent="0.45">
      <c r="A20" t="s">
        <v>49</v>
      </c>
      <c r="B20" t="s">
        <v>167</v>
      </c>
      <c r="C20" t="s">
        <v>172</v>
      </c>
      <c r="D20" s="2">
        <v>64</v>
      </c>
      <c r="E20" t="s">
        <v>235</v>
      </c>
      <c r="F20" t="s">
        <v>225</v>
      </c>
      <c r="G20">
        <v>256</v>
      </c>
      <c r="H20">
        <v>2.6</v>
      </c>
      <c r="I20">
        <v>3.4</v>
      </c>
      <c r="J20">
        <v>3.7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>
        <v>32</v>
      </c>
      <c r="S20" t="s">
        <v>225</v>
      </c>
      <c r="T20" t="s">
        <v>50</v>
      </c>
      <c r="U20" t="s">
        <v>50</v>
      </c>
      <c r="V20" t="s">
        <v>50</v>
      </c>
      <c r="W20" t="s">
        <v>50</v>
      </c>
      <c r="X20">
        <v>1200</v>
      </c>
      <c r="Y20">
        <v>80000</v>
      </c>
      <c r="Z20">
        <v>30000</v>
      </c>
      <c r="AA20">
        <v>1022.61</v>
      </c>
      <c r="AB20">
        <v>2690.78</v>
      </c>
    </row>
    <row r="22" spans="1:28" x14ac:dyDescent="0.45">
      <c r="A22" t="s">
        <v>56</v>
      </c>
      <c r="B22" t="s">
        <v>167</v>
      </c>
      <c r="C22" t="s">
        <v>237</v>
      </c>
      <c r="D22" s="2">
        <v>8</v>
      </c>
      <c r="E22" t="s">
        <v>235</v>
      </c>
      <c r="F22" t="s">
        <v>226</v>
      </c>
      <c r="G22">
        <v>32</v>
      </c>
      <c r="H22" t="s">
        <v>178</v>
      </c>
      <c r="I22" t="s">
        <v>178</v>
      </c>
      <c r="J22" t="s">
        <v>178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>
        <v>64</v>
      </c>
      <c r="R22">
        <v>16</v>
      </c>
      <c r="S22" t="s">
        <v>225</v>
      </c>
      <c r="T22">
        <v>128</v>
      </c>
      <c r="U22">
        <v>128</v>
      </c>
      <c r="V22">
        <v>128</v>
      </c>
      <c r="W22">
        <v>16000</v>
      </c>
      <c r="X22">
        <v>192</v>
      </c>
      <c r="Y22">
        <v>12800</v>
      </c>
      <c r="Z22">
        <v>4000</v>
      </c>
      <c r="AA22">
        <v>131.75</v>
      </c>
      <c r="AB22">
        <v>321.2</v>
      </c>
    </row>
    <row r="23" spans="1:28" x14ac:dyDescent="0.45">
      <c r="A23" t="s">
        <v>52</v>
      </c>
      <c r="B23" t="s">
        <v>167</v>
      </c>
      <c r="C23" t="s">
        <v>237</v>
      </c>
      <c r="D23" s="2">
        <v>16</v>
      </c>
      <c r="E23" t="s">
        <v>235</v>
      </c>
      <c r="F23" t="s">
        <v>226</v>
      </c>
      <c r="G23">
        <v>64</v>
      </c>
      <c r="H23" t="s">
        <v>178</v>
      </c>
      <c r="I23" t="s">
        <v>178</v>
      </c>
      <c r="J23" t="s">
        <v>178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>
        <v>128</v>
      </c>
      <c r="R23">
        <v>32</v>
      </c>
      <c r="S23" t="s">
        <v>225</v>
      </c>
      <c r="T23">
        <v>256</v>
      </c>
      <c r="U23">
        <v>256</v>
      </c>
      <c r="V23">
        <v>256</v>
      </c>
      <c r="W23">
        <v>32000</v>
      </c>
      <c r="X23">
        <v>384</v>
      </c>
      <c r="Y23">
        <v>25600</v>
      </c>
      <c r="Z23">
        <v>8000</v>
      </c>
      <c r="AA23">
        <v>263.5</v>
      </c>
      <c r="AB23">
        <v>642.4</v>
      </c>
    </row>
    <row r="24" spans="1:28" x14ac:dyDescent="0.45">
      <c r="A24" t="s">
        <v>53</v>
      </c>
      <c r="B24" t="s">
        <v>167</v>
      </c>
      <c r="C24" t="s">
        <v>237</v>
      </c>
      <c r="D24" s="2">
        <v>32</v>
      </c>
      <c r="E24" t="s">
        <v>235</v>
      </c>
      <c r="F24" t="s">
        <v>226</v>
      </c>
      <c r="G24">
        <v>128</v>
      </c>
      <c r="H24" t="s">
        <v>178</v>
      </c>
      <c r="I24" t="s">
        <v>178</v>
      </c>
      <c r="J24" t="s">
        <v>178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>
        <v>256</v>
      </c>
      <c r="R24">
        <v>32</v>
      </c>
      <c r="S24" t="s">
        <v>225</v>
      </c>
      <c r="T24">
        <v>512</v>
      </c>
      <c r="U24">
        <v>512</v>
      </c>
      <c r="V24">
        <v>512</v>
      </c>
      <c r="W24">
        <v>64000</v>
      </c>
      <c r="X24">
        <v>768</v>
      </c>
      <c r="Y24">
        <v>51200</v>
      </c>
      <c r="Z24">
        <v>16000</v>
      </c>
      <c r="AA24">
        <v>527</v>
      </c>
      <c r="AB24">
        <v>1284.8</v>
      </c>
    </row>
    <row r="25" spans="1:28" x14ac:dyDescent="0.45">
      <c r="A25" t="s">
        <v>54</v>
      </c>
      <c r="B25" t="s">
        <v>167</v>
      </c>
      <c r="C25" t="s">
        <v>237</v>
      </c>
      <c r="D25" s="2">
        <v>48</v>
      </c>
      <c r="E25" t="s">
        <v>235</v>
      </c>
      <c r="F25" t="s">
        <v>226</v>
      </c>
      <c r="G25">
        <v>192</v>
      </c>
      <c r="H25" t="s">
        <v>178</v>
      </c>
      <c r="I25" t="s">
        <v>178</v>
      </c>
      <c r="J25" t="s">
        <v>178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>
        <v>384</v>
      </c>
      <c r="R25">
        <v>32</v>
      </c>
      <c r="S25" t="s">
        <v>225</v>
      </c>
      <c r="T25">
        <v>768</v>
      </c>
      <c r="U25">
        <v>768</v>
      </c>
      <c r="V25">
        <v>768</v>
      </c>
      <c r="W25">
        <v>96000</v>
      </c>
      <c r="X25">
        <v>1152</v>
      </c>
      <c r="Y25">
        <v>76800</v>
      </c>
      <c r="Z25">
        <v>24000</v>
      </c>
      <c r="AA25">
        <v>722.69</v>
      </c>
      <c r="AB25">
        <v>1927.2</v>
      </c>
    </row>
    <row r="26" spans="1:28" x14ac:dyDescent="0.45">
      <c r="A26" t="s">
        <v>55</v>
      </c>
      <c r="B26" t="s">
        <v>167</v>
      </c>
      <c r="C26" t="s">
        <v>237</v>
      </c>
      <c r="D26" s="2">
        <v>64</v>
      </c>
      <c r="E26" t="s">
        <v>235</v>
      </c>
      <c r="F26" t="s">
        <v>226</v>
      </c>
      <c r="G26">
        <v>256</v>
      </c>
      <c r="H26" t="s">
        <v>178</v>
      </c>
      <c r="I26" t="s">
        <v>178</v>
      </c>
      <c r="J26" t="s">
        <v>178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>
        <v>512</v>
      </c>
      <c r="R26">
        <v>32</v>
      </c>
      <c r="S26" t="s">
        <v>225</v>
      </c>
      <c r="T26">
        <v>1024</v>
      </c>
      <c r="U26">
        <v>1024</v>
      </c>
      <c r="V26">
        <v>1024</v>
      </c>
      <c r="W26">
        <v>128000</v>
      </c>
      <c r="X26">
        <v>1200</v>
      </c>
      <c r="Y26">
        <v>80000</v>
      </c>
      <c r="Z26">
        <v>30000</v>
      </c>
      <c r="AA26">
        <v>1054</v>
      </c>
      <c r="AB26">
        <v>2569.6</v>
      </c>
    </row>
    <row r="28" spans="1:28" x14ac:dyDescent="0.45">
      <c r="A28" t="s">
        <v>104</v>
      </c>
      <c r="B28" t="s">
        <v>168</v>
      </c>
      <c r="C28" t="s">
        <v>169</v>
      </c>
      <c r="D28" s="2">
        <v>8</v>
      </c>
      <c r="E28" t="s">
        <v>235</v>
      </c>
      <c r="F28" t="s">
        <v>226</v>
      </c>
      <c r="G28">
        <v>64</v>
      </c>
      <c r="H28">
        <v>2</v>
      </c>
      <c r="I28">
        <v>2.5499999999999998</v>
      </c>
      <c r="J28">
        <v>3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>
        <v>1.9</v>
      </c>
      <c r="R28">
        <v>16</v>
      </c>
      <c r="S28" t="s">
        <v>225</v>
      </c>
      <c r="T28">
        <v>2000</v>
      </c>
      <c r="U28">
        <v>2000</v>
      </c>
      <c r="V28">
        <v>2000</v>
      </c>
      <c r="W28">
        <v>400000</v>
      </c>
      <c r="X28">
        <v>160</v>
      </c>
      <c r="Y28">
        <v>8000</v>
      </c>
      <c r="Z28">
        <v>3200</v>
      </c>
      <c r="AA28">
        <v>231.22</v>
      </c>
      <c r="AB28">
        <v>547.77</v>
      </c>
    </row>
    <row r="29" spans="1:28" x14ac:dyDescent="0.45">
      <c r="A29" t="s">
        <v>103</v>
      </c>
      <c r="B29" t="s">
        <v>168</v>
      </c>
      <c r="C29" t="s">
        <v>169</v>
      </c>
      <c r="D29" s="2">
        <v>16</v>
      </c>
      <c r="E29" t="s">
        <v>235</v>
      </c>
      <c r="F29" t="s">
        <v>226</v>
      </c>
      <c r="G29">
        <v>128</v>
      </c>
      <c r="H29">
        <v>2</v>
      </c>
      <c r="I29">
        <v>2.5499999999999998</v>
      </c>
      <c r="J29">
        <v>3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>
        <v>3.4</v>
      </c>
      <c r="R29">
        <v>32</v>
      </c>
      <c r="S29" t="s">
        <v>225</v>
      </c>
      <c r="T29">
        <v>4000</v>
      </c>
      <c r="U29">
        <v>4000</v>
      </c>
      <c r="V29">
        <v>4000</v>
      </c>
      <c r="W29">
        <v>800000</v>
      </c>
      <c r="X29">
        <v>320</v>
      </c>
      <c r="Y29">
        <v>16000</v>
      </c>
      <c r="Z29">
        <v>6400</v>
      </c>
      <c r="AA29">
        <v>462.45</v>
      </c>
      <c r="AB29">
        <v>1093.54</v>
      </c>
    </row>
    <row r="30" spans="1:28" x14ac:dyDescent="0.45">
      <c r="A30" t="s">
        <v>60</v>
      </c>
      <c r="B30" t="s">
        <v>168</v>
      </c>
      <c r="C30" t="s">
        <v>169</v>
      </c>
      <c r="D30" s="2">
        <v>32</v>
      </c>
      <c r="E30" t="s">
        <v>235</v>
      </c>
      <c r="F30" t="s">
        <v>226</v>
      </c>
      <c r="G30">
        <v>256</v>
      </c>
      <c r="H30">
        <v>2</v>
      </c>
      <c r="I30">
        <v>2.5499999999999998</v>
      </c>
      <c r="J30">
        <v>3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>
        <v>7.68</v>
      </c>
      <c r="R30">
        <v>32</v>
      </c>
      <c r="S30" t="s">
        <v>225</v>
      </c>
      <c r="T30">
        <v>8000</v>
      </c>
      <c r="U30">
        <v>8000</v>
      </c>
      <c r="V30">
        <v>8000</v>
      </c>
      <c r="W30">
        <v>1500000</v>
      </c>
      <c r="X30">
        <v>640</v>
      </c>
      <c r="Y30">
        <v>32000</v>
      </c>
      <c r="Z30">
        <v>12800</v>
      </c>
      <c r="AA30">
        <v>924.89</v>
      </c>
      <c r="AB30">
        <v>2186.35</v>
      </c>
    </row>
    <row r="31" spans="1:28" x14ac:dyDescent="0.45">
      <c r="A31" t="s">
        <v>58</v>
      </c>
      <c r="B31" t="s">
        <v>168</v>
      </c>
      <c r="C31" t="s">
        <v>169</v>
      </c>
      <c r="D31" s="2">
        <v>48</v>
      </c>
      <c r="E31" t="s">
        <v>235</v>
      </c>
      <c r="F31" t="s">
        <v>226</v>
      </c>
      <c r="G31">
        <v>384</v>
      </c>
      <c r="H31">
        <v>2</v>
      </c>
      <c r="I31">
        <v>2.5499999999999998</v>
      </c>
      <c r="J31">
        <v>3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>
        <v>11.52</v>
      </c>
      <c r="R31">
        <v>32</v>
      </c>
      <c r="S31" t="s">
        <v>225</v>
      </c>
      <c r="T31">
        <v>14000</v>
      </c>
      <c r="U31">
        <v>14000</v>
      </c>
      <c r="V31">
        <v>14000</v>
      </c>
      <c r="W31">
        <v>2200000</v>
      </c>
      <c r="X31">
        <v>960</v>
      </c>
      <c r="Y31">
        <v>48000</v>
      </c>
      <c r="Z31">
        <v>16000</v>
      </c>
      <c r="AA31">
        <v>1387.34</v>
      </c>
      <c r="AB31">
        <v>3279.89</v>
      </c>
    </row>
    <row r="32" spans="1:28" x14ac:dyDescent="0.45">
      <c r="A32" t="s">
        <v>59</v>
      </c>
      <c r="B32" t="s">
        <v>168</v>
      </c>
      <c r="C32" t="s">
        <v>169</v>
      </c>
      <c r="D32" s="2">
        <v>64</v>
      </c>
      <c r="E32" t="s">
        <v>235</v>
      </c>
      <c r="F32" t="s">
        <v>226</v>
      </c>
      <c r="G32">
        <v>512</v>
      </c>
      <c r="H32">
        <v>2</v>
      </c>
      <c r="I32">
        <v>2.5499999999999998</v>
      </c>
      <c r="J32">
        <v>3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>
        <v>15.36</v>
      </c>
      <c r="R32">
        <v>32</v>
      </c>
      <c r="S32" t="s">
        <v>225</v>
      </c>
      <c r="T32">
        <v>16000</v>
      </c>
      <c r="U32">
        <v>16000</v>
      </c>
      <c r="V32">
        <v>16000</v>
      </c>
      <c r="W32">
        <v>2900000</v>
      </c>
      <c r="X32">
        <v>1280</v>
      </c>
      <c r="Y32">
        <v>64000</v>
      </c>
      <c r="Z32">
        <v>16000</v>
      </c>
      <c r="AA32">
        <v>1849.78</v>
      </c>
      <c r="AB32">
        <v>4372.7</v>
      </c>
    </row>
    <row r="33" spans="1:28" x14ac:dyDescent="0.45">
      <c r="A33" t="s">
        <v>244</v>
      </c>
      <c r="B33" t="s">
        <v>168</v>
      </c>
      <c r="C33" t="s">
        <v>169</v>
      </c>
      <c r="D33" s="2">
        <v>80</v>
      </c>
      <c r="E33" t="s">
        <v>235</v>
      </c>
      <c r="F33" t="s">
        <v>226</v>
      </c>
      <c r="G33">
        <v>640</v>
      </c>
      <c r="H33">
        <v>2</v>
      </c>
      <c r="I33">
        <v>2.5499999999999998</v>
      </c>
      <c r="J33">
        <v>3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50</v>
      </c>
      <c r="Q33">
        <v>19.2</v>
      </c>
      <c r="R33">
        <v>32</v>
      </c>
      <c r="S33" t="s">
        <v>225</v>
      </c>
      <c r="T33">
        <v>20000</v>
      </c>
      <c r="U33">
        <v>20000</v>
      </c>
      <c r="V33">
        <v>20000</v>
      </c>
      <c r="W33">
        <v>3800000</v>
      </c>
      <c r="X33">
        <v>1400</v>
      </c>
      <c r="Y33">
        <v>80000</v>
      </c>
      <c r="Z33">
        <v>16000</v>
      </c>
      <c r="AA33">
        <v>2312.2199999999998</v>
      </c>
      <c r="AB33">
        <v>5466.24</v>
      </c>
    </row>
    <row r="35" spans="1:28" x14ac:dyDescent="0.45">
      <c r="A35" t="s">
        <v>306</v>
      </c>
      <c r="B35" t="s">
        <v>167</v>
      </c>
      <c r="C35" t="s">
        <v>270</v>
      </c>
      <c r="D35" s="2">
        <v>8</v>
      </c>
      <c r="E35" t="s">
        <v>235</v>
      </c>
      <c r="F35" t="s">
        <v>225</v>
      </c>
      <c r="G35">
        <v>64</v>
      </c>
      <c r="H35">
        <v>2.8</v>
      </c>
      <c r="I35">
        <v>3.5</v>
      </c>
      <c r="J35">
        <v>3.5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>
        <v>1.9</v>
      </c>
      <c r="R35">
        <v>16</v>
      </c>
      <c r="S35" t="s">
        <v>225</v>
      </c>
      <c r="T35">
        <v>2000</v>
      </c>
      <c r="U35">
        <v>2000</v>
      </c>
      <c r="V35">
        <v>2000</v>
      </c>
      <c r="W35">
        <v>400000</v>
      </c>
      <c r="X35">
        <v>290</v>
      </c>
      <c r="Y35">
        <v>12800</v>
      </c>
      <c r="Z35">
        <v>12500</v>
      </c>
      <c r="AB35">
        <v>609.54999999999995</v>
      </c>
    </row>
    <row r="36" spans="1:28" x14ac:dyDescent="0.45">
      <c r="A36" t="s">
        <v>307</v>
      </c>
      <c r="B36" t="s">
        <v>167</v>
      </c>
      <c r="C36" t="s">
        <v>270</v>
      </c>
      <c r="D36" s="2">
        <v>16</v>
      </c>
      <c r="E36" t="s">
        <v>235</v>
      </c>
      <c r="F36" t="s">
        <v>225</v>
      </c>
      <c r="G36">
        <v>128</v>
      </c>
      <c r="H36">
        <v>2.8</v>
      </c>
      <c r="I36">
        <v>3.5</v>
      </c>
      <c r="J36">
        <v>3.5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>
        <v>3.4</v>
      </c>
      <c r="R36">
        <v>32</v>
      </c>
      <c r="S36" t="s">
        <v>225</v>
      </c>
      <c r="T36">
        <v>4000</v>
      </c>
      <c r="U36">
        <v>4000</v>
      </c>
      <c r="V36">
        <v>4000</v>
      </c>
      <c r="W36">
        <v>800000</v>
      </c>
      <c r="X36">
        <v>600</v>
      </c>
      <c r="Y36">
        <v>25600</v>
      </c>
      <c r="Z36">
        <v>12500</v>
      </c>
      <c r="AB36">
        <v>1219.0999999999999</v>
      </c>
    </row>
    <row r="37" spans="1:28" x14ac:dyDescent="0.45">
      <c r="A37" t="s">
        <v>308</v>
      </c>
      <c r="B37" t="s">
        <v>167</v>
      </c>
      <c r="C37" t="s">
        <v>270</v>
      </c>
      <c r="D37" s="2">
        <v>32</v>
      </c>
      <c r="E37" t="s">
        <v>235</v>
      </c>
      <c r="F37" t="s">
        <v>225</v>
      </c>
      <c r="G37">
        <v>256</v>
      </c>
      <c r="H37">
        <v>2.8</v>
      </c>
      <c r="I37">
        <v>3.5</v>
      </c>
      <c r="J37">
        <v>3.5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>
        <v>7.68</v>
      </c>
      <c r="R37">
        <v>32</v>
      </c>
      <c r="S37" t="s">
        <v>225</v>
      </c>
      <c r="T37">
        <v>8000</v>
      </c>
      <c r="U37">
        <v>8000</v>
      </c>
      <c r="V37">
        <v>8000</v>
      </c>
      <c r="W37">
        <v>1500000</v>
      </c>
      <c r="X37">
        <v>865</v>
      </c>
      <c r="Y37">
        <v>51200</v>
      </c>
      <c r="Z37">
        <v>16000</v>
      </c>
      <c r="AB37">
        <v>2438.9299999999998</v>
      </c>
    </row>
    <row r="38" spans="1:28" x14ac:dyDescent="0.45">
      <c r="A38" t="s">
        <v>309</v>
      </c>
      <c r="B38" t="s">
        <v>167</v>
      </c>
      <c r="C38" t="s">
        <v>270</v>
      </c>
      <c r="D38" s="2">
        <v>48</v>
      </c>
      <c r="E38" t="s">
        <v>235</v>
      </c>
      <c r="F38" t="s">
        <v>225</v>
      </c>
      <c r="G38">
        <v>384</v>
      </c>
      <c r="H38">
        <v>2.8</v>
      </c>
      <c r="I38">
        <v>3.5</v>
      </c>
      <c r="J38">
        <v>3.5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>
        <v>11.52</v>
      </c>
      <c r="R38">
        <v>32</v>
      </c>
      <c r="S38" t="s">
        <v>225</v>
      </c>
      <c r="T38">
        <v>14000</v>
      </c>
      <c r="U38">
        <v>14000</v>
      </c>
      <c r="V38">
        <v>14000</v>
      </c>
      <c r="W38">
        <v>2200000</v>
      </c>
      <c r="X38">
        <v>1315</v>
      </c>
      <c r="Y38">
        <v>76800</v>
      </c>
      <c r="Z38">
        <v>24000</v>
      </c>
      <c r="AB38">
        <v>3658.03</v>
      </c>
    </row>
    <row r="39" spans="1:28" x14ac:dyDescent="0.45">
      <c r="A39" t="s">
        <v>310</v>
      </c>
      <c r="B39" t="s">
        <v>167</v>
      </c>
      <c r="C39" t="s">
        <v>270</v>
      </c>
      <c r="D39" s="2">
        <v>64</v>
      </c>
      <c r="E39" t="s">
        <v>235</v>
      </c>
      <c r="F39" t="s">
        <v>225</v>
      </c>
      <c r="G39">
        <v>512</v>
      </c>
      <c r="H39">
        <v>2.8</v>
      </c>
      <c r="I39">
        <v>3.5</v>
      </c>
      <c r="J39">
        <v>3.5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>
        <v>15.36</v>
      </c>
      <c r="R39">
        <v>32</v>
      </c>
      <c r="S39" t="s">
        <v>225</v>
      </c>
      <c r="T39">
        <v>16000</v>
      </c>
      <c r="U39">
        <v>16000</v>
      </c>
      <c r="V39">
        <v>16000</v>
      </c>
      <c r="W39">
        <v>2900000</v>
      </c>
      <c r="X39">
        <v>1735</v>
      </c>
      <c r="Y39">
        <v>80000</v>
      </c>
      <c r="Z39">
        <v>30000</v>
      </c>
      <c r="AB39">
        <v>4877.8599999999997</v>
      </c>
    </row>
    <row r="40" spans="1:28" x14ac:dyDescent="0.45">
      <c r="A40" t="s">
        <v>311</v>
      </c>
      <c r="B40" t="s">
        <v>167</v>
      </c>
      <c r="C40" t="s">
        <v>270</v>
      </c>
      <c r="D40" s="2">
        <v>80</v>
      </c>
      <c r="E40" t="s">
        <v>235</v>
      </c>
      <c r="F40" t="s">
        <v>225</v>
      </c>
      <c r="G40">
        <v>640</v>
      </c>
      <c r="H40">
        <v>2.8</v>
      </c>
      <c r="I40">
        <v>3.5</v>
      </c>
      <c r="J40">
        <v>3.5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>
        <v>19.2</v>
      </c>
      <c r="R40">
        <v>32</v>
      </c>
      <c r="S40" t="s">
        <v>225</v>
      </c>
      <c r="T40">
        <v>20000</v>
      </c>
      <c r="U40">
        <v>20000</v>
      </c>
      <c r="V40">
        <v>20000</v>
      </c>
      <c r="W40">
        <v>3800000</v>
      </c>
      <c r="X40">
        <v>2160</v>
      </c>
      <c r="Y40">
        <v>80000</v>
      </c>
      <c r="Z40">
        <v>32000</v>
      </c>
      <c r="AB40">
        <v>6096.96</v>
      </c>
    </row>
    <row r="42" spans="1:28" x14ac:dyDescent="0.45">
      <c r="A42" t="s">
        <v>312</v>
      </c>
      <c r="B42" t="s">
        <v>168</v>
      </c>
      <c r="C42" t="s">
        <v>184</v>
      </c>
      <c r="D42" s="2">
        <v>8</v>
      </c>
      <c r="E42" t="s">
        <v>235</v>
      </c>
      <c r="F42" t="s">
        <v>226</v>
      </c>
      <c r="G42">
        <v>64</v>
      </c>
      <c r="H42">
        <v>2.4500000000000002</v>
      </c>
      <c r="I42">
        <v>3.1</v>
      </c>
      <c r="J42">
        <v>3.5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>
        <v>1.9</v>
      </c>
      <c r="R42">
        <v>16</v>
      </c>
      <c r="S42" t="s">
        <v>225</v>
      </c>
      <c r="T42">
        <v>2000</v>
      </c>
      <c r="U42">
        <v>2000</v>
      </c>
      <c r="V42">
        <v>2000</v>
      </c>
      <c r="W42">
        <v>400000</v>
      </c>
      <c r="X42">
        <v>200</v>
      </c>
      <c r="Y42">
        <v>12800</v>
      </c>
      <c r="Z42">
        <v>12500</v>
      </c>
      <c r="AB42">
        <v>455.52</v>
      </c>
    </row>
    <row r="43" spans="1:28" x14ac:dyDescent="0.45">
      <c r="A43" t="s">
        <v>313</v>
      </c>
      <c r="B43" t="s">
        <v>168</v>
      </c>
      <c r="C43" t="s">
        <v>184</v>
      </c>
      <c r="D43" s="2">
        <v>16</v>
      </c>
      <c r="E43" t="s">
        <v>235</v>
      </c>
      <c r="F43" t="s">
        <v>226</v>
      </c>
      <c r="G43">
        <v>128</v>
      </c>
      <c r="H43">
        <v>2.4500000000000002</v>
      </c>
      <c r="I43">
        <v>3.1</v>
      </c>
      <c r="J43">
        <v>3.5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>
        <v>3.4</v>
      </c>
      <c r="R43">
        <v>32</v>
      </c>
      <c r="S43" t="s">
        <v>225</v>
      </c>
      <c r="T43">
        <v>4000</v>
      </c>
      <c r="U43">
        <v>4000</v>
      </c>
      <c r="V43">
        <v>4000</v>
      </c>
      <c r="W43">
        <v>800000</v>
      </c>
      <c r="X43">
        <v>384</v>
      </c>
      <c r="Y43">
        <v>25600</v>
      </c>
      <c r="Z43">
        <v>12500</v>
      </c>
      <c r="AB43">
        <v>911.04</v>
      </c>
    </row>
    <row r="44" spans="1:28" x14ac:dyDescent="0.45">
      <c r="A44" t="s">
        <v>314</v>
      </c>
      <c r="B44" t="s">
        <v>168</v>
      </c>
      <c r="C44" t="s">
        <v>184</v>
      </c>
      <c r="D44" s="2">
        <v>32</v>
      </c>
      <c r="E44" t="s">
        <v>235</v>
      </c>
      <c r="F44" t="s">
        <v>226</v>
      </c>
      <c r="G44">
        <v>256</v>
      </c>
      <c r="H44">
        <v>2.4500000000000002</v>
      </c>
      <c r="I44">
        <v>3.1</v>
      </c>
      <c r="J44">
        <v>3.5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>
        <v>7.68</v>
      </c>
      <c r="R44">
        <v>32</v>
      </c>
      <c r="S44" t="s">
        <v>225</v>
      </c>
      <c r="T44">
        <v>8000</v>
      </c>
      <c r="U44">
        <v>8000</v>
      </c>
      <c r="V44">
        <v>8000</v>
      </c>
      <c r="W44">
        <v>1500000</v>
      </c>
      <c r="X44">
        <v>768</v>
      </c>
      <c r="Y44">
        <v>51200</v>
      </c>
      <c r="Z44">
        <v>16000</v>
      </c>
      <c r="AB44">
        <v>1822.08</v>
      </c>
    </row>
    <row r="45" spans="1:28" x14ac:dyDescent="0.45">
      <c r="A45" t="s">
        <v>315</v>
      </c>
      <c r="B45" t="s">
        <v>168</v>
      </c>
      <c r="C45" t="s">
        <v>184</v>
      </c>
      <c r="D45" s="2">
        <v>48</v>
      </c>
      <c r="E45" t="s">
        <v>235</v>
      </c>
      <c r="F45" t="s">
        <v>226</v>
      </c>
      <c r="G45">
        <v>384</v>
      </c>
      <c r="H45">
        <v>2.4500000000000002</v>
      </c>
      <c r="I45">
        <v>3.1</v>
      </c>
      <c r="J45">
        <v>3.5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>
        <v>11.52</v>
      </c>
      <c r="R45">
        <v>32</v>
      </c>
      <c r="S45" t="s">
        <v>225</v>
      </c>
      <c r="T45">
        <v>14000</v>
      </c>
      <c r="U45">
        <v>14000</v>
      </c>
      <c r="V45">
        <v>14000</v>
      </c>
      <c r="W45">
        <v>2200000</v>
      </c>
      <c r="X45">
        <v>1152</v>
      </c>
      <c r="Y45">
        <v>76800</v>
      </c>
      <c r="Z45">
        <v>24000</v>
      </c>
      <c r="AB45">
        <v>2733.12</v>
      </c>
    </row>
    <row r="46" spans="1:28" x14ac:dyDescent="0.45">
      <c r="A46" t="s">
        <v>316</v>
      </c>
      <c r="B46" t="s">
        <v>168</v>
      </c>
      <c r="C46" t="s">
        <v>184</v>
      </c>
      <c r="D46" s="2">
        <v>64</v>
      </c>
      <c r="E46" t="s">
        <v>235</v>
      </c>
      <c r="F46" t="s">
        <v>226</v>
      </c>
      <c r="G46">
        <v>512</v>
      </c>
      <c r="H46">
        <v>2.4500000000000002</v>
      </c>
      <c r="I46">
        <v>3.1</v>
      </c>
      <c r="J46">
        <v>3.5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>
        <v>15.36</v>
      </c>
      <c r="R46">
        <v>32</v>
      </c>
      <c r="S46" t="s">
        <v>225</v>
      </c>
      <c r="T46">
        <v>16000</v>
      </c>
      <c r="U46">
        <v>16000</v>
      </c>
      <c r="V46">
        <v>16000</v>
      </c>
      <c r="W46">
        <v>2900000</v>
      </c>
      <c r="X46">
        <v>1280</v>
      </c>
      <c r="Y46">
        <v>80000</v>
      </c>
      <c r="Z46">
        <v>30000</v>
      </c>
      <c r="AB46">
        <v>3644.16</v>
      </c>
    </row>
    <row r="47" spans="1:28" x14ac:dyDescent="0.45">
      <c r="A47" t="s">
        <v>317</v>
      </c>
      <c r="B47" t="s">
        <v>168</v>
      </c>
      <c r="C47" t="s">
        <v>184</v>
      </c>
      <c r="D47" s="2">
        <v>80</v>
      </c>
      <c r="E47" t="s">
        <v>235</v>
      </c>
      <c r="F47" t="s">
        <v>226</v>
      </c>
      <c r="G47">
        <v>640</v>
      </c>
      <c r="H47">
        <v>2.4500000000000002</v>
      </c>
      <c r="I47">
        <v>3.1</v>
      </c>
      <c r="J47">
        <v>3.5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50</v>
      </c>
      <c r="Q47">
        <v>19.2</v>
      </c>
      <c r="R47">
        <v>32</v>
      </c>
      <c r="S47" t="s">
        <v>225</v>
      </c>
      <c r="T47">
        <v>20000</v>
      </c>
      <c r="U47">
        <v>20000</v>
      </c>
      <c r="V47">
        <v>20000</v>
      </c>
      <c r="W47">
        <v>3800000</v>
      </c>
      <c r="X47">
        <v>1400</v>
      </c>
      <c r="Y47">
        <v>80000</v>
      </c>
      <c r="Z47">
        <v>32000</v>
      </c>
      <c r="AB47">
        <v>4555.2</v>
      </c>
    </row>
    <row r="49" spans="1:28" x14ac:dyDescent="0.45">
      <c r="A49" t="s">
        <v>63</v>
      </c>
      <c r="B49" t="s">
        <v>168</v>
      </c>
      <c r="C49" t="s">
        <v>170</v>
      </c>
      <c r="D49" s="2">
        <v>2</v>
      </c>
      <c r="E49" t="s">
        <v>235</v>
      </c>
      <c r="F49" t="s">
        <v>226</v>
      </c>
      <c r="G49">
        <v>8</v>
      </c>
      <c r="H49">
        <v>2.35</v>
      </c>
      <c r="I49">
        <v>3.35</v>
      </c>
      <c r="J49">
        <v>3.35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50</v>
      </c>
      <c r="Q49">
        <v>50</v>
      </c>
      <c r="R49">
        <v>4</v>
      </c>
      <c r="S49" t="s">
        <v>226</v>
      </c>
      <c r="T49" t="s">
        <v>50</v>
      </c>
      <c r="U49">
        <v>46</v>
      </c>
      <c r="V49">
        <v>23</v>
      </c>
      <c r="W49">
        <v>3000</v>
      </c>
      <c r="X49" t="s">
        <v>178</v>
      </c>
      <c r="Y49" t="s">
        <v>178</v>
      </c>
      <c r="Z49">
        <v>800</v>
      </c>
      <c r="AA49">
        <v>33.64</v>
      </c>
      <c r="AB49">
        <v>83.95</v>
      </c>
    </row>
    <row r="50" spans="1:28" x14ac:dyDescent="0.45">
      <c r="A50" t="s">
        <v>64</v>
      </c>
      <c r="B50" t="s">
        <v>168</v>
      </c>
      <c r="C50" t="s">
        <v>170</v>
      </c>
      <c r="D50" s="2">
        <v>4</v>
      </c>
      <c r="E50" t="s">
        <v>235</v>
      </c>
      <c r="F50" t="s">
        <v>226</v>
      </c>
      <c r="G50">
        <v>16</v>
      </c>
      <c r="H50">
        <v>2.35</v>
      </c>
      <c r="I50">
        <v>3.35</v>
      </c>
      <c r="J50">
        <v>3.35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50</v>
      </c>
      <c r="Q50">
        <v>100</v>
      </c>
      <c r="R50">
        <v>8</v>
      </c>
      <c r="S50" t="s">
        <v>226</v>
      </c>
      <c r="T50" t="s">
        <v>50</v>
      </c>
      <c r="U50">
        <v>93</v>
      </c>
      <c r="V50">
        <v>46</v>
      </c>
      <c r="W50">
        <v>6000</v>
      </c>
      <c r="X50" t="s">
        <v>178</v>
      </c>
      <c r="Y50" t="s">
        <v>178</v>
      </c>
      <c r="Z50">
        <v>1600</v>
      </c>
      <c r="AA50">
        <v>67.28</v>
      </c>
      <c r="AB50">
        <v>167.9</v>
      </c>
    </row>
    <row r="51" spans="1:28" x14ac:dyDescent="0.45">
      <c r="A51" t="s">
        <v>65</v>
      </c>
      <c r="B51" t="s">
        <v>168</v>
      </c>
      <c r="C51" t="s">
        <v>170</v>
      </c>
      <c r="D51" s="2">
        <v>8</v>
      </c>
      <c r="E51" t="s">
        <v>235</v>
      </c>
      <c r="F51" t="s">
        <v>226</v>
      </c>
      <c r="G51">
        <v>32</v>
      </c>
      <c r="H51">
        <v>2.35</v>
      </c>
      <c r="I51">
        <v>3.35</v>
      </c>
      <c r="J51">
        <v>3.35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50</v>
      </c>
      <c r="Q51">
        <v>200</v>
      </c>
      <c r="R51">
        <v>16</v>
      </c>
      <c r="S51" t="s">
        <v>226</v>
      </c>
      <c r="T51" t="s">
        <v>50</v>
      </c>
      <c r="U51">
        <v>187</v>
      </c>
      <c r="V51">
        <v>93</v>
      </c>
      <c r="W51">
        <v>12000</v>
      </c>
      <c r="X51" t="s">
        <v>178</v>
      </c>
      <c r="Y51" t="s">
        <v>178</v>
      </c>
      <c r="Z51">
        <v>3200</v>
      </c>
      <c r="AA51">
        <v>134.55000000000001</v>
      </c>
      <c r="AB51">
        <v>336.53</v>
      </c>
    </row>
    <row r="52" spans="1:28" x14ac:dyDescent="0.45">
      <c r="A52" t="s">
        <v>66</v>
      </c>
      <c r="B52" t="s">
        <v>168</v>
      </c>
      <c r="C52" t="s">
        <v>170</v>
      </c>
      <c r="D52" s="2">
        <v>16</v>
      </c>
      <c r="E52" t="s">
        <v>235</v>
      </c>
      <c r="F52" t="s">
        <v>226</v>
      </c>
      <c r="G52">
        <v>64</v>
      </c>
      <c r="H52">
        <v>2.35</v>
      </c>
      <c r="I52">
        <v>3.35</v>
      </c>
      <c r="J52">
        <v>3.35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>
        <v>400</v>
      </c>
      <c r="R52">
        <v>32</v>
      </c>
      <c r="S52" t="s">
        <v>226</v>
      </c>
      <c r="T52" t="s">
        <v>50</v>
      </c>
      <c r="U52">
        <v>375</v>
      </c>
      <c r="V52">
        <v>187</v>
      </c>
      <c r="W52">
        <v>24000</v>
      </c>
      <c r="X52" t="s">
        <v>178</v>
      </c>
      <c r="Y52" t="s">
        <v>178</v>
      </c>
      <c r="Z52">
        <v>6400</v>
      </c>
      <c r="AA52">
        <v>269.11</v>
      </c>
      <c r="AB52">
        <v>673.06</v>
      </c>
    </row>
    <row r="53" spans="1:28" x14ac:dyDescent="0.45">
      <c r="A53" t="s">
        <v>67</v>
      </c>
      <c r="B53" t="s">
        <v>168</v>
      </c>
      <c r="C53" t="s">
        <v>170</v>
      </c>
      <c r="D53" s="2">
        <v>32</v>
      </c>
      <c r="E53" t="s">
        <v>235</v>
      </c>
      <c r="F53" t="s">
        <v>226</v>
      </c>
      <c r="G53">
        <v>128</v>
      </c>
      <c r="H53">
        <v>2.35</v>
      </c>
      <c r="I53">
        <v>3.35</v>
      </c>
      <c r="J53">
        <v>3.35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50</v>
      </c>
      <c r="Q53">
        <v>800</v>
      </c>
      <c r="R53">
        <v>32</v>
      </c>
      <c r="S53" t="s">
        <v>226</v>
      </c>
      <c r="T53" t="s">
        <v>50</v>
      </c>
      <c r="U53">
        <v>750</v>
      </c>
      <c r="V53">
        <v>375</v>
      </c>
      <c r="W53">
        <v>48000</v>
      </c>
      <c r="X53" t="s">
        <v>178</v>
      </c>
      <c r="Y53" t="s">
        <v>178</v>
      </c>
      <c r="Z53">
        <v>12800</v>
      </c>
      <c r="AA53">
        <v>538.22</v>
      </c>
      <c r="AB53">
        <v>1345.39</v>
      </c>
    </row>
    <row r="54" spans="1:28" x14ac:dyDescent="0.45">
      <c r="A54" t="s">
        <v>68</v>
      </c>
      <c r="B54" t="s">
        <v>168</v>
      </c>
      <c r="C54" t="s">
        <v>170</v>
      </c>
      <c r="D54" s="2">
        <v>48</v>
      </c>
      <c r="E54" t="s">
        <v>235</v>
      </c>
      <c r="F54" t="s">
        <v>226</v>
      </c>
      <c r="G54">
        <v>192</v>
      </c>
      <c r="H54">
        <v>2.35</v>
      </c>
      <c r="I54">
        <v>3.35</v>
      </c>
      <c r="J54">
        <v>3.35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50</v>
      </c>
      <c r="Q54">
        <v>1200</v>
      </c>
      <c r="R54">
        <v>32</v>
      </c>
      <c r="S54" t="s">
        <v>226</v>
      </c>
      <c r="T54" t="s">
        <v>50</v>
      </c>
      <c r="U54">
        <v>1000</v>
      </c>
      <c r="V54">
        <v>500</v>
      </c>
      <c r="W54">
        <v>96000</v>
      </c>
      <c r="X54" t="s">
        <v>178</v>
      </c>
      <c r="Y54" t="s">
        <v>178</v>
      </c>
      <c r="Z54">
        <v>19200</v>
      </c>
      <c r="AA54">
        <v>807.34</v>
      </c>
      <c r="AB54">
        <v>2018.45</v>
      </c>
    </row>
    <row r="55" spans="1:28" x14ac:dyDescent="0.45">
      <c r="A55" t="s">
        <v>69</v>
      </c>
      <c r="B55" t="s">
        <v>168</v>
      </c>
      <c r="C55" t="s">
        <v>170</v>
      </c>
      <c r="D55" s="2">
        <v>64</v>
      </c>
      <c r="E55" t="s">
        <v>235</v>
      </c>
      <c r="F55" t="s">
        <v>226</v>
      </c>
      <c r="G55">
        <v>256</v>
      </c>
      <c r="H55">
        <v>2.35</v>
      </c>
      <c r="I55">
        <v>3.35</v>
      </c>
      <c r="J55">
        <v>3.35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50</v>
      </c>
      <c r="Q55">
        <v>1600</v>
      </c>
      <c r="R55">
        <v>32</v>
      </c>
      <c r="S55" t="s">
        <v>226</v>
      </c>
      <c r="T55" t="s">
        <v>50</v>
      </c>
      <c r="U55">
        <v>1000</v>
      </c>
      <c r="V55">
        <v>500</v>
      </c>
      <c r="W55">
        <v>96000</v>
      </c>
      <c r="X55" t="s">
        <v>178</v>
      </c>
      <c r="Y55" t="s">
        <v>178</v>
      </c>
      <c r="Z55">
        <v>25600</v>
      </c>
      <c r="AA55">
        <v>1076.4100000000001</v>
      </c>
      <c r="AB55">
        <v>2690.78</v>
      </c>
    </row>
    <row r="56" spans="1:28" x14ac:dyDescent="0.45">
      <c r="A56" t="s">
        <v>70</v>
      </c>
      <c r="B56" t="s">
        <v>168</v>
      </c>
      <c r="C56" t="s">
        <v>170</v>
      </c>
      <c r="D56" s="2">
        <v>96</v>
      </c>
      <c r="E56" t="s">
        <v>235</v>
      </c>
      <c r="F56" t="s">
        <v>226</v>
      </c>
      <c r="G56">
        <v>384</v>
      </c>
      <c r="H56">
        <v>2.35</v>
      </c>
      <c r="I56">
        <v>3.35</v>
      </c>
      <c r="J56">
        <v>3.35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50</v>
      </c>
      <c r="Q56">
        <v>2400</v>
      </c>
      <c r="R56">
        <v>32</v>
      </c>
      <c r="S56" t="s">
        <v>226</v>
      </c>
      <c r="T56" t="s">
        <v>50</v>
      </c>
      <c r="U56">
        <v>1000</v>
      </c>
      <c r="V56">
        <v>500</v>
      </c>
      <c r="W56">
        <v>96000</v>
      </c>
      <c r="X56" t="s">
        <v>178</v>
      </c>
      <c r="Y56" t="s">
        <v>178</v>
      </c>
      <c r="Z56">
        <v>32000</v>
      </c>
      <c r="AA56">
        <v>1614.64</v>
      </c>
      <c r="AB56">
        <v>4036.9</v>
      </c>
    </row>
    <row r="58" spans="1:28" x14ac:dyDescent="0.45">
      <c r="A58" t="s">
        <v>73</v>
      </c>
      <c r="B58" t="s">
        <v>168</v>
      </c>
      <c r="C58" t="s">
        <v>170</v>
      </c>
      <c r="D58" s="2">
        <v>2</v>
      </c>
      <c r="E58" t="s">
        <v>235</v>
      </c>
      <c r="F58" t="s">
        <v>226</v>
      </c>
      <c r="G58">
        <v>8</v>
      </c>
      <c r="H58">
        <v>2.35</v>
      </c>
      <c r="I58">
        <v>3.35</v>
      </c>
      <c r="J58">
        <v>3.35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50</v>
      </c>
      <c r="Q58">
        <v>16</v>
      </c>
      <c r="R58">
        <v>4</v>
      </c>
      <c r="S58" t="s">
        <v>225</v>
      </c>
      <c r="T58">
        <v>32</v>
      </c>
      <c r="U58">
        <v>32</v>
      </c>
      <c r="V58">
        <v>32</v>
      </c>
      <c r="W58">
        <v>4000</v>
      </c>
      <c r="X58">
        <v>48</v>
      </c>
      <c r="Y58">
        <v>3200</v>
      </c>
      <c r="Z58">
        <v>800</v>
      </c>
      <c r="AA58">
        <v>33.64</v>
      </c>
      <c r="AB58">
        <v>83.95</v>
      </c>
    </row>
    <row r="59" spans="1:28" x14ac:dyDescent="0.45">
      <c r="A59" t="s">
        <v>74</v>
      </c>
      <c r="B59" t="s">
        <v>168</v>
      </c>
      <c r="C59" t="s">
        <v>170</v>
      </c>
      <c r="D59" s="2">
        <v>4</v>
      </c>
      <c r="E59" t="s">
        <v>235</v>
      </c>
      <c r="F59" t="s">
        <v>226</v>
      </c>
      <c r="G59">
        <v>16</v>
      </c>
      <c r="H59">
        <v>2.35</v>
      </c>
      <c r="I59">
        <v>3.35</v>
      </c>
      <c r="J59">
        <v>3.35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50</v>
      </c>
      <c r="Q59">
        <v>32</v>
      </c>
      <c r="R59">
        <v>8</v>
      </c>
      <c r="S59" t="s">
        <v>225</v>
      </c>
      <c r="T59">
        <v>64</v>
      </c>
      <c r="U59">
        <v>64</v>
      </c>
      <c r="V59">
        <v>64</v>
      </c>
      <c r="W59">
        <v>8000</v>
      </c>
      <c r="X59">
        <v>96</v>
      </c>
      <c r="Y59">
        <v>6400</v>
      </c>
      <c r="Z59">
        <v>1600</v>
      </c>
      <c r="AA59">
        <v>67.28</v>
      </c>
      <c r="AB59">
        <v>167.9</v>
      </c>
    </row>
    <row r="60" spans="1:28" x14ac:dyDescent="0.45">
      <c r="A60" t="s">
        <v>75</v>
      </c>
      <c r="B60" t="s">
        <v>168</v>
      </c>
      <c r="C60" t="s">
        <v>170</v>
      </c>
      <c r="D60" s="2">
        <v>8</v>
      </c>
      <c r="E60" t="s">
        <v>235</v>
      </c>
      <c r="F60" t="s">
        <v>226</v>
      </c>
      <c r="G60">
        <v>32</v>
      </c>
      <c r="H60">
        <v>2.35</v>
      </c>
      <c r="I60">
        <v>3.35</v>
      </c>
      <c r="J60">
        <v>3.35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50</v>
      </c>
      <c r="Q60">
        <v>64</v>
      </c>
      <c r="R60">
        <v>16</v>
      </c>
      <c r="S60" t="s">
        <v>225</v>
      </c>
      <c r="T60">
        <v>128</v>
      </c>
      <c r="U60">
        <v>128</v>
      </c>
      <c r="V60">
        <v>128</v>
      </c>
      <c r="W60">
        <v>16000</v>
      </c>
      <c r="X60">
        <v>192</v>
      </c>
      <c r="Y60">
        <v>12800</v>
      </c>
      <c r="Z60">
        <v>3200</v>
      </c>
      <c r="AA60">
        <v>134.55000000000001</v>
      </c>
      <c r="AB60">
        <v>336.53</v>
      </c>
    </row>
    <row r="61" spans="1:28" x14ac:dyDescent="0.45">
      <c r="A61" t="s">
        <v>76</v>
      </c>
      <c r="B61" t="s">
        <v>168</v>
      </c>
      <c r="C61" t="s">
        <v>170</v>
      </c>
      <c r="D61" s="2">
        <v>16</v>
      </c>
      <c r="E61" t="s">
        <v>235</v>
      </c>
      <c r="F61" t="s">
        <v>226</v>
      </c>
      <c r="G61">
        <v>64</v>
      </c>
      <c r="H61">
        <v>2.35</v>
      </c>
      <c r="I61">
        <v>3.35</v>
      </c>
      <c r="J61">
        <v>3.35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  <c r="Q61">
        <v>128</v>
      </c>
      <c r="R61">
        <v>32</v>
      </c>
      <c r="S61" t="s">
        <v>225</v>
      </c>
      <c r="T61">
        <v>255</v>
      </c>
      <c r="U61">
        <v>255</v>
      </c>
      <c r="V61">
        <v>255</v>
      </c>
      <c r="W61">
        <v>32000</v>
      </c>
      <c r="X61">
        <v>384</v>
      </c>
      <c r="Y61">
        <v>25600</v>
      </c>
      <c r="Z61">
        <v>6400</v>
      </c>
      <c r="AA61">
        <v>269.11</v>
      </c>
      <c r="AB61">
        <v>673.06</v>
      </c>
    </row>
    <row r="62" spans="1:28" x14ac:dyDescent="0.45">
      <c r="A62" t="s">
        <v>77</v>
      </c>
      <c r="B62" t="s">
        <v>168</v>
      </c>
      <c r="C62" t="s">
        <v>170</v>
      </c>
      <c r="D62" s="2">
        <v>32</v>
      </c>
      <c r="E62" t="s">
        <v>235</v>
      </c>
      <c r="F62" t="s">
        <v>226</v>
      </c>
      <c r="G62">
        <v>128</v>
      </c>
      <c r="H62">
        <v>2.35</v>
      </c>
      <c r="I62">
        <v>3.35</v>
      </c>
      <c r="J62">
        <v>3.35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50</v>
      </c>
      <c r="Q62">
        <v>256</v>
      </c>
      <c r="R62">
        <v>32</v>
      </c>
      <c r="S62" t="s">
        <v>225</v>
      </c>
      <c r="T62">
        <v>510</v>
      </c>
      <c r="U62">
        <v>510</v>
      </c>
      <c r="V62">
        <v>510</v>
      </c>
      <c r="W62">
        <v>64000</v>
      </c>
      <c r="X62">
        <v>768</v>
      </c>
      <c r="Y62">
        <v>51200</v>
      </c>
      <c r="Z62">
        <v>12800</v>
      </c>
      <c r="AA62">
        <v>538.22</v>
      </c>
      <c r="AB62">
        <v>1345.39</v>
      </c>
    </row>
    <row r="63" spans="1:28" x14ac:dyDescent="0.45">
      <c r="A63" t="s">
        <v>78</v>
      </c>
      <c r="B63" t="s">
        <v>168</v>
      </c>
      <c r="C63" t="s">
        <v>170</v>
      </c>
      <c r="D63" s="2">
        <v>48</v>
      </c>
      <c r="E63" t="s">
        <v>235</v>
      </c>
      <c r="F63" t="s">
        <v>226</v>
      </c>
      <c r="G63">
        <v>192</v>
      </c>
      <c r="H63">
        <v>2.35</v>
      </c>
      <c r="I63">
        <v>3.35</v>
      </c>
      <c r="J63">
        <v>3.35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50</v>
      </c>
      <c r="Q63">
        <v>384</v>
      </c>
      <c r="R63">
        <v>32</v>
      </c>
      <c r="S63" t="s">
        <v>225</v>
      </c>
      <c r="T63">
        <v>1020</v>
      </c>
      <c r="U63">
        <v>1020</v>
      </c>
      <c r="V63">
        <v>1020</v>
      </c>
      <c r="W63">
        <v>96000</v>
      </c>
      <c r="X63">
        <v>1148</v>
      </c>
      <c r="Y63">
        <v>76800</v>
      </c>
      <c r="Z63">
        <v>19200</v>
      </c>
      <c r="AA63">
        <v>807.34</v>
      </c>
      <c r="AB63">
        <v>2018.45</v>
      </c>
    </row>
    <row r="64" spans="1:28" x14ac:dyDescent="0.45">
      <c r="A64" t="s">
        <v>79</v>
      </c>
      <c r="B64" t="s">
        <v>168</v>
      </c>
      <c r="C64" t="s">
        <v>170</v>
      </c>
      <c r="D64" s="2">
        <v>64</v>
      </c>
      <c r="E64" t="s">
        <v>235</v>
      </c>
      <c r="F64" t="s">
        <v>226</v>
      </c>
      <c r="G64">
        <v>256</v>
      </c>
      <c r="H64">
        <v>2.35</v>
      </c>
      <c r="I64">
        <v>3.35</v>
      </c>
      <c r="J64">
        <v>3.35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50</v>
      </c>
      <c r="Q64">
        <v>512</v>
      </c>
      <c r="R64">
        <v>32</v>
      </c>
      <c r="S64" t="s">
        <v>225</v>
      </c>
      <c r="T64">
        <v>1020</v>
      </c>
      <c r="U64">
        <v>1020</v>
      </c>
      <c r="V64">
        <v>1020</v>
      </c>
      <c r="W64">
        <v>128000</v>
      </c>
      <c r="X64">
        <v>1200</v>
      </c>
      <c r="Y64">
        <v>80000</v>
      </c>
      <c r="Z64">
        <v>25600</v>
      </c>
      <c r="AA64">
        <v>1076.4100000000001</v>
      </c>
      <c r="AB64">
        <v>2690.78</v>
      </c>
    </row>
    <row r="65" spans="1:28" x14ac:dyDescent="0.45">
      <c r="A65" t="s">
        <v>80</v>
      </c>
      <c r="B65" t="s">
        <v>168</v>
      </c>
      <c r="C65" t="s">
        <v>170</v>
      </c>
      <c r="D65" s="2">
        <v>96</v>
      </c>
      <c r="E65" t="s">
        <v>235</v>
      </c>
      <c r="F65" t="s">
        <v>226</v>
      </c>
      <c r="G65">
        <v>384</v>
      </c>
      <c r="H65">
        <v>2.35</v>
      </c>
      <c r="I65">
        <v>3.35</v>
      </c>
      <c r="J65">
        <v>3.35</v>
      </c>
      <c r="K65" t="s">
        <v>50</v>
      </c>
      <c r="L65" t="s">
        <v>50</v>
      </c>
      <c r="M65" t="s">
        <v>50</v>
      </c>
      <c r="N65" t="s">
        <v>50</v>
      </c>
      <c r="O65" t="s">
        <v>50</v>
      </c>
      <c r="P65" t="s">
        <v>50</v>
      </c>
      <c r="Q65">
        <v>768</v>
      </c>
      <c r="R65">
        <v>32</v>
      </c>
      <c r="S65" t="s">
        <v>225</v>
      </c>
      <c r="T65">
        <v>1020</v>
      </c>
      <c r="U65">
        <v>1020</v>
      </c>
      <c r="V65">
        <v>1020</v>
      </c>
      <c r="W65">
        <v>192000</v>
      </c>
      <c r="X65">
        <v>1200</v>
      </c>
      <c r="Y65">
        <v>80000</v>
      </c>
      <c r="Z65">
        <v>32000</v>
      </c>
      <c r="AA65">
        <v>1614.64</v>
      </c>
      <c r="AB65">
        <v>4036.9</v>
      </c>
    </row>
    <row r="67" spans="1:28" x14ac:dyDescent="0.45">
      <c r="A67" t="s">
        <v>280</v>
      </c>
      <c r="B67" t="s">
        <v>167</v>
      </c>
      <c r="C67" t="s">
        <v>270</v>
      </c>
      <c r="D67" s="2">
        <v>2</v>
      </c>
      <c r="E67" t="s">
        <v>235</v>
      </c>
      <c r="F67" t="s">
        <v>225</v>
      </c>
      <c r="G67">
        <v>8</v>
      </c>
      <c r="H67">
        <v>2.6</v>
      </c>
      <c r="I67">
        <v>3.5</v>
      </c>
      <c r="J67">
        <v>3.7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50</v>
      </c>
      <c r="Q67">
        <v>75</v>
      </c>
      <c r="R67">
        <v>4</v>
      </c>
      <c r="S67" t="s">
        <v>225</v>
      </c>
      <c r="T67">
        <v>125</v>
      </c>
      <c r="U67">
        <v>125</v>
      </c>
      <c r="V67">
        <v>125</v>
      </c>
      <c r="W67">
        <v>9000</v>
      </c>
      <c r="X67">
        <v>85</v>
      </c>
      <c r="Y67">
        <v>3750</v>
      </c>
      <c r="Z67">
        <v>12500</v>
      </c>
      <c r="AB67">
        <v>99.28</v>
      </c>
    </row>
    <row r="68" spans="1:28" x14ac:dyDescent="0.45">
      <c r="A68" t="s">
        <v>281</v>
      </c>
      <c r="B68" t="s">
        <v>167</v>
      </c>
      <c r="C68" t="s">
        <v>270</v>
      </c>
      <c r="D68" s="2">
        <v>4</v>
      </c>
      <c r="E68" t="s">
        <v>235</v>
      </c>
      <c r="F68" t="s">
        <v>225</v>
      </c>
      <c r="G68">
        <v>16</v>
      </c>
      <c r="H68">
        <v>2.6</v>
      </c>
      <c r="I68">
        <v>3.5</v>
      </c>
      <c r="J68">
        <v>3.7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50</v>
      </c>
      <c r="Q68">
        <v>150</v>
      </c>
      <c r="R68">
        <v>8</v>
      </c>
      <c r="S68" t="s">
        <v>225</v>
      </c>
      <c r="T68">
        <v>250</v>
      </c>
      <c r="U68">
        <v>250</v>
      </c>
      <c r="V68">
        <v>250</v>
      </c>
      <c r="W68">
        <v>19000</v>
      </c>
      <c r="X68">
        <v>145</v>
      </c>
      <c r="Y68">
        <v>6400</v>
      </c>
      <c r="Z68">
        <v>12500</v>
      </c>
      <c r="AB68">
        <v>197.83</v>
      </c>
    </row>
    <row r="69" spans="1:28" x14ac:dyDescent="0.45">
      <c r="A69" t="s">
        <v>282</v>
      </c>
      <c r="B69" t="s">
        <v>167</v>
      </c>
      <c r="C69" t="s">
        <v>270</v>
      </c>
      <c r="D69" s="2">
        <v>8</v>
      </c>
      <c r="E69" t="s">
        <v>235</v>
      </c>
      <c r="F69" t="s">
        <v>225</v>
      </c>
      <c r="G69">
        <v>32</v>
      </c>
      <c r="H69">
        <v>2.6</v>
      </c>
      <c r="I69">
        <v>3.5</v>
      </c>
      <c r="J69">
        <v>3.7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50</v>
      </c>
      <c r="Q69">
        <v>300</v>
      </c>
      <c r="R69">
        <v>16</v>
      </c>
      <c r="S69" t="s">
        <v>225</v>
      </c>
      <c r="T69">
        <v>500</v>
      </c>
      <c r="U69">
        <v>500</v>
      </c>
      <c r="V69">
        <v>500</v>
      </c>
      <c r="W69">
        <v>38000</v>
      </c>
      <c r="X69">
        <v>290</v>
      </c>
      <c r="Y69">
        <v>12800</v>
      </c>
      <c r="Z69">
        <v>12500</v>
      </c>
      <c r="AB69">
        <v>395.66</v>
      </c>
    </row>
    <row r="70" spans="1:28" x14ac:dyDescent="0.45">
      <c r="A70" t="s">
        <v>283</v>
      </c>
      <c r="B70" t="s">
        <v>167</v>
      </c>
      <c r="C70" t="s">
        <v>270</v>
      </c>
      <c r="D70" s="2">
        <v>16</v>
      </c>
      <c r="E70" t="s">
        <v>235</v>
      </c>
      <c r="F70" t="s">
        <v>225</v>
      </c>
      <c r="G70">
        <v>64</v>
      </c>
      <c r="H70">
        <v>2.6</v>
      </c>
      <c r="I70">
        <v>3.5</v>
      </c>
      <c r="J70">
        <v>3.7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50</v>
      </c>
      <c r="Q70">
        <v>600</v>
      </c>
      <c r="R70">
        <v>32</v>
      </c>
      <c r="S70" t="s">
        <v>225</v>
      </c>
      <c r="T70">
        <v>1000</v>
      </c>
      <c r="U70">
        <v>1000</v>
      </c>
      <c r="V70">
        <v>1000</v>
      </c>
      <c r="W70">
        <v>75000</v>
      </c>
      <c r="X70">
        <v>600</v>
      </c>
      <c r="Y70">
        <v>25600</v>
      </c>
      <c r="Z70">
        <v>12500</v>
      </c>
      <c r="AB70">
        <v>792.05</v>
      </c>
    </row>
    <row r="71" spans="1:28" x14ac:dyDescent="0.45">
      <c r="A71" t="s">
        <v>284</v>
      </c>
      <c r="B71" t="s">
        <v>167</v>
      </c>
      <c r="C71" t="s">
        <v>270</v>
      </c>
      <c r="D71" s="2">
        <v>32</v>
      </c>
      <c r="E71" t="s">
        <v>235</v>
      </c>
      <c r="F71" t="s">
        <v>225</v>
      </c>
      <c r="G71">
        <v>128</v>
      </c>
      <c r="H71">
        <v>2.6</v>
      </c>
      <c r="I71">
        <v>3.5</v>
      </c>
      <c r="J71">
        <v>3.7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50</v>
      </c>
      <c r="Q71">
        <v>1200</v>
      </c>
      <c r="R71">
        <v>32</v>
      </c>
      <c r="S71" t="s">
        <v>225</v>
      </c>
      <c r="T71">
        <v>2000</v>
      </c>
      <c r="U71">
        <v>2000</v>
      </c>
      <c r="V71">
        <v>2000</v>
      </c>
      <c r="W71">
        <v>150000</v>
      </c>
      <c r="X71">
        <v>865</v>
      </c>
      <c r="Y71">
        <v>51200</v>
      </c>
      <c r="Z71">
        <v>16000</v>
      </c>
      <c r="AB71">
        <v>1584.1</v>
      </c>
    </row>
    <row r="72" spans="1:28" x14ac:dyDescent="0.45">
      <c r="A72" t="s">
        <v>285</v>
      </c>
      <c r="B72" t="s">
        <v>167</v>
      </c>
      <c r="C72" t="s">
        <v>270</v>
      </c>
      <c r="D72" s="2">
        <v>48</v>
      </c>
      <c r="E72" t="s">
        <v>235</v>
      </c>
      <c r="F72" t="s">
        <v>225</v>
      </c>
      <c r="G72">
        <v>192</v>
      </c>
      <c r="H72">
        <v>2.6</v>
      </c>
      <c r="I72">
        <v>3.5</v>
      </c>
      <c r="J72">
        <v>3.7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50</v>
      </c>
      <c r="Q72">
        <v>1800</v>
      </c>
      <c r="R72">
        <v>32</v>
      </c>
      <c r="S72" t="s">
        <v>225</v>
      </c>
      <c r="T72">
        <v>3000</v>
      </c>
      <c r="U72">
        <v>3000</v>
      </c>
      <c r="V72">
        <v>3000</v>
      </c>
      <c r="W72">
        <v>225000</v>
      </c>
      <c r="X72">
        <v>1315</v>
      </c>
      <c r="Y72">
        <v>76800</v>
      </c>
      <c r="Z72">
        <v>24000</v>
      </c>
      <c r="AB72">
        <v>2375.42</v>
      </c>
    </row>
    <row r="73" spans="1:28" x14ac:dyDescent="0.45">
      <c r="A73" t="s">
        <v>286</v>
      </c>
      <c r="B73" t="s">
        <v>167</v>
      </c>
      <c r="C73" t="s">
        <v>270</v>
      </c>
      <c r="D73" s="2">
        <v>64</v>
      </c>
      <c r="E73" t="s">
        <v>235</v>
      </c>
      <c r="F73" t="s">
        <v>225</v>
      </c>
      <c r="G73">
        <v>256</v>
      </c>
      <c r="H73">
        <v>2.6</v>
      </c>
      <c r="I73">
        <v>3.5</v>
      </c>
      <c r="J73">
        <v>3.7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50</v>
      </c>
      <c r="Q73">
        <v>2400</v>
      </c>
      <c r="R73">
        <v>32</v>
      </c>
      <c r="S73" t="s">
        <v>225</v>
      </c>
      <c r="T73">
        <v>4000</v>
      </c>
      <c r="U73">
        <v>4000</v>
      </c>
      <c r="V73">
        <v>4000</v>
      </c>
      <c r="W73">
        <v>375000</v>
      </c>
      <c r="X73">
        <v>1735</v>
      </c>
      <c r="Y73">
        <v>80000</v>
      </c>
      <c r="Z73">
        <v>30000</v>
      </c>
      <c r="AB73">
        <v>3167.47</v>
      </c>
    </row>
    <row r="74" spans="1:28" x14ac:dyDescent="0.45">
      <c r="A74" t="s">
        <v>287</v>
      </c>
      <c r="B74" t="s">
        <v>167</v>
      </c>
      <c r="C74" t="s">
        <v>270</v>
      </c>
      <c r="D74" s="2">
        <v>96</v>
      </c>
      <c r="E74" t="s">
        <v>235</v>
      </c>
      <c r="F74" t="s">
        <v>225</v>
      </c>
      <c r="G74">
        <v>256</v>
      </c>
      <c r="H74">
        <v>2.6</v>
      </c>
      <c r="I74">
        <v>3.5</v>
      </c>
      <c r="J74">
        <v>3.7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50</v>
      </c>
      <c r="Q74">
        <v>3600</v>
      </c>
      <c r="R74">
        <v>32</v>
      </c>
      <c r="S74" t="s">
        <v>225</v>
      </c>
      <c r="T74">
        <v>4000</v>
      </c>
      <c r="U74">
        <v>4000</v>
      </c>
      <c r="V74">
        <v>4000</v>
      </c>
      <c r="W74">
        <v>450000</v>
      </c>
      <c r="X74">
        <v>2600</v>
      </c>
      <c r="Y74">
        <v>80000</v>
      </c>
      <c r="Z74">
        <v>35000</v>
      </c>
      <c r="AB74">
        <v>4751.57</v>
      </c>
    </row>
    <row r="76" spans="1:28" x14ac:dyDescent="0.45">
      <c r="A76" t="s">
        <v>288</v>
      </c>
      <c r="B76" t="s">
        <v>168</v>
      </c>
      <c r="C76" t="s">
        <v>184</v>
      </c>
      <c r="D76" s="2">
        <v>2</v>
      </c>
      <c r="E76" t="s">
        <v>235</v>
      </c>
      <c r="F76" t="s">
        <v>226</v>
      </c>
      <c r="G76">
        <v>8</v>
      </c>
      <c r="H76">
        <v>2.4500000000000002</v>
      </c>
      <c r="I76">
        <v>3.3</v>
      </c>
      <c r="J76">
        <v>3.5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50</v>
      </c>
      <c r="Q76">
        <v>75</v>
      </c>
      <c r="R76">
        <v>4</v>
      </c>
      <c r="S76" t="s">
        <v>225</v>
      </c>
      <c r="T76">
        <v>125</v>
      </c>
      <c r="U76">
        <v>125</v>
      </c>
      <c r="V76">
        <v>125</v>
      </c>
      <c r="W76">
        <v>9000</v>
      </c>
      <c r="X76">
        <v>82</v>
      </c>
      <c r="Y76">
        <v>3750</v>
      </c>
      <c r="Z76">
        <v>12500</v>
      </c>
      <c r="AB76">
        <v>90.52</v>
      </c>
    </row>
    <row r="77" spans="1:28" x14ac:dyDescent="0.45">
      <c r="A77" t="s">
        <v>289</v>
      </c>
      <c r="B77" t="s">
        <v>168</v>
      </c>
      <c r="C77" t="s">
        <v>184</v>
      </c>
      <c r="D77" s="2">
        <v>4</v>
      </c>
      <c r="E77" t="s">
        <v>235</v>
      </c>
      <c r="F77" t="s">
        <v>226</v>
      </c>
      <c r="G77">
        <v>16</v>
      </c>
      <c r="H77">
        <v>2.4500000000000002</v>
      </c>
      <c r="I77">
        <v>3.3</v>
      </c>
      <c r="J77">
        <v>3.5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50</v>
      </c>
      <c r="Q77">
        <v>150</v>
      </c>
      <c r="R77">
        <v>8</v>
      </c>
      <c r="S77" t="s">
        <v>225</v>
      </c>
      <c r="T77">
        <v>250</v>
      </c>
      <c r="U77">
        <v>250</v>
      </c>
      <c r="V77">
        <v>250</v>
      </c>
      <c r="W77">
        <v>19000</v>
      </c>
      <c r="X77">
        <v>144</v>
      </c>
      <c r="Y77">
        <v>6400</v>
      </c>
      <c r="Z77">
        <v>12500</v>
      </c>
      <c r="AB77">
        <v>180.31</v>
      </c>
    </row>
    <row r="78" spans="1:28" x14ac:dyDescent="0.45">
      <c r="A78" t="s">
        <v>290</v>
      </c>
      <c r="B78" t="s">
        <v>168</v>
      </c>
      <c r="C78" t="s">
        <v>184</v>
      </c>
      <c r="D78" s="2">
        <v>8</v>
      </c>
      <c r="E78" t="s">
        <v>235</v>
      </c>
      <c r="F78" t="s">
        <v>226</v>
      </c>
      <c r="G78">
        <v>32</v>
      </c>
      <c r="H78">
        <v>2.4500000000000002</v>
      </c>
      <c r="I78">
        <v>3.3</v>
      </c>
      <c r="J78">
        <v>3.5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50</v>
      </c>
      <c r="Q78">
        <v>300</v>
      </c>
      <c r="R78">
        <v>16</v>
      </c>
      <c r="S78" t="s">
        <v>225</v>
      </c>
      <c r="T78">
        <v>500</v>
      </c>
      <c r="U78">
        <v>500</v>
      </c>
      <c r="V78">
        <v>500</v>
      </c>
      <c r="W78">
        <v>38000</v>
      </c>
      <c r="X78">
        <v>200</v>
      </c>
      <c r="Y78">
        <v>12800</v>
      </c>
      <c r="Z78">
        <v>12500</v>
      </c>
      <c r="AB78">
        <v>360.62</v>
      </c>
    </row>
    <row r="79" spans="1:28" x14ac:dyDescent="0.45">
      <c r="A79" t="s">
        <v>291</v>
      </c>
      <c r="B79" t="s">
        <v>168</v>
      </c>
      <c r="C79" t="s">
        <v>184</v>
      </c>
      <c r="D79" s="2">
        <v>16</v>
      </c>
      <c r="E79" t="s">
        <v>235</v>
      </c>
      <c r="F79" t="s">
        <v>226</v>
      </c>
      <c r="G79">
        <v>64</v>
      </c>
      <c r="H79">
        <v>2.4500000000000002</v>
      </c>
      <c r="I79">
        <v>3.3</v>
      </c>
      <c r="J79">
        <v>3.5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50</v>
      </c>
      <c r="Q79">
        <v>600</v>
      </c>
      <c r="R79">
        <v>32</v>
      </c>
      <c r="S79" t="s">
        <v>225</v>
      </c>
      <c r="T79">
        <v>1000</v>
      </c>
      <c r="U79">
        <v>1000</v>
      </c>
      <c r="V79">
        <v>1000</v>
      </c>
      <c r="W79">
        <v>75000</v>
      </c>
      <c r="X79">
        <v>384</v>
      </c>
      <c r="Y79">
        <v>25600</v>
      </c>
      <c r="Z79">
        <v>12500</v>
      </c>
      <c r="AB79">
        <v>721.97</v>
      </c>
    </row>
    <row r="80" spans="1:28" x14ac:dyDescent="0.45">
      <c r="A80" t="s">
        <v>292</v>
      </c>
      <c r="B80" t="s">
        <v>168</v>
      </c>
      <c r="C80" t="s">
        <v>184</v>
      </c>
      <c r="D80" s="2">
        <v>32</v>
      </c>
      <c r="E80" t="s">
        <v>235</v>
      </c>
      <c r="F80" t="s">
        <v>226</v>
      </c>
      <c r="G80">
        <v>128</v>
      </c>
      <c r="H80">
        <v>2.4500000000000002</v>
      </c>
      <c r="I80">
        <v>3.3</v>
      </c>
      <c r="J80">
        <v>3.5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50</v>
      </c>
      <c r="Q80">
        <v>1200</v>
      </c>
      <c r="R80">
        <v>32</v>
      </c>
      <c r="S80" t="s">
        <v>225</v>
      </c>
      <c r="T80">
        <v>2000</v>
      </c>
      <c r="U80">
        <v>2000</v>
      </c>
      <c r="V80">
        <v>2000</v>
      </c>
      <c r="W80">
        <v>150000</v>
      </c>
      <c r="X80">
        <v>768</v>
      </c>
      <c r="Y80">
        <v>51200</v>
      </c>
      <c r="Z80">
        <v>1600</v>
      </c>
      <c r="AB80">
        <v>1443.94</v>
      </c>
    </row>
    <row r="81" spans="1:28" x14ac:dyDescent="0.45">
      <c r="A81" t="s">
        <v>295</v>
      </c>
      <c r="B81" t="s">
        <v>168</v>
      </c>
      <c r="C81" t="s">
        <v>184</v>
      </c>
      <c r="D81" s="2">
        <v>48</v>
      </c>
      <c r="E81" t="s">
        <v>235</v>
      </c>
      <c r="F81" t="s">
        <v>226</v>
      </c>
      <c r="G81">
        <v>192</v>
      </c>
      <c r="H81">
        <v>2.4500000000000002</v>
      </c>
      <c r="I81">
        <v>3.3</v>
      </c>
      <c r="J81">
        <v>3.5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50</v>
      </c>
      <c r="Q81">
        <v>1800</v>
      </c>
      <c r="R81">
        <v>32</v>
      </c>
      <c r="S81" t="s">
        <v>225</v>
      </c>
      <c r="T81">
        <v>3000</v>
      </c>
      <c r="U81">
        <v>3000</v>
      </c>
      <c r="V81">
        <v>3000</v>
      </c>
      <c r="W81">
        <v>225000</v>
      </c>
      <c r="X81">
        <v>1152</v>
      </c>
      <c r="Y81">
        <v>76800</v>
      </c>
      <c r="Z81">
        <v>24000</v>
      </c>
      <c r="AB81">
        <v>2165.1799999999998</v>
      </c>
    </row>
    <row r="82" spans="1:28" x14ac:dyDescent="0.45">
      <c r="A82" t="s">
        <v>293</v>
      </c>
      <c r="B82" t="s">
        <v>168</v>
      </c>
      <c r="C82" t="s">
        <v>184</v>
      </c>
      <c r="D82" s="2">
        <v>64</v>
      </c>
      <c r="E82" t="s">
        <v>235</v>
      </c>
      <c r="F82" t="s">
        <v>226</v>
      </c>
      <c r="G82">
        <v>256</v>
      </c>
      <c r="H82">
        <v>2.4500000000000002</v>
      </c>
      <c r="I82">
        <v>3.3</v>
      </c>
      <c r="J82">
        <v>3.5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50</v>
      </c>
      <c r="Q82">
        <v>2400</v>
      </c>
      <c r="R82">
        <v>32</v>
      </c>
      <c r="S82" t="s">
        <v>225</v>
      </c>
      <c r="T82">
        <v>4000</v>
      </c>
      <c r="U82">
        <v>4000</v>
      </c>
      <c r="V82">
        <v>4000</v>
      </c>
      <c r="W82">
        <v>300000</v>
      </c>
      <c r="X82">
        <v>1200</v>
      </c>
      <c r="Y82">
        <v>80000</v>
      </c>
      <c r="Z82">
        <v>32000</v>
      </c>
      <c r="AB82">
        <v>2887.15</v>
      </c>
    </row>
    <row r="83" spans="1:28" x14ac:dyDescent="0.45">
      <c r="A83" t="s">
        <v>294</v>
      </c>
      <c r="B83" t="s">
        <v>168</v>
      </c>
      <c r="C83" t="s">
        <v>184</v>
      </c>
      <c r="D83" s="2">
        <v>96</v>
      </c>
      <c r="E83" t="s">
        <v>235</v>
      </c>
      <c r="F83" t="s">
        <v>226</v>
      </c>
      <c r="G83">
        <v>384</v>
      </c>
      <c r="H83">
        <v>2.4500000000000002</v>
      </c>
      <c r="I83">
        <v>3.3</v>
      </c>
      <c r="J83">
        <v>3.5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50</v>
      </c>
      <c r="Q83">
        <v>3600</v>
      </c>
      <c r="R83">
        <v>32</v>
      </c>
      <c r="S83" t="s">
        <v>225</v>
      </c>
      <c r="T83">
        <v>4000</v>
      </c>
      <c r="U83">
        <v>4000</v>
      </c>
      <c r="V83">
        <v>4000</v>
      </c>
      <c r="W83">
        <v>450000</v>
      </c>
      <c r="X83">
        <v>1600</v>
      </c>
      <c r="Y83">
        <v>80000</v>
      </c>
      <c r="Z83">
        <v>40000</v>
      </c>
      <c r="AB83">
        <v>4331.09</v>
      </c>
    </row>
    <row r="85" spans="1:28" x14ac:dyDescent="0.45">
      <c r="A85" t="s">
        <v>347</v>
      </c>
      <c r="B85" t="s">
        <v>348</v>
      </c>
      <c r="C85" t="s">
        <v>349</v>
      </c>
      <c r="D85" s="2">
        <v>2</v>
      </c>
      <c r="E85" t="s">
        <v>236</v>
      </c>
      <c r="F85" t="s">
        <v>226</v>
      </c>
      <c r="G85">
        <v>4</v>
      </c>
      <c r="H85">
        <v>3</v>
      </c>
      <c r="I85">
        <v>3</v>
      </c>
      <c r="J85">
        <v>3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50</v>
      </c>
      <c r="Q85">
        <v>75</v>
      </c>
      <c r="R85">
        <v>4</v>
      </c>
      <c r="S85" t="s">
        <v>225</v>
      </c>
      <c r="T85">
        <v>125</v>
      </c>
      <c r="U85">
        <v>125</v>
      </c>
      <c r="V85">
        <v>125</v>
      </c>
      <c r="W85">
        <v>9375</v>
      </c>
      <c r="X85">
        <v>85</v>
      </c>
      <c r="Y85">
        <v>3750</v>
      </c>
      <c r="Z85">
        <v>12500</v>
      </c>
      <c r="AB85">
        <v>67.31</v>
      </c>
    </row>
    <row r="86" spans="1:28" x14ac:dyDescent="0.45">
      <c r="A86" t="s">
        <v>350</v>
      </c>
      <c r="B86" t="s">
        <v>348</v>
      </c>
      <c r="C86" t="s">
        <v>349</v>
      </c>
      <c r="D86" s="2">
        <v>4</v>
      </c>
      <c r="E86" t="s">
        <v>236</v>
      </c>
      <c r="F86" t="s">
        <v>226</v>
      </c>
      <c r="G86">
        <v>8</v>
      </c>
      <c r="H86">
        <v>3</v>
      </c>
      <c r="I86">
        <v>3</v>
      </c>
      <c r="J86">
        <v>3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50</v>
      </c>
      <c r="Q86">
        <v>150</v>
      </c>
      <c r="R86">
        <v>8</v>
      </c>
      <c r="S86" t="s">
        <v>225</v>
      </c>
      <c r="T86">
        <v>250</v>
      </c>
      <c r="U86">
        <v>250</v>
      </c>
      <c r="V86">
        <v>250</v>
      </c>
      <c r="W86">
        <v>19000</v>
      </c>
      <c r="X86">
        <v>145</v>
      </c>
      <c r="Y86">
        <v>6400</v>
      </c>
      <c r="Z86">
        <v>12500</v>
      </c>
      <c r="AB86">
        <v>134.32</v>
      </c>
    </row>
    <row r="87" spans="1:28" x14ac:dyDescent="0.45">
      <c r="A87" t="s">
        <v>351</v>
      </c>
      <c r="B87" t="s">
        <v>348</v>
      </c>
      <c r="C87" t="s">
        <v>349</v>
      </c>
      <c r="D87" s="2">
        <v>8</v>
      </c>
      <c r="E87" t="s">
        <v>236</v>
      </c>
      <c r="F87" t="s">
        <v>226</v>
      </c>
      <c r="G87">
        <v>16</v>
      </c>
      <c r="H87">
        <v>3</v>
      </c>
      <c r="I87">
        <v>3</v>
      </c>
      <c r="J87">
        <v>3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50</v>
      </c>
      <c r="Q87">
        <v>300</v>
      </c>
      <c r="R87">
        <v>16</v>
      </c>
      <c r="S87" t="s">
        <v>225</v>
      </c>
      <c r="T87">
        <v>500</v>
      </c>
      <c r="U87">
        <v>500</v>
      </c>
      <c r="V87">
        <v>500</v>
      </c>
      <c r="W87">
        <v>38000</v>
      </c>
      <c r="X87">
        <v>290</v>
      </c>
      <c r="Y87">
        <v>12800</v>
      </c>
      <c r="Z87">
        <v>12500</v>
      </c>
      <c r="AB87">
        <v>269.37</v>
      </c>
    </row>
    <row r="88" spans="1:28" x14ac:dyDescent="0.45">
      <c r="A88" t="s">
        <v>355</v>
      </c>
      <c r="B88" t="s">
        <v>348</v>
      </c>
      <c r="C88" t="s">
        <v>349</v>
      </c>
      <c r="D88" s="2">
        <v>16</v>
      </c>
      <c r="E88" t="s">
        <v>236</v>
      </c>
      <c r="F88" t="s">
        <v>226</v>
      </c>
      <c r="G88">
        <v>32</v>
      </c>
      <c r="H88">
        <v>3</v>
      </c>
      <c r="I88">
        <v>3</v>
      </c>
      <c r="J88">
        <v>3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50</v>
      </c>
      <c r="Q88">
        <v>600</v>
      </c>
      <c r="R88">
        <v>32</v>
      </c>
      <c r="S88" t="s">
        <v>225</v>
      </c>
      <c r="T88">
        <v>1000</v>
      </c>
      <c r="U88">
        <v>1000</v>
      </c>
      <c r="V88">
        <v>1000</v>
      </c>
      <c r="W88">
        <v>75000</v>
      </c>
      <c r="X88">
        <v>600</v>
      </c>
      <c r="Y88">
        <v>25600</v>
      </c>
      <c r="Z88">
        <v>12500</v>
      </c>
      <c r="AB88">
        <v>538.01</v>
      </c>
    </row>
    <row r="89" spans="1:28" x14ac:dyDescent="0.45">
      <c r="A89" t="s">
        <v>352</v>
      </c>
      <c r="B89" t="s">
        <v>348</v>
      </c>
      <c r="C89" t="s">
        <v>349</v>
      </c>
      <c r="D89" s="2">
        <v>32</v>
      </c>
      <c r="E89" t="s">
        <v>236</v>
      </c>
      <c r="F89" t="s">
        <v>226</v>
      </c>
      <c r="G89">
        <v>64</v>
      </c>
      <c r="H89">
        <v>3</v>
      </c>
      <c r="I89">
        <v>3</v>
      </c>
      <c r="J89">
        <v>3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50</v>
      </c>
      <c r="Q89">
        <v>1200</v>
      </c>
      <c r="R89">
        <v>32</v>
      </c>
      <c r="S89" t="s">
        <v>225</v>
      </c>
      <c r="T89">
        <v>2000</v>
      </c>
      <c r="U89">
        <v>2000</v>
      </c>
      <c r="V89">
        <v>2000</v>
      </c>
      <c r="W89">
        <v>150000</v>
      </c>
      <c r="X89">
        <v>865</v>
      </c>
      <c r="Y89">
        <v>51200</v>
      </c>
      <c r="Z89">
        <v>16000</v>
      </c>
      <c r="AB89">
        <v>1076.75</v>
      </c>
    </row>
    <row r="90" spans="1:28" x14ac:dyDescent="0.45">
      <c r="A90" t="s">
        <v>353</v>
      </c>
      <c r="B90" t="s">
        <v>348</v>
      </c>
      <c r="C90" t="s">
        <v>349</v>
      </c>
      <c r="D90" s="2">
        <v>48</v>
      </c>
      <c r="E90" t="s">
        <v>236</v>
      </c>
      <c r="F90" t="s">
        <v>226</v>
      </c>
      <c r="G90">
        <v>96</v>
      </c>
      <c r="H90">
        <v>3</v>
      </c>
      <c r="I90">
        <v>3</v>
      </c>
      <c r="J90">
        <v>3</v>
      </c>
      <c r="K90" t="s">
        <v>50</v>
      </c>
      <c r="L90" t="s">
        <v>50</v>
      </c>
      <c r="M90" t="s">
        <v>50</v>
      </c>
      <c r="N90" t="s">
        <v>50</v>
      </c>
      <c r="O90" t="s">
        <v>50</v>
      </c>
      <c r="P90" t="s">
        <v>50</v>
      </c>
      <c r="Q90">
        <v>1800</v>
      </c>
      <c r="R90">
        <v>32</v>
      </c>
      <c r="S90" t="s">
        <v>225</v>
      </c>
      <c r="T90">
        <v>3000</v>
      </c>
      <c r="U90">
        <v>3000</v>
      </c>
      <c r="V90">
        <v>3000</v>
      </c>
      <c r="W90">
        <v>225000</v>
      </c>
      <c r="X90">
        <v>1315</v>
      </c>
      <c r="Y90">
        <v>76800</v>
      </c>
      <c r="Z90">
        <v>24000</v>
      </c>
      <c r="AB90">
        <v>1614.76</v>
      </c>
    </row>
    <row r="91" spans="1:28" x14ac:dyDescent="0.45">
      <c r="A91" t="s">
        <v>354</v>
      </c>
      <c r="B91" t="s">
        <v>348</v>
      </c>
      <c r="C91" t="s">
        <v>349</v>
      </c>
      <c r="D91" s="2">
        <v>64</v>
      </c>
      <c r="E91" t="s">
        <v>236</v>
      </c>
      <c r="F91" t="s">
        <v>226</v>
      </c>
      <c r="G91">
        <v>128</v>
      </c>
      <c r="H91">
        <v>3</v>
      </c>
      <c r="I91">
        <v>3</v>
      </c>
      <c r="J91">
        <v>3</v>
      </c>
      <c r="K91" t="s">
        <v>50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>
        <v>2400</v>
      </c>
      <c r="R91">
        <v>32</v>
      </c>
      <c r="S91" t="s">
        <v>225</v>
      </c>
      <c r="T91">
        <v>4000</v>
      </c>
      <c r="U91">
        <v>4000</v>
      </c>
      <c r="V91">
        <v>4000</v>
      </c>
      <c r="W91">
        <v>300000</v>
      </c>
      <c r="X91">
        <v>1735</v>
      </c>
      <c r="Y91">
        <v>80000</v>
      </c>
      <c r="Z91">
        <v>40000</v>
      </c>
      <c r="AB91">
        <v>2152.77</v>
      </c>
    </row>
    <row r="93" spans="1:28" x14ac:dyDescent="0.45">
      <c r="A93" t="s">
        <v>143</v>
      </c>
      <c r="B93" t="s">
        <v>167</v>
      </c>
      <c r="C93" t="s">
        <v>171</v>
      </c>
      <c r="D93" s="2">
        <v>2</v>
      </c>
      <c r="E93" t="s">
        <v>235</v>
      </c>
      <c r="F93" t="s">
        <v>226</v>
      </c>
      <c r="G93">
        <v>16</v>
      </c>
      <c r="H93" t="s">
        <v>178</v>
      </c>
      <c r="I93" t="s">
        <v>178</v>
      </c>
      <c r="J93" t="s">
        <v>178</v>
      </c>
      <c r="K93" t="s">
        <v>50</v>
      </c>
      <c r="L93" t="s">
        <v>50</v>
      </c>
      <c r="M93" t="s">
        <v>50</v>
      </c>
      <c r="N93" t="s">
        <v>50</v>
      </c>
      <c r="O93" t="s">
        <v>50</v>
      </c>
      <c r="P93" t="s">
        <v>50</v>
      </c>
      <c r="Q93">
        <v>32</v>
      </c>
      <c r="R93">
        <v>4</v>
      </c>
      <c r="S93" t="s">
        <v>225</v>
      </c>
      <c r="T93">
        <v>32</v>
      </c>
      <c r="U93">
        <f>T93</f>
        <v>32</v>
      </c>
      <c r="V93">
        <f>T93</f>
        <v>32</v>
      </c>
      <c r="W93">
        <v>4000</v>
      </c>
      <c r="X93">
        <v>48</v>
      </c>
      <c r="Y93">
        <v>3200</v>
      </c>
      <c r="Z93">
        <v>1000</v>
      </c>
      <c r="AA93">
        <v>43.78</v>
      </c>
      <c r="AB93">
        <v>106.58</v>
      </c>
    </row>
    <row r="94" spans="1:28" x14ac:dyDescent="0.45">
      <c r="A94" t="s">
        <v>144</v>
      </c>
      <c r="B94" t="s">
        <v>167</v>
      </c>
      <c r="C94" t="s">
        <v>171</v>
      </c>
      <c r="D94" s="2">
        <v>4</v>
      </c>
      <c r="E94" t="s">
        <v>235</v>
      </c>
      <c r="F94" t="s">
        <v>226</v>
      </c>
      <c r="G94">
        <v>32</v>
      </c>
      <c r="H94" t="s">
        <v>178</v>
      </c>
      <c r="I94" t="s">
        <v>178</v>
      </c>
      <c r="J94" t="s">
        <v>178</v>
      </c>
      <c r="K94" t="s">
        <v>50</v>
      </c>
      <c r="L94" t="s">
        <v>50</v>
      </c>
      <c r="M94" t="s">
        <v>50</v>
      </c>
      <c r="N94" t="s">
        <v>50</v>
      </c>
      <c r="O94" t="s">
        <v>50</v>
      </c>
      <c r="P94" t="s">
        <v>50</v>
      </c>
      <c r="Q94">
        <v>64</v>
      </c>
      <c r="R94">
        <v>8</v>
      </c>
      <c r="S94" t="s">
        <v>225</v>
      </c>
      <c r="T94">
        <v>64</v>
      </c>
      <c r="U94">
        <f t="shared" ref="U94:U101" si="0">T94</f>
        <v>64</v>
      </c>
      <c r="V94">
        <f t="shared" ref="V94:V101" si="1">T94</f>
        <v>64</v>
      </c>
      <c r="W94">
        <v>8000</v>
      </c>
      <c r="X94">
        <v>96</v>
      </c>
      <c r="Y94">
        <v>6400</v>
      </c>
      <c r="Z94">
        <v>2000</v>
      </c>
      <c r="AA94">
        <v>87.79</v>
      </c>
      <c r="AB94">
        <v>213.16</v>
      </c>
    </row>
    <row r="95" spans="1:28" x14ac:dyDescent="0.45">
      <c r="A95" t="s">
        <v>145</v>
      </c>
      <c r="B95" t="s">
        <v>167</v>
      </c>
      <c r="C95" t="s">
        <v>171</v>
      </c>
      <c r="D95" s="2">
        <v>8</v>
      </c>
      <c r="E95" t="s">
        <v>235</v>
      </c>
      <c r="F95" t="s">
        <v>226</v>
      </c>
      <c r="G95">
        <v>64</v>
      </c>
      <c r="H95" t="s">
        <v>178</v>
      </c>
      <c r="I95" t="s">
        <v>178</v>
      </c>
      <c r="J95" t="s">
        <v>178</v>
      </c>
      <c r="K95" t="s">
        <v>50</v>
      </c>
      <c r="L95" t="s">
        <v>50</v>
      </c>
      <c r="M95" t="s">
        <v>50</v>
      </c>
      <c r="N95" t="s">
        <v>50</v>
      </c>
      <c r="O95" t="s">
        <v>50</v>
      </c>
      <c r="P95" t="s">
        <v>50</v>
      </c>
      <c r="Q95">
        <v>128</v>
      </c>
      <c r="R95">
        <v>16</v>
      </c>
      <c r="S95" t="s">
        <v>225</v>
      </c>
      <c r="T95">
        <v>128</v>
      </c>
      <c r="U95">
        <f t="shared" si="0"/>
        <v>128</v>
      </c>
      <c r="V95">
        <f t="shared" si="1"/>
        <v>128</v>
      </c>
      <c r="W95">
        <v>16000</v>
      </c>
      <c r="X95">
        <v>192</v>
      </c>
      <c r="Y95">
        <v>12800</v>
      </c>
      <c r="Z95">
        <v>4000</v>
      </c>
      <c r="AB95">
        <v>425.59</v>
      </c>
    </row>
    <row r="96" spans="1:28" x14ac:dyDescent="0.45">
      <c r="A96" t="s">
        <v>146</v>
      </c>
      <c r="B96" t="s">
        <v>167</v>
      </c>
      <c r="C96" t="s">
        <v>171</v>
      </c>
      <c r="D96" s="2">
        <v>16</v>
      </c>
      <c r="E96" t="s">
        <v>235</v>
      </c>
      <c r="F96" t="s">
        <v>226</v>
      </c>
      <c r="G96">
        <v>128</v>
      </c>
      <c r="H96" t="s">
        <v>178</v>
      </c>
      <c r="I96" t="s">
        <v>178</v>
      </c>
      <c r="J96" t="s">
        <v>178</v>
      </c>
      <c r="K96" t="s">
        <v>50</v>
      </c>
      <c r="L96" t="s">
        <v>50</v>
      </c>
      <c r="M96" t="s">
        <v>50</v>
      </c>
      <c r="N96" t="s">
        <v>50</v>
      </c>
      <c r="O96" t="s">
        <v>50</v>
      </c>
      <c r="P96" t="s">
        <v>50</v>
      </c>
      <c r="Q96">
        <v>256</v>
      </c>
      <c r="R96">
        <v>32</v>
      </c>
      <c r="S96" t="s">
        <v>225</v>
      </c>
      <c r="T96">
        <v>256</v>
      </c>
      <c r="U96">
        <f t="shared" si="0"/>
        <v>256</v>
      </c>
      <c r="V96">
        <f t="shared" si="1"/>
        <v>256</v>
      </c>
      <c r="W96">
        <v>32000</v>
      </c>
      <c r="X96">
        <v>384</v>
      </c>
      <c r="Y96">
        <v>25600</v>
      </c>
      <c r="Z96">
        <v>8000</v>
      </c>
      <c r="AB96">
        <v>851.18</v>
      </c>
    </row>
    <row r="97" spans="1:28" x14ac:dyDescent="0.45">
      <c r="A97" t="s">
        <v>147</v>
      </c>
      <c r="B97" t="s">
        <v>167</v>
      </c>
      <c r="C97" t="s">
        <v>171</v>
      </c>
      <c r="D97" s="2">
        <v>20</v>
      </c>
      <c r="E97" t="s">
        <v>235</v>
      </c>
      <c r="F97" t="s">
        <v>226</v>
      </c>
      <c r="G97">
        <v>160</v>
      </c>
      <c r="H97" t="s">
        <v>178</v>
      </c>
      <c r="I97" t="s">
        <v>178</v>
      </c>
      <c r="J97" t="s">
        <v>178</v>
      </c>
      <c r="K97" t="s">
        <v>50</v>
      </c>
      <c r="L97" t="s">
        <v>50</v>
      </c>
      <c r="M97" t="s">
        <v>50</v>
      </c>
      <c r="N97" t="s">
        <v>50</v>
      </c>
      <c r="O97" t="s">
        <v>50</v>
      </c>
      <c r="P97" t="s">
        <v>50</v>
      </c>
      <c r="Q97">
        <v>320</v>
      </c>
      <c r="R97">
        <v>32</v>
      </c>
      <c r="S97" t="s">
        <v>225</v>
      </c>
      <c r="T97">
        <v>320</v>
      </c>
      <c r="U97">
        <f t="shared" si="0"/>
        <v>320</v>
      </c>
      <c r="V97">
        <f t="shared" si="1"/>
        <v>320</v>
      </c>
      <c r="W97">
        <v>40000</v>
      </c>
      <c r="X97">
        <v>480</v>
      </c>
      <c r="Y97">
        <v>32000</v>
      </c>
      <c r="Z97">
        <v>10000</v>
      </c>
      <c r="AB97">
        <v>1065.8</v>
      </c>
    </row>
    <row r="98" spans="1:28" x14ac:dyDescent="0.45">
      <c r="A98" t="s">
        <v>148</v>
      </c>
      <c r="B98" t="s">
        <v>167</v>
      </c>
      <c r="C98" t="s">
        <v>171</v>
      </c>
      <c r="D98" s="2">
        <v>32</v>
      </c>
      <c r="E98" t="s">
        <v>235</v>
      </c>
      <c r="F98" t="s">
        <v>226</v>
      </c>
      <c r="G98">
        <v>256</v>
      </c>
      <c r="H98" t="s">
        <v>178</v>
      </c>
      <c r="I98" t="s">
        <v>178</v>
      </c>
      <c r="J98" t="s">
        <v>178</v>
      </c>
      <c r="K98" t="s">
        <v>50</v>
      </c>
      <c r="L98" t="s">
        <v>50</v>
      </c>
      <c r="M98" t="s">
        <v>50</v>
      </c>
      <c r="N98" t="s">
        <v>50</v>
      </c>
      <c r="O98" t="s">
        <v>50</v>
      </c>
      <c r="P98" t="s">
        <v>50</v>
      </c>
      <c r="Q98">
        <v>512</v>
      </c>
      <c r="R98">
        <v>32</v>
      </c>
      <c r="S98" t="s">
        <v>225</v>
      </c>
      <c r="T98">
        <v>512</v>
      </c>
      <c r="U98">
        <f t="shared" si="0"/>
        <v>512</v>
      </c>
      <c r="V98">
        <f t="shared" si="1"/>
        <v>512</v>
      </c>
      <c r="W98">
        <v>64000</v>
      </c>
      <c r="X98">
        <v>768</v>
      </c>
      <c r="Y98">
        <v>51200</v>
      </c>
      <c r="Z98">
        <v>16000</v>
      </c>
      <c r="AB98">
        <v>1703.09</v>
      </c>
    </row>
    <row r="99" spans="1:28" x14ac:dyDescent="0.45">
      <c r="A99" t="s">
        <v>149</v>
      </c>
      <c r="B99" t="s">
        <v>167</v>
      </c>
      <c r="C99" t="s">
        <v>171</v>
      </c>
      <c r="D99" s="2">
        <v>48</v>
      </c>
      <c r="E99" t="s">
        <v>235</v>
      </c>
      <c r="F99" t="s">
        <v>226</v>
      </c>
      <c r="G99">
        <v>384</v>
      </c>
      <c r="H99" t="s">
        <v>178</v>
      </c>
      <c r="I99" t="s">
        <v>178</v>
      </c>
      <c r="J99" t="s">
        <v>178</v>
      </c>
      <c r="K99" t="s">
        <v>50</v>
      </c>
      <c r="L99" t="s">
        <v>50</v>
      </c>
      <c r="M99" t="s">
        <v>50</v>
      </c>
      <c r="N99" t="s">
        <v>50</v>
      </c>
      <c r="O99" t="s">
        <v>50</v>
      </c>
      <c r="P99" t="s">
        <v>50</v>
      </c>
      <c r="Q99">
        <v>768</v>
      </c>
      <c r="R99">
        <v>32</v>
      </c>
      <c r="S99" t="s">
        <v>225</v>
      </c>
      <c r="T99">
        <v>768</v>
      </c>
      <c r="U99">
        <f t="shared" si="0"/>
        <v>768</v>
      </c>
      <c r="V99">
        <f t="shared" si="1"/>
        <v>768</v>
      </c>
      <c r="W99">
        <v>96000</v>
      </c>
      <c r="X99">
        <v>1152</v>
      </c>
      <c r="Y99">
        <v>76800</v>
      </c>
      <c r="Z99">
        <v>24000</v>
      </c>
      <c r="AB99">
        <v>2554.27</v>
      </c>
    </row>
    <row r="100" spans="1:28" x14ac:dyDescent="0.45">
      <c r="A100" t="s">
        <v>150</v>
      </c>
      <c r="B100" t="s">
        <v>167</v>
      </c>
      <c r="C100" t="s">
        <v>171</v>
      </c>
      <c r="D100" s="2">
        <v>64</v>
      </c>
      <c r="E100" t="s">
        <v>235</v>
      </c>
      <c r="F100" t="s">
        <v>226</v>
      </c>
      <c r="G100">
        <v>432</v>
      </c>
      <c r="H100" t="s">
        <v>178</v>
      </c>
      <c r="I100" t="s">
        <v>178</v>
      </c>
      <c r="J100" t="s">
        <v>178</v>
      </c>
      <c r="K100" t="s">
        <v>50</v>
      </c>
      <c r="L100" t="s">
        <v>50</v>
      </c>
      <c r="M100" t="s">
        <v>50</v>
      </c>
      <c r="N100" t="s">
        <v>50</v>
      </c>
      <c r="O100" t="s">
        <v>50</v>
      </c>
      <c r="P100" t="s">
        <v>50</v>
      </c>
      <c r="Q100">
        <v>864</v>
      </c>
      <c r="R100">
        <v>32</v>
      </c>
      <c r="S100" t="s">
        <v>225</v>
      </c>
      <c r="T100">
        <v>1024</v>
      </c>
      <c r="U100">
        <f t="shared" si="0"/>
        <v>1024</v>
      </c>
      <c r="V100">
        <f t="shared" si="1"/>
        <v>1024</v>
      </c>
      <c r="W100">
        <v>128000</v>
      </c>
      <c r="X100">
        <v>1200</v>
      </c>
      <c r="Y100">
        <v>80000</v>
      </c>
      <c r="Z100">
        <v>30000</v>
      </c>
      <c r="AB100">
        <v>3065.27</v>
      </c>
    </row>
    <row r="101" spans="1:28" x14ac:dyDescent="0.45">
      <c r="A101" t="s">
        <v>151</v>
      </c>
      <c r="B101" t="s">
        <v>167</v>
      </c>
      <c r="C101" t="s">
        <v>171</v>
      </c>
      <c r="D101" s="2">
        <v>64</v>
      </c>
      <c r="E101" t="s">
        <v>235</v>
      </c>
      <c r="F101" t="s">
        <v>226</v>
      </c>
      <c r="G101">
        <v>432</v>
      </c>
      <c r="H101" t="s">
        <v>178</v>
      </c>
      <c r="I101" t="s">
        <v>178</v>
      </c>
      <c r="J101" t="s">
        <v>178</v>
      </c>
      <c r="K101" t="s">
        <v>50</v>
      </c>
      <c r="L101" t="s">
        <v>50</v>
      </c>
      <c r="M101" t="s">
        <v>50</v>
      </c>
      <c r="N101" t="s">
        <v>50</v>
      </c>
      <c r="O101" t="s">
        <v>50</v>
      </c>
      <c r="P101" t="s">
        <v>50</v>
      </c>
      <c r="Q101">
        <v>864</v>
      </c>
      <c r="R101">
        <v>32</v>
      </c>
      <c r="S101" t="s">
        <v>225</v>
      </c>
      <c r="T101">
        <v>1024</v>
      </c>
      <c r="U101">
        <f t="shared" si="0"/>
        <v>1024</v>
      </c>
      <c r="V101">
        <f t="shared" si="1"/>
        <v>1024</v>
      </c>
      <c r="W101">
        <v>128000</v>
      </c>
      <c r="X101">
        <v>1200</v>
      </c>
      <c r="Y101">
        <v>80000</v>
      </c>
      <c r="Z101">
        <v>30000</v>
      </c>
      <c r="AB101">
        <v>3065.27</v>
      </c>
    </row>
    <row r="103" spans="1:28" x14ac:dyDescent="0.45">
      <c r="A103" t="s">
        <v>250</v>
      </c>
      <c r="B103" t="s">
        <v>167</v>
      </c>
      <c r="C103" t="s">
        <v>172</v>
      </c>
      <c r="D103" s="2">
        <v>2</v>
      </c>
      <c r="E103" t="s">
        <v>235</v>
      </c>
      <c r="F103" t="s">
        <v>225</v>
      </c>
      <c r="G103">
        <v>16</v>
      </c>
      <c r="H103">
        <v>2.6</v>
      </c>
      <c r="I103">
        <v>3.5</v>
      </c>
      <c r="J103">
        <v>3.7</v>
      </c>
      <c r="K103" t="s">
        <v>50</v>
      </c>
      <c r="L103" t="s">
        <v>50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>
        <v>4</v>
      </c>
      <c r="S103" t="s">
        <v>225</v>
      </c>
      <c r="T103" t="s">
        <v>50</v>
      </c>
      <c r="U103" t="str">
        <f>T103</f>
        <v>N/A</v>
      </c>
      <c r="V103" t="str">
        <f>T103</f>
        <v>N/A</v>
      </c>
      <c r="W103" t="s">
        <v>50</v>
      </c>
      <c r="X103">
        <v>48</v>
      </c>
      <c r="Y103">
        <v>3200</v>
      </c>
      <c r="Z103">
        <v>5000</v>
      </c>
      <c r="AB103">
        <v>110.23</v>
      </c>
    </row>
    <row r="104" spans="1:28" x14ac:dyDescent="0.45">
      <c r="A104" t="s">
        <v>251</v>
      </c>
      <c r="B104" t="s">
        <v>167</v>
      </c>
      <c r="C104" t="s">
        <v>172</v>
      </c>
      <c r="D104" s="2">
        <v>4</v>
      </c>
      <c r="E104" t="s">
        <v>235</v>
      </c>
      <c r="F104" t="s">
        <v>225</v>
      </c>
      <c r="G104">
        <v>32</v>
      </c>
      <c r="H104">
        <v>2.6</v>
      </c>
      <c r="I104">
        <v>3.5</v>
      </c>
      <c r="J104">
        <v>3.7</v>
      </c>
      <c r="K104" t="s">
        <v>50</v>
      </c>
      <c r="L104" t="s">
        <v>50</v>
      </c>
      <c r="M104" t="s">
        <v>50</v>
      </c>
      <c r="N104" t="s">
        <v>50</v>
      </c>
      <c r="O104" t="s">
        <v>50</v>
      </c>
      <c r="P104" t="s">
        <v>50</v>
      </c>
      <c r="Q104" t="s">
        <v>50</v>
      </c>
      <c r="R104">
        <v>8</v>
      </c>
      <c r="S104" t="s">
        <v>225</v>
      </c>
      <c r="T104" t="s">
        <v>50</v>
      </c>
      <c r="U104" t="str">
        <f t="shared" ref="U104:U111" si="2">T104</f>
        <v>N/A</v>
      </c>
      <c r="V104" t="str">
        <f t="shared" ref="V104:V111" si="3">T104</f>
        <v>N/A</v>
      </c>
      <c r="W104" t="s">
        <v>50</v>
      </c>
      <c r="X104">
        <v>96</v>
      </c>
      <c r="Y104">
        <v>6400</v>
      </c>
      <c r="Z104">
        <v>10000</v>
      </c>
      <c r="AB104">
        <v>220.46</v>
      </c>
    </row>
    <row r="105" spans="1:28" x14ac:dyDescent="0.45">
      <c r="A105" t="s">
        <v>252</v>
      </c>
      <c r="B105" t="s">
        <v>167</v>
      </c>
      <c r="C105" t="s">
        <v>172</v>
      </c>
      <c r="D105" s="2">
        <v>8</v>
      </c>
      <c r="E105" t="s">
        <v>235</v>
      </c>
      <c r="F105" t="s">
        <v>225</v>
      </c>
      <c r="G105">
        <v>64</v>
      </c>
      <c r="H105">
        <v>2.6</v>
      </c>
      <c r="I105">
        <v>3.5</v>
      </c>
      <c r="J105">
        <v>3.7</v>
      </c>
      <c r="K105" t="s">
        <v>50</v>
      </c>
      <c r="L105" t="s">
        <v>50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>
        <v>16</v>
      </c>
      <c r="S105" t="s">
        <v>225</v>
      </c>
      <c r="T105" t="s">
        <v>50</v>
      </c>
      <c r="U105" t="str">
        <f t="shared" si="2"/>
        <v>N/A</v>
      </c>
      <c r="V105" t="str">
        <f t="shared" si="3"/>
        <v>N/A</v>
      </c>
      <c r="W105" t="s">
        <v>50</v>
      </c>
      <c r="X105">
        <v>192</v>
      </c>
      <c r="Y105">
        <v>12800</v>
      </c>
      <c r="Z105">
        <v>12500</v>
      </c>
      <c r="AB105">
        <v>441.65</v>
      </c>
    </row>
    <row r="106" spans="1:28" x14ac:dyDescent="0.45">
      <c r="A106" t="s">
        <v>253</v>
      </c>
      <c r="B106" t="s">
        <v>167</v>
      </c>
      <c r="C106" t="s">
        <v>172</v>
      </c>
      <c r="D106" s="2">
        <v>16</v>
      </c>
      <c r="E106" t="s">
        <v>235</v>
      </c>
      <c r="F106" t="s">
        <v>225</v>
      </c>
      <c r="G106">
        <v>128</v>
      </c>
      <c r="H106">
        <v>2.6</v>
      </c>
      <c r="I106">
        <v>3.5</v>
      </c>
      <c r="J106">
        <v>3.7</v>
      </c>
      <c r="K106" t="s">
        <v>50</v>
      </c>
      <c r="L106" t="s">
        <v>50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>
        <v>32</v>
      </c>
      <c r="S106" t="s">
        <v>225</v>
      </c>
      <c r="T106" t="s">
        <v>50</v>
      </c>
      <c r="U106" t="str">
        <f t="shared" si="2"/>
        <v>N/A</v>
      </c>
      <c r="V106" t="str">
        <f t="shared" si="3"/>
        <v>N/A</v>
      </c>
      <c r="W106" t="s">
        <v>50</v>
      </c>
      <c r="X106">
        <v>384</v>
      </c>
      <c r="Y106">
        <v>25600</v>
      </c>
      <c r="Z106">
        <v>12500</v>
      </c>
      <c r="AB106">
        <v>883.3</v>
      </c>
    </row>
    <row r="107" spans="1:28" x14ac:dyDescent="0.45">
      <c r="A107" t="s">
        <v>254</v>
      </c>
      <c r="B107" t="s">
        <v>167</v>
      </c>
      <c r="C107" t="s">
        <v>172</v>
      </c>
      <c r="D107" s="2">
        <v>20</v>
      </c>
      <c r="E107" t="s">
        <v>235</v>
      </c>
      <c r="F107" t="s">
        <v>225</v>
      </c>
      <c r="G107">
        <v>160</v>
      </c>
      <c r="H107">
        <v>2.6</v>
      </c>
      <c r="I107">
        <v>3.5</v>
      </c>
      <c r="J107">
        <v>3.7</v>
      </c>
      <c r="K107" t="s">
        <v>50</v>
      </c>
      <c r="L107" t="s">
        <v>50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>
        <v>32</v>
      </c>
      <c r="S107" t="s">
        <v>225</v>
      </c>
      <c r="T107" t="s">
        <v>50</v>
      </c>
      <c r="U107" t="str">
        <f t="shared" si="2"/>
        <v>N/A</v>
      </c>
      <c r="V107" t="str">
        <f t="shared" si="3"/>
        <v>N/A</v>
      </c>
      <c r="W107" t="s">
        <v>50</v>
      </c>
      <c r="X107">
        <v>480</v>
      </c>
      <c r="Y107">
        <v>32000</v>
      </c>
      <c r="Z107">
        <v>10000</v>
      </c>
      <c r="AB107">
        <v>1103.76</v>
      </c>
    </row>
    <row r="108" spans="1:28" x14ac:dyDescent="0.45">
      <c r="A108" t="s">
        <v>255</v>
      </c>
      <c r="B108" t="s">
        <v>167</v>
      </c>
      <c r="C108" t="s">
        <v>172</v>
      </c>
      <c r="D108" s="2">
        <v>32</v>
      </c>
      <c r="E108" t="s">
        <v>235</v>
      </c>
      <c r="F108" t="s">
        <v>225</v>
      </c>
      <c r="G108">
        <v>256</v>
      </c>
      <c r="H108">
        <v>2.6</v>
      </c>
      <c r="I108">
        <v>3.5</v>
      </c>
      <c r="J108">
        <v>3.7</v>
      </c>
      <c r="K108" t="s">
        <v>50</v>
      </c>
      <c r="L108" t="s">
        <v>50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>
        <v>32</v>
      </c>
      <c r="S108" t="s">
        <v>225</v>
      </c>
      <c r="T108" t="s">
        <v>50</v>
      </c>
      <c r="U108" t="str">
        <f t="shared" si="2"/>
        <v>N/A</v>
      </c>
      <c r="V108" t="str">
        <f t="shared" si="3"/>
        <v>N/A</v>
      </c>
      <c r="W108" t="s">
        <v>50</v>
      </c>
      <c r="X108">
        <v>768</v>
      </c>
      <c r="Y108">
        <v>51200</v>
      </c>
      <c r="Z108">
        <v>16000</v>
      </c>
      <c r="AB108">
        <v>1765.87</v>
      </c>
    </row>
    <row r="109" spans="1:28" x14ac:dyDescent="0.45">
      <c r="A109" t="s">
        <v>256</v>
      </c>
      <c r="B109" t="s">
        <v>167</v>
      </c>
      <c r="C109" t="s">
        <v>172</v>
      </c>
      <c r="D109" s="2">
        <v>48</v>
      </c>
      <c r="E109" t="s">
        <v>235</v>
      </c>
      <c r="F109" t="s">
        <v>225</v>
      </c>
      <c r="G109">
        <v>384</v>
      </c>
      <c r="H109">
        <v>2.6</v>
      </c>
      <c r="I109">
        <v>3.5</v>
      </c>
      <c r="J109">
        <v>3.7</v>
      </c>
      <c r="K109" t="s">
        <v>50</v>
      </c>
      <c r="L109" t="s">
        <v>50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>
        <v>32</v>
      </c>
      <c r="S109" t="s">
        <v>225</v>
      </c>
      <c r="T109" t="s">
        <v>50</v>
      </c>
      <c r="U109" t="str">
        <f t="shared" si="2"/>
        <v>N/A</v>
      </c>
      <c r="V109" t="str">
        <f t="shared" si="3"/>
        <v>N/A</v>
      </c>
      <c r="W109" t="s">
        <v>50</v>
      </c>
      <c r="X109">
        <v>1152</v>
      </c>
      <c r="Y109">
        <v>76800</v>
      </c>
      <c r="Z109">
        <v>24000</v>
      </c>
      <c r="AB109">
        <v>2649.17</v>
      </c>
    </row>
    <row r="110" spans="1:28" x14ac:dyDescent="0.45">
      <c r="A110" t="s">
        <v>257</v>
      </c>
      <c r="B110" t="s">
        <v>167</v>
      </c>
      <c r="C110" t="s">
        <v>172</v>
      </c>
      <c r="D110" s="2">
        <v>64</v>
      </c>
      <c r="E110" t="s">
        <v>235</v>
      </c>
      <c r="F110" t="s">
        <v>225</v>
      </c>
      <c r="G110">
        <v>504</v>
      </c>
      <c r="H110">
        <v>2.6</v>
      </c>
      <c r="I110">
        <v>3.5</v>
      </c>
      <c r="J110">
        <v>3.7</v>
      </c>
      <c r="K110" t="s">
        <v>50</v>
      </c>
      <c r="L110" t="s">
        <v>50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>
        <v>32</v>
      </c>
      <c r="S110" t="s">
        <v>225</v>
      </c>
      <c r="T110" t="s">
        <v>50</v>
      </c>
      <c r="U110" t="str">
        <f t="shared" si="2"/>
        <v>N/A</v>
      </c>
      <c r="V110" t="str">
        <f t="shared" si="3"/>
        <v>N/A</v>
      </c>
      <c r="W110" t="s">
        <v>50</v>
      </c>
      <c r="X110">
        <v>1200</v>
      </c>
      <c r="Y110">
        <v>80000</v>
      </c>
      <c r="Z110">
        <v>30000</v>
      </c>
      <c r="AB110">
        <v>3531.74</v>
      </c>
    </row>
    <row r="111" spans="1:28" x14ac:dyDescent="0.45">
      <c r="A111" t="s">
        <v>258</v>
      </c>
      <c r="B111" t="s">
        <v>167</v>
      </c>
      <c r="C111" t="s">
        <v>172</v>
      </c>
      <c r="D111" s="2">
        <v>80</v>
      </c>
      <c r="E111" t="s">
        <v>235</v>
      </c>
      <c r="F111" t="s">
        <v>225</v>
      </c>
      <c r="G111">
        <v>504</v>
      </c>
      <c r="H111">
        <v>2.6</v>
      </c>
      <c r="I111">
        <v>3.5</v>
      </c>
      <c r="J111">
        <v>3.7</v>
      </c>
      <c r="K111" t="s">
        <v>50</v>
      </c>
      <c r="L111" t="s">
        <v>50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>
        <v>32</v>
      </c>
      <c r="S111" t="s">
        <v>225</v>
      </c>
      <c r="T111" t="s">
        <v>50</v>
      </c>
      <c r="U111" t="str">
        <f t="shared" si="2"/>
        <v>N/A</v>
      </c>
      <c r="V111" t="str">
        <f t="shared" si="3"/>
        <v>N/A</v>
      </c>
      <c r="W111" t="s">
        <v>50</v>
      </c>
      <c r="X111">
        <v>1200</v>
      </c>
      <c r="Y111">
        <v>80000</v>
      </c>
      <c r="Z111">
        <v>30000</v>
      </c>
      <c r="AB111">
        <v>4415.04</v>
      </c>
    </row>
    <row r="113" spans="1:28" x14ac:dyDescent="0.45">
      <c r="A113" t="s">
        <v>260</v>
      </c>
      <c r="B113" t="s">
        <v>168</v>
      </c>
      <c r="C113" t="s">
        <v>170</v>
      </c>
      <c r="D113" s="2">
        <v>2</v>
      </c>
      <c r="E113" t="s">
        <v>235</v>
      </c>
      <c r="F113" t="s">
        <v>226</v>
      </c>
      <c r="G113">
        <v>16</v>
      </c>
      <c r="H113">
        <v>2.35</v>
      </c>
      <c r="I113">
        <v>3.2</v>
      </c>
      <c r="J113">
        <v>3.35</v>
      </c>
      <c r="K113" t="s">
        <v>50</v>
      </c>
      <c r="L113" t="s">
        <v>50</v>
      </c>
      <c r="M113" t="s">
        <v>50</v>
      </c>
      <c r="N113" t="s">
        <v>50</v>
      </c>
      <c r="O113" t="s">
        <v>50</v>
      </c>
      <c r="P113" t="s">
        <v>50</v>
      </c>
      <c r="Q113">
        <v>32</v>
      </c>
      <c r="R113">
        <v>4</v>
      </c>
      <c r="S113" t="s">
        <v>225</v>
      </c>
      <c r="T113">
        <v>32</v>
      </c>
      <c r="U113">
        <v>32</v>
      </c>
      <c r="V113">
        <v>32</v>
      </c>
      <c r="W113">
        <v>4000</v>
      </c>
      <c r="X113">
        <v>48</v>
      </c>
      <c r="Y113">
        <v>3200</v>
      </c>
      <c r="Z113">
        <v>800</v>
      </c>
      <c r="AB113">
        <v>110.23</v>
      </c>
    </row>
    <row r="114" spans="1:28" x14ac:dyDescent="0.45">
      <c r="A114" t="s">
        <v>261</v>
      </c>
      <c r="B114" t="s">
        <v>168</v>
      </c>
      <c r="C114" t="s">
        <v>170</v>
      </c>
      <c r="D114" s="2">
        <v>4</v>
      </c>
      <c r="E114" t="s">
        <v>235</v>
      </c>
      <c r="F114" t="s">
        <v>226</v>
      </c>
      <c r="G114">
        <v>32</v>
      </c>
      <c r="H114">
        <v>2.35</v>
      </c>
      <c r="I114">
        <v>3.2</v>
      </c>
      <c r="J114">
        <v>3.35</v>
      </c>
      <c r="K114" t="s">
        <v>50</v>
      </c>
      <c r="L114" t="s">
        <v>50</v>
      </c>
      <c r="M114" t="s">
        <v>50</v>
      </c>
      <c r="N114" t="s">
        <v>50</v>
      </c>
      <c r="O114" t="s">
        <v>50</v>
      </c>
      <c r="P114" t="s">
        <v>50</v>
      </c>
      <c r="Q114">
        <v>64</v>
      </c>
      <c r="R114">
        <v>8</v>
      </c>
      <c r="S114" t="s">
        <v>225</v>
      </c>
      <c r="T114">
        <v>64</v>
      </c>
      <c r="U114">
        <v>64</v>
      </c>
      <c r="V114">
        <v>64</v>
      </c>
      <c r="W114">
        <v>8000</v>
      </c>
      <c r="X114">
        <v>96</v>
      </c>
      <c r="Y114">
        <v>6400</v>
      </c>
      <c r="Z114">
        <v>1600</v>
      </c>
      <c r="AB114">
        <v>220.46</v>
      </c>
    </row>
    <row r="115" spans="1:28" x14ac:dyDescent="0.45">
      <c r="A115" t="s">
        <v>262</v>
      </c>
      <c r="B115" t="s">
        <v>168</v>
      </c>
      <c r="C115" t="s">
        <v>170</v>
      </c>
      <c r="D115" s="2">
        <v>8</v>
      </c>
      <c r="E115" t="s">
        <v>235</v>
      </c>
      <c r="F115" t="s">
        <v>226</v>
      </c>
      <c r="G115">
        <v>64</v>
      </c>
      <c r="H115">
        <v>2.35</v>
      </c>
      <c r="I115">
        <v>3.2</v>
      </c>
      <c r="J115">
        <v>3.35</v>
      </c>
      <c r="K115" t="s">
        <v>50</v>
      </c>
      <c r="L115" t="s">
        <v>50</v>
      </c>
      <c r="M115" t="s">
        <v>50</v>
      </c>
      <c r="N115" t="s">
        <v>50</v>
      </c>
      <c r="O115" t="s">
        <v>50</v>
      </c>
      <c r="P115" t="s">
        <v>50</v>
      </c>
      <c r="Q115">
        <v>128</v>
      </c>
      <c r="R115">
        <v>16</v>
      </c>
      <c r="S115" t="s">
        <v>225</v>
      </c>
      <c r="T115">
        <v>128</v>
      </c>
      <c r="U115">
        <v>128</v>
      </c>
      <c r="V115">
        <v>128</v>
      </c>
      <c r="W115">
        <v>16000</v>
      </c>
      <c r="X115">
        <v>192</v>
      </c>
      <c r="Y115">
        <v>12800</v>
      </c>
      <c r="Z115">
        <v>3200</v>
      </c>
      <c r="AB115">
        <v>441.65</v>
      </c>
    </row>
    <row r="116" spans="1:28" x14ac:dyDescent="0.45">
      <c r="A116" t="s">
        <v>268</v>
      </c>
      <c r="B116" t="s">
        <v>168</v>
      </c>
      <c r="C116" t="s">
        <v>170</v>
      </c>
      <c r="D116" s="2">
        <v>16</v>
      </c>
      <c r="E116" t="s">
        <v>235</v>
      </c>
      <c r="F116" t="s">
        <v>226</v>
      </c>
      <c r="G116">
        <v>128</v>
      </c>
      <c r="H116">
        <v>2.35</v>
      </c>
      <c r="I116">
        <v>3.2</v>
      </c>
      <c r="J116">
        <v>3.35</v>
      </c>
      <c r="K116" t="s">
        <v>50</v>
      </c>
      <c r="L116" t="s">
        <v>50</v>
      </c>
      <c r="M116" t="s">
        <v>50</v>
      </c>
      <c r="N116" t="s">
        <v>50</v>
      </c>
      <c r="O116" t="s">
        <v>50</v>
      </c>
      <c r="P116" t="s">
        <v>50</v>
      </c>
      <c r="Q116">
        <v>256</v>
      </c>
      <c r="R116">
        <v>32</v>
      </c>
      <c r="S116" t="s">
        <v>225</v>
      </c>
      <c r="T116">
        <v>255</v>
      </c>
      <c r="U116">
        <v>255</v>
      </c>
      <c r="V116">
        <v>255</v>
      </c>
      <c r="W116">
        <v>32000</v>
      </c>
      <c r="X116">
        <v>384</v>
      </c>
      <c r="Y116">
        <v>25600</v>
      </c>
      <c r="Z116">
        <v>6400</v>
      </c>
      <c r="AB116">
        <v>883.3</v>
      </c>
    </row>
    <row r="117" spans="1:28" x14ac:dyDescent="0.45">
      <c r="A117" t="s">
        <v>263</v>
      </c>
      <c r="B117" t="s">
        <v>168</v>
      </c>
      <c r="C117" t="s">
        <v>170</v>
      </c>
      <c r="D117" s="2">
        <v>20</v>
      </c>
      <c r="E117" t="s">
        <v>235</v>
      </c>
      <c r="F117" t="s">
        <v>226</v>
      </c>
      <c r="G117">
        <v>160</v>
      </c>
      <c r="H117">
        <v>2.35</v>
      </c>
      <c r="I117">
        <v>3.2</v>
      </c>
      <c r="J117">
        <v>3.35</v>
      </c>
      <c r="K117" t="s">
        <v>50</v>
      </c>
      <c r="L117" t="s">
        <v>50</v>
      </c>
      <c r="M117" t="s">
        <v>50</v>
      </c>
      <c r="N117" t="s">
        <v>50</v>
      </c>
      <c r="O117" t="s">
        <v>50</v>
      </c>
      <c r="P117" t="s">
        <v>50</v>
      </c>
      <c r="Q117">
        <v>320</v>
      </c>
      <c r="R117">
        <v>32</v>
      </c>
      <c r="S117" t="s">
        <v>225</v>
      </c>
      <c r="T117">
        <v>320</v>
      </c>
      <c r="U117">
        <v>320</v>
      </c>
      <c r="V117">
        <v>320</v>
      </c>
      <c r="W117">
        <v>40000</v>
      </c>
      <c r="X117">
        <v>480</v>
      </c>
      <c r="Y117">
        <v>32000</v>
      </c>
      <c r="Z117">
        <v>8000</v>
      </c>
      <c r="AB117">
        <v>1103.76</v>
      </c>
    </row>
    <row r="118" spans="1:28" x14ac:dyDescent="0.45">
      <c r="A118" t="s">
        <v>264</v>
      </c>
      <c r="B118" t="s">
        <v>168</v>
      </c>
      <c r="C118" t="s">
        <v>170</v>
      </c>
      <c r="D118" s="2">
        <v>32</v>
      </c>
      <c r="E118" t="s">
        <v>235</v>
      </c>
      <c r="F118" t="s">
        <v>226</v>
      </c>
      <c r="G118">
        <v>256</v>
      </c>
      <c r="H118">
        <v>2.35</v>
      </c>
      <c r="I118">
        <v>3.2</v>
      </c>
      <c r="J118">
        <v>3.35</v>
      </c>
      <c r="K118" t="s">
        <v>50</v>
      </c>
      <c r="L118" t="s">
        <v>50</v>
      </c>
      <c r="M118" t="s">
        <v>50</v>
      </c>
      <c r="N118" t="s">
        <v>50</v>
      </c>
      <c r="O118" t="s">
        <v>50</v>
      </c>
      <c r="P118" t="s">
        <v>50</v>
      </c>
      <c r="Q118">
        <v>512</v>
      </c>
      <c r="R118">
        <v>32</v>
      </c>
      <c r="S118" t="s">
        <v>225</v>
      </c>
      <c r="T118">
        <v>510</v>
      </c>
      <c r="U118">
        <v>510</v>
      </c>
      <c r="V118">
        <v>510</v>
      </c>
      <c r="W118">
        <v>64000</v>
      </c>
      <c r="X118">
        <v>768</v>
      </c>
      <c r="Y118">
        <v>51200</v>
      </c>
      <c r="Z118">
        <v>12800</v>
      </c>
      <c r="AB118">
        <v>1765.87</v>
      </c>
    </row>
    <row r="119" spans="1:28" x14ac:dyDescent="0.45">
      <c r="A119" t="s">
        <v>265</v>
      </c>
      <c r="B119" t="s">
        <v>168</v>
      </c>
      <c r="C119" t="s">
        <v>170</v>
      </c>
      <c r="D119" s="2">
        <v>48</v>
      </c>
      <c r="E119" t="s">
        <v>235</v>
      </c>
      <c r="F119" t="s">
        <v>226</v>
      </c>
      <c r="G119">
        <v>384</v>
      </c>
      <c r="H119">
        <v>2.35</v>
      </c>
      <c r="I119">
        <v>3.2</v>
      </c>
      <c r="J119">
        <v>3.35</v>
      </c>
      <c r="K119" t="s">
        <v>50</v>
      </c>
      <c r="L119" t="s">
        <v>50</v>
      </c>
      <c r="M119" t="s">
        <v>50</v>
      </c>
      <c r="N119" t="s">
        <v>50</v>
      </c>
      <c r="O119" t="s">
        <v>50</v>
      </c>
      <c r="P119" t="s">
        <v>50</v>
      </c>
      <c r="Q119">
        <v>768</v>
      </c>
      <c r="R119">
        <v>32</v>
      </c>
      <c r="S119" t="s">
        <v>225</v>
      </c>
      <c r="T119">
        <v>1020</v>
      </c>
      <c r="U119">
        <v>1020</v>
      </c>
      <c r="V119">
        <v>1020</v>
      </c>
      <c r="W119">
        <v>96000</v>
      </c>
      <c r="X119">
        <v>1148</v>
      </c>
      <c r="Y119">
        <v>76800</v>
      </c>
      <c r="Z119">
        <v>19200</v>
      </c>
      <c r="AB119">
        <v>2649.17</v>
      </c>
    </row>
    <row r="120" spans="1:28" x14ac:dyDescent="0.45">
      <c r="A120" t="s">
        <v>266</v>
      </c>
      <c r="B120" t="s">
        <v>168</v>
      </c>
      <c r="C120" t="s">
        <v>170</v>
      </c>
      <c r="D120" s="2">
        <v>64</v>
      </c>
      <c r="E120" t="s">
        <v>235</v>
      </c>
      <c r="F120" t="s">
        <v>226</v>
      </c>
      <c r="G120">
        <v>512</v>
      </c>
      <c r="H120">
        <v>2.35</v>
      </c>
      <c r="I120">
        <v>3.2</v>
      </c>
      <c r="J120">
        <v>3.35</v>
      </c>
      <c r="K120" t="s">
        <v>50</v>
      </c>
      <c r="L120" t="s">
        <v>50</v>
      </c>
      <c r="M120" t="s">
        <v>50</v>
      </c>
      <c r="N120" t="s">
        <v>50</v>
      </c>
      <c r="O120" t="s">
        <v>50</v>
      </c>
      <c r="P120" t="s">
        <v>50</v>
      </c>
      <c r="Q120">
        <v>1024</v>
      </c>
      <c r="R120">
        <v>32</v>
      </c>
      <c r="S120" t="s">
        <v>225</v>
      </c>
      <c r="T120">
        <v>1020</v>
      </c>
      <c r="U120">
        <v>1020</v>
      </c>
      <c r="V120">
        <v>1020</v>
      </c>
      <c r="W120">
        <v>128000</v>
      </c>
      <c r="X120">
        <v>1200</v>
      </c>
      <c r="Y120">
        <v>80000</v>
      </c>
      <c r="Z120">
        <v>25600</v>
      </c>
      <c r="AB120">
        <v>3531.74</v>
      </c>
    </row>
    <row r="121" spans="1:28" x14ac:dyDescent="0.45">
      <c r="A121" t="s">
        <v>267</v>
      </c>
      <c r="B121" t="s">
        <v>168</v>
      </c>
      <c r="C121" t="s">
        <v>170</v>
      </c>
      <c r="D121" s="2">
        <v>96</v>
      </c>
      <c r="E121" t="s">
        <v>235</v>
      </c>
      <c r="F121" t="s">
        <v>226</v>
      </c>
      <c r="G121">
        <v>672</v>
      </c>
      <c r="H121">
        <v>2.35</v>
      </c>
      <c r="I121">
        <v>3.2</v>
      </c>
      <c r="J121">
        <v>3.35</v>
      </c>
      <c r="K121" t="s">
        <v>50</v>
      </c>
      <c r="L121" t="s">
        <v>50</v>
      </c>
      <c r="M121" t="s">
        <v>50</v>
      </c>
      <c r="N121" t="s">
        <v>50</v>
      </c>
      <c r="O121" t="s">
        <v>50</v>
      </c>
      <c r="P121" t="s">
        <v>50</v>
      </c>
      <c r="Q121">
        <v>1344</v>
      </c>
      <c r="R121">
        <v>32</v>
      </c>
      <c r="S121" t="s">
        <v>225</v>
      </c>
      <c r="T121">
        <v>1020</v>
      </c>
      <c r="U121">
        <v>1020</v>
      </c>
      <c r="V121">
        <v>1020</v>
      </c>
      <c r="W121">
        <v>192000</v>
      </c>
      <c r="X121">
        <v>1200</v>
      </c>
      <c r="Y121">
        <v>80000</v>
      </c>
      <c r="Z121">
        <v>3200</v>
      </c>
      <c r="AB121">
        <v>5298.34</v>
      </c>
    </row>
    <row r="123" spans="1:28" x14ac:dyDescent="0.45">
      <c r="A123" t="s">
        <v>269</v>
      </c>
      <c r="B123" t="s">
        <v>167</v>
      </c>
      <c r="C123" t="s">
        <v>270</v>
      </c>
      <c r="D123" s="2">
        <v>2</v>
      </c>
      <c r="E123" t="s">
        <v>235</v>
      </c>
      <c r="F123" t="s">
        <v>225</v>
      </c>
      <c r="G123">
        <v>16</v>
      </c>
      <c r="H123">
        <v>2.6</v>
      </c>
      <c r="I123">
        <v>3.5</v>
      </c>
      <c r="J123">
        <v>3.7</v>
      </c>
      <c r="K123" t="s">
        <v>50</v>
      </c>
      <c r="L123" t="s">
        <v>50</v>
      </c>
      <c r="M123" t="s">
        <v>50</v>
      </c>
      <c r="N123" t="s">
        <v>50</v>
      </c>
      <c r="O123" t="s">
        <v>50</v>
      </c>
      <c r="P123" t="s">
        <v>50</v>
      </c>
      <c r="Q123">
        <v>75</v>
      </c>
      <c r="R123">
        <v>4</v>
      </c>
      <c r="S123" t="s">
        <v>225</v>
      </c>
      <c r="T123">
        <v>125</v>
      </c>
      <c r="U123">
        <v>125</v>
      </c>
      <c r="V123">
        <v>125</v>
      </c>
      <c r="W123">
        <v>9000</v>
      </c>
      <c r="X123">
        <v>85</v>
      </c>
      <c r="Y123">
        <v>3750</v>
      </c>
      <c r="Z123">
        <v>12500</v>
      </c>
      <c r="AB123">
        <v>126.29</v>
      </c>
    </row>
    <row r="124" spans="1:28" x14ac:dyDescent="0.45">
      <c r="A124" t="s">
        <v>271</v>
      </c>
      <c r="B124" t="s">
        <v>167</v>
      </c>
      <c r="C124" t="s">
        <v>270</v>
      </c>
      <c r="D124" s="2">
        <v>4</v>
      </c>
      <c r="E124" t="s">
        <v>235</v>
      </c>
      <c r="F124" t="s">
        <v>225</v>
      </c>
      <c r="G124">
        <v>32</v>
      </c>
      <c r="H124">
        <v>2.6</v>
      </c>
      <c r="I124">
        <v>3.5</v>
      </c>
      <c r="J124">
        <v>3.7</v>
      </c>
      <c r="K124" t="s">
        <v>50</v>
      </c>
      <c r="L124" t="s">
        <v>50</v>
      </c>
      <c r="M124" t="s">
        <v>50</v>
      </c>
      <c r="N124" t="s">
        <v>50</v>
      </c>
      <c r="O124" t="s">
        <v>50</v>
      </c>
      <c r="P124" t="s">
        <v>50</v>
      </c>
      <c r="Q124">
        <v>150</v>
      </c>
      <c r="R124">
        <v>8</v>
      </c>
      <c r="S124" t="s">
        <v>225</v>
      </c>
      <c r="T124">
        <v>250</v>
      </c>
      <c r="U124">
        <v>250</v>
      </c>
      <c r="V124">
        <v>250</v>
      </c>
      <c r="W124">
        <v>19000</v>
      </c>
      <c r="X124">
        <v>145</v>
      </c>
      <c r="Y124">
        <v>6400</v>
      </c>
      <c r="Z124">
        <v>12500</v>
      </c>
      <c r="AB124">
        <v>252.58</v>
      </c>
    </row>
    <row r="125" spans="1:28" x14ac:dyDescent="0.45">
      <c r="A125" t="s">
        <v>272</v>
      </c>
      <c r="B125" t="s">
        <v>167</v>
      </c>
      <c r="C125" t="s">
        <v>270</v>
      </c>
      <c r="D125" s="2">
        <v>8</v>
      </c>
      <c r="E125" t="s">
        <v>235</v>
      </c>
      <c r="F125" t="s">
        <v>225</v>
      </c>
      <c r="G125">
        <v>64</v>
      </c>
      <c r="H125">
        <v>2.6</v>
      </c>
      <c r="I125">
        <v>3.5</v>
      </c>
      <c r="J125">
        <v>3.7</v>
      </c>
      <c r="K125" t="s">
        <v>50</v>
      </c>
      <c r="L125" t="s">
        <v>50</v>
      </c>
      <c r="M125" t="s">
        <v>50</v>
      </c>
      <c r="N125" t="s">
        <v>50</v>
      </c>
      <c r="O125" t="s">
        <v>50</v>
      </c>
      <c r="P125" t="s">
        <v>50</v>
      </c>
      <c r="Q125">
        <v>300</v>
      </c>
      <c r="R125">
        <v>16</v>
      </c>
      <c r="S125" t="s">
        <v>225</v>
      </c>
      <c r="T125">
        <v>500</v>
      </c>
      <c r="U125">
        <v>500</v>
      </c>
      <c r="V125">
        <v>500</v>
      </c>
      <c r="W125">
        <v>38000</v>
      </c>
      <c r="X125">
        <v>290</v>
      </c>
      <c r="Y125">
        <v>12800</v>
      </c>
      <c r="Z125">
        <v>12500</v>
      </c>
      <c r="AB125">
        <v>504.43</v>
      </c>
    </row>
    <row r="126" spans="1:28" x14ac:dyDescent="0.45">
      <c r="A126" t="s">
        <v>273</v>
      </c>
      <c r="B126" t="s">
        <v>167</v>
      </c>
      <c r="C126" t="s">
        <v>270</v>
      </c>
      <c r="D126" s="2">
        <v>16</v>
      </c>
      <c r="E126" t="s">
        <v>235</v>
      </c>
      <c r="F126" t="s">
        <v>225</v>
      </c>
      <c r="G126">
        <v>128</v>
      </c>
      <c r="H126">
        <v>2.6</v>
      </c>
      <c r="I126">
        <v>3.5</v>
      </c>
      <c r="J126">
        <v>3.7</v>
      </c>
      <c r="K126" t="s">
        <v>50</v>
      </c>
      <c r="L126" t="s">
        <v>50</v>
      </c>
      <c r="M126" t="s">
        <v>50</v>
      </c>
      <c r="N126" t="s">
        <v>50</v>
      </c>
      <c r="O126" t="s">
        <v>50</v>
      </c>
      <c r="P126" t="s">
        <v>50</v>
      </c>
      <c r="Q126">
        <v>600</v>
      </c>
      <c r="R126">
        <v>32</v>
      </c>
      <c r="S126" t="s">
        <v>225</v>
      </c>
      <c r="T126">
        <v>1000</v>
      </c>
      <c r="U126">
        <v>1000</v>
      </c>
      <c r="V126">
        <v>1000</v>
      </c>
      <c r="W126">
        <v>75000</v>
      </c>
      <c r="X126">
        <v>600</v>
      </c>
      <c r="Y126">
        <v>25600</v>
      </c>
      <c r="Z126">
        <v>12500</v>
      </c>
      <c r="AB126">
        <v>1008.86</v>
      </c>
    </row>
    <row r="127" spans="1:28" x14ac:dyDescent="0.45">
      <c r="A127" t="s">
        <v>274</v>
      </c>
      <c r="B127" t="s">
        <v>167</v>
      </c>
      <c r="C127" t="s">
        <v>270</v>
      </c>
      <c r="D127" s="2">
        <v>20</v>
      </c>
      <c r="E127" t="s">
        <v>235</v>
      </c>
      <c r="F127" t="s">
        <v>225</v>
      </c>
      <c r="G127">
        <v>160</v>
      </c>
      <c r="H127">
        <v>2.6</v>
      </c>
      <c r="I127">
        <v>3.5</v>
      </c>
      <c r="J127">
        <v>3.7</v>
      </c>
      <c r="K127" t="s">
        <v>50</v>
      </c>
      <c r="L127" t="s">
        <v>50</v>
      </c>
      <c r="M127" t="s">
        <v>50</v>
      </c>
      <c r="N127" t="s">
        <v>50</v>
      </c>
      <c r="O127" t="s">
        <v>50</v>
      </c>
      <c r="P127" t="s">
        <v>50</v>
      </c>
      <c r="Q127">
        <v>750</v>
      </c>
      <c r="R127">
        <v>32</v>
      </c>
      <c r="S127" t="s">
        <v>225</v>
      </c>
      <c r="T127">
        <v>1250</v>
      </c>
      <c r="U127">
        <v>1250</v>
      </c>
      <c r="V127">
        <v>1250</v>
      </c>
      <c r="W127">
        <v>94000</v>
      </c>
      <c r="X127">
        <v>750</v>
      </c>
      <c r="Y127">
        <v>32000</v>
      </c>
      <c r="Z127">
        <v>12500</v>
      </c>
      <c r="AB127">
        <v>1261.44</v>
      </c>
    </row>
    <row r="128" spans="1:28" x14ac:dyDescent="0.45">
      <c r="A128" t="s">
        <v>275</v>
      </c>
      <c r="B128" t="s">
        <v>167</v>
      </c>
      <c r="C128" t="s">
        <v>270</v>
      </c>
      <c r="D128" s="2">
        <v>32</v>
      </c>
      <c r="E128" t="s">
        <v>235</v>
      </c>
      <c r="F128" t="s">
        <v>225</v>
      </c>
      <c r="G128">
        <v>256</v>
      </c>
      <c r="H128">
        <v>2.6</v>
      </c>
      <c r="I128">
        <v>3.5</v>
      </c>
      <c r="J128">
        <v>3.7</v>
      </c>
      <c r="K128" t="s">
        <v>50</v>
      </c>
      <c r="L128" t="s">
        <v>50</v>
      </c>
      <c r="M128" t="s">
        <v>50</v>
      </c>
      <c r="N128" t="s">
        <v>50</v>
      </c>
      <c r="O128" t="s">
        <v>50</v>
      </c>
      <c r="P128" t="s">
        <v>50</v>
      </c>
      <c r="Q128">
        <v>1200</v>
      </c>
      <c r="R128">
        <v>32</v>
      </c>
      <c r="S128" t="s">
        <v>225</v>
      </c>
      <c r="T128">
        <v>2000</v>
      </c>
      <c r="U128">
        <v>2000</v>
      </c>
      <c r="V128">
        <v>2000</v>
      </c>
      <c r="W128">
        <v>150000</v>
      </c>
      <c r="X128">
        <v>865</v>
      </c>
      <c r="Y128">
        <v>51200</v>
      </c>
      <c r="Z128">
        <v>16000</v>
      </c>
      <c r="AB128">
        <v>2018.45</v>
      </c>
    </row>
    <row r="129" spans="1:28" x14ac:dyDescent="0.45">
      <c r="A129" t="s">
        <v>276</v>
      </c>
      <c r="B129" t="s">
        <v>167</v>
      </c>
      <c r="C129" t="s">
        <v>270</v>
      </c>
      <c r="D129" s="2">
        <v>48</v>
      </c>
      <c r="E129" t="s">
        <v>235</v>
      </c>
      <c r="F129" t="s">
        <v>225</v>
      </c>
      <c r="G129">
        <v>384</v>
      </c>
      <c r="H129">
        <v>2.6</v>
      </c>
      <c r="I129">
        <v>3.5</v>
      </c>
      <c r="J129">
        <v>3.7</v>
      </c>
      <c r="K129" t="s">
        <v>50</v>
      </c>
      <c r="L129" t="s">
        <v>50</v>
      </c>
      <c r="M129" t="s">
        <v>50</v>
      </c>
      <c r="N129" t="s">
        <v>50</v>
      </c>
      <c r="O129" t="s">
        <v>50</v>
      </c>
      <c r="P129" t="s">
        <v>50</v>
      </c>
      <c r="Q129">
        <v>1800</v>
      </c>
      <c r="R129">
        <v>32</v>
      </c>
      <c r="S129" t="s">
        <v>225</v>
      </c>
      <c r="T129">
        <v>3000</v>
      </c>
      <c r="U129">
        <v>3000</v>
      </c>
      <c r="V129">
        <v>3000</v>
      </c>
      <c r="W129">
        <v>225000</v>
      </c>
      <c r="X129">
        <v>1315</v>
      </c>
      <c r="Y129">
        <v>76800</v>
      </c>
      <c r="Z129">
        <v>24000</v>
      </c>
      <c r="AB129">
        <v>3027.31</v>
      </c>
    </row>
    <row r="130" spans="1:28" x14ac:dyDescent="0.45">
      <c r="A130" t="s">
        <v>277</v>
      </c>
      <c r="B130" t="s">
        <v>167</v>
      </c>
      <c r="C130" t="s">
        <v>270</v>
      </c>
      <c r="D130" s="2">
        <v>64</v>
      </c>
      <c r="E130" t="s">
        <v>235</v>
      </c>
      <c r="F130" t="s">
        <v>225</v>
      </c>
      <c r="G130">
        <v>512</v>
      </c>
      <c r="H130">
        <v>2.6</v>
      </c>
      <c r="I130">
        <v>3.5</v>
      </c>
      <c r="J130">
        <v>3.7</v>
      </c>
      <c r="K130" t="s">
        <v>50</v>
      </c>
      <c r="L130" t="s">
        <v>50</v>
      </c>
      <c r="M130" t="s">
        <v>50</v>
      </c>
      <c r="N130" t="s">
        <v>50</v>
      </c>
      <c r="O130" t="s">
        <v>50</v>
      </c>
      <c r="P130" t="s">
        <v>50</v>
      </c>
      <c r="Q130">
        <v>2400</v>
      </c>
      <c r="R130">
        <v>32</v>
      </c>
      <c r="S130" t="s">
        <v>225</v>
      </c>
      <c r="T130">
        <v>4000</v>
      </c>
      <c r="U130">
        <v>4000</v>
      </c>
      <c r="V130">
        <v>4000</v>
      </c>
      <c r="W130">
        <v>375000</v>
      </c>
      <c r="X130">
        <v>1735</v>
      </c>
      <c r="Y130">
        <v>80000</v>
      </c>
      <c r="Z130">
        <v>30000</v>
      </c>
      <c r="AB130">
        <v>4036.9</v>
      </c>
    </row>
    <row r="131" spans="1:28" x14ac:dyDescent="0.45">
      <c r="A131" t="s">
        <v>278</v>
      </c>
      <c r="B131" t="s">
        <v>167</v>
      </c>
      <c r="C131" t="s">
        <v>270</v>
      </c>
      <c r="D131" s="2">
        <v>96</v>
      </c>
      <c r="E131" t="s">
        <v>235</v>
      </c>
      <c r="F131" t="s">
        <v>225</v>
      </c>
      <c r="G131">
        <v>672</v>
      </c>
      <c r="H131">
        <v>2.6</v>
      </c>
      <c r="I131">
        <v>3.5</v>
      </c>
      <c r="J131">
        <v>3.7</v>
      </c>
      <c r="K131" t="s">
        <v>50</v>
      </c>
      <c r="L131" t="s">
        <v>50</v>
      </c>
      <c r="M131" t="s">
        <v>50</v>
      </c>
      <c r="N131" t="s">
        <v>50</v>
      </c>
      <c r="O131" t="s">
        <v>50</v>
      </c>
      <c r="P131" t="s">
        <v>50</v>
      </c>
      <c r="Q131">
        <v>3600</v>
      </c>
      <c r="R131">
        <v>32</v>
      </c>
      <c r="S131" t="s">
        <v>225</v>
      </c>
      <c r="T131">
        <v>4000</v>
      </c>
      <c r="U131">
        <v>4000</v>
      </c>
      <c r="V131">
        <v>4000</v>
      </c>
      <c r="W131">
        <v>450000</v>
      </c>
      <c r="X131">
        <v>2600</v>
      </c>
      <c r="Y131">
        <v>80000</v>
      </c>
      <c r="Z131">
        <v>35000</v>
      </c>
      <c r="AB131">
        <v>6054.62</v>
      </c>
    </row>
    <row r="132" spans="1:28" x14ac:dyDescent="0.45">
      <c r="A132" t="s">
        <v>279</v>
      </c>
      <c r="B132" t="s">
        <v>167</v>
      </c>
      <c r="C132" t="s">
        <v>270</v>
      </c>
      <c r="D132" s="2">
        <v>104</v>
      </c>
      <c r="E132" t="s">
        <v>235</v>
      </c>
      <c r="F132" t="s">
        <v>225</v>
      </c>
      <c r="G132">
        <v>672</v>
      </c>
      <c r="H132">
        <v>2.6</v>
      </c>
      <c r="I132">
        <v>3.5</v>
      </c>
      <c r="J132">
        <v>3.7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50</v>
      </c>
      <c r="Q132">
        <v>3800</v>
      </c>
      <c r="R132">
        <v>64</v>
      </c>
      <c r="S132" t="s">
        <v>225</v>
      </c>
      <c r="T132">
        <v>4000</v>
      </c>
      <c r="U132">
        <v>4000</v>
      </c>
      <c r="V132">
        <v>4000</v>
      </c>
      <c r="W132">
        <v>450000</v>
      </c>
      <c r="X132">
        <v>4000</v>
      </c>
      <c r="Y132">
        <v>120000</v>
      </c>
      <c r="Z132">
        <v>100000</v>
      </c>
      <c r="AB132">
        <v>7215.32</v>
      </c>
    </row>
    <row r="134" spans="1:28" x14ac:dyDescent="0.45">
      <c r="A134" t="s">
        <v>296</v>
      </c>
      <c r="B134" t="s">
        <v>168</v>
      </c>
      <c r="C134" t="s">
        <v>184</v>
      </c>
      <c r="D134" s="2">
        <v>2</v>
      </c>
      <c r="E134" t="s">
        <v>235</v>
      </c>
      <c r="F134" t="s">
        <v>226</v>
      </c>
      <c r="G134">
        <v>16</v>
      </c>
      <c r="H134">
        <v>2.4500000000000002</v>
      </c>
      <c r="I134">
        <v>3.3</v>
      </c>
      <c r="J134">
        <v>3.5</v>
      </c>
      <c r="K134" t="s">
        <v>50</v>
      </c>
      <c r="L134" t="s">
        <v>50</v>
      </c>
      <c r="M134" t="s">
        <v>50</v>
      </c>
      <c r="N134" t="s">
        <v>50</v>
      </c>
      <c r="O134" t="s">
        <v>50</v>
      </c>
      <c r="P134" t="s">
        <v>50</v>
      </c>
      <c r="Q134">
        <v>75</v>
      </c>
      <c r="R134">
        <v>4</v>
      </c>
      <c r="S134" t="s">
        <v>225</v>
      </c>
      <c r="T134">
        <v>125</v>
      </c>
      <c r="U134">
        <v>125</v>
      </c>
      <c r="V134">
        <v>125</v>
      </c>
      <c r="W134">
        <v>9000</v>
      </c>
      <c r="X134">
        <v>82</v>
      </c>
      <c r="Y134">
        <v>3750</v>
      </c>
      <c r="Z134">
        <v>12500</v>
      </c>
      <c r="AB134">
        <v>114.61</v>
      </c>
    </row>
    <row r="135" spans="1:28" x14ac:dyDescent="0.45">
      <c r="A135" t="s">
        <v>297</v>
      </c>
      <c r="B135" t="s">
        <v>168</v>
      </c>
      <c r="C135" t="s">
        <v>184</v>
      </c>
      <c r="D135" s="2">
        <v>4</v>
      </c>
      <c r="E135" t="s">
        <v>235</v>
      </c>
      <c r="F135" t="s">
        <v>226</v>
      </c>
      <c r="G135">
        <v>32</v>
      </c>
      <c r="H135">
        <v>2.4500000000000002</v>
      </c>
      <c r="I135">
        <v>3.3</v>
      </c>
      <c r="J135">
        <v>3.5</v>
      </c>
      <c r="K135" t="s">
        <v>50</v>
      </c>
      <c r="L135" t="s">
        <v>50</v>
      </c>
      <c r="M135" t="s">
        <v>50</v>
      </c>
      <c r="N135" t="s">
        <v>50</v>
      </c>
      <c r="O135" t="s">
        <v>50</v>
      </c>
      <c r="P135" t="s">
        <v>50</v>
      </c>
      <c r="Q135">
        <v>150</v>
      </c>
      <c r="R135">
        <v>8</v>
      </c>
      <c r="S135" t="s">
        <v>225</v>
      </c>
      <c r="T135">
        <v>250</v>
      </c>
      <c r="U135">
        <v>250</v>
      </c>
      <c r="V135">
        <v>250</v>
      </c>
      <c r="W135">
        <v>19000</v>
      </c>
      <c r="X135">
        <v>144</v>
      </c>
      <c r="Y135">
        <v>6400</v>
      </c>
      <c r="Z135">
        <v>12500</v>
      </c>
      <c r="AB135">
        <v>229.22</v>
      </c>
    </row>
    <row r="136" spans="1:28" x14ac:dyDescent="0.45">
      <c r="A136" t="s">
        <v>298</v>
      </c>
      <c r="B136" t="s">
        <v>168</v>
      </c>
      <c r="C136" t="s">
        <v>184</v>
      </c>
      <c r="D136" s="2">
        <v>8</v>
      </c>
      <c r="E136" t="s">
        <v>235</v>
      </c>
      <c r="F136" t="s">
        <v>226</v>
      </c>
      <c r="G136">
        <v>64</v>
      </c>
      <c r="H136">
        <v>2.4500000000000002</v>
      </c>
      <c r="I136">
        <v>3.3</v>
      </c>
      <c r="J136">
        <v>3.5</v>
      </c>
      <c r="K136" t="s">
        <v>50</v>
      </c>
      <c r="L136" t="s">
        <v>50</v>
      </c>
      <c r="M136" t="s">
        <v>50</v>
      </c>
      <c r="N136" t="s">
        <v>50</v>
      </c>
      <c r="O136" t="s">
        <v>50</v>
      </c>
      <c r="P136" t="s">
        <v>50</v>
      </c>
      <c r="Q136">
        <v>300</v>
      </c>
      <c r="R136">
        <v>16</v>
      </c>
      <c r="S136" t="s">
        <v>225</v>
      </c>
      <c r="T136">
        <v>500</v>
      </c>
      <c r="U136">
        <v>500</v>
      </c>
      <c r="V136">
        <v>500</v>
      </c>
      <c r="W136">
        <v>38000</v>
      </c>
      <c r="X136">
        <v>200</v>
      </c>
      <c r="Y136">
        <v>12800</v>
      </c>
      <c r="Z136">
        <v>12500</v>
      </c>
      <c r="AB136">
        <v>459.17</v>
      </c>
    </row>
    <row r="137" spans="1:28" x14ac:dyDescent="0.45">
      <c r="A137" t="s">
        <v>299</v>
      </c>
      <c r="B137" t="s">
        <v>168</v>
      </c>
      <c r="C137" t="s">
        <v>184</v>
      </c>
      <c r="D137" s="2">
        <v>16</v>
      </c>
      <c r="E137" t="s">
        <v>235</v>
      </c>
      <c r="F137" t="s">
        <v>226</v>
      </c>
      <c r="G137">
        <v>128</v>
      </c>
      <c r="H137">
        <v>2.4500000000000002</v>
      </c>
      <c r="I137">
        <v>3.3</v>
      </c>
      <c r="J137">
        <v>3.5</v>
      </c>
      <c r="K137" t="s">
        <v>50</v>
      </c>
      <c r="L137" t="s">
        <v>50</v>
      </c>
      <c r="M137" t="s">
        <v>50</v>
      </c>
      <c r="N137" t="s">
        <v>50</v>
      </c>
      <c r="O137" t="s">
        <v>50</v>
      </c>
      <c r="P137" t="s">
        <v>50</v>
      </c>
      <c r="Q137">
        <v>600</v>
      </c>
      <c r="R137">
        <v>32</v>
      </c>
      <c r="S137" t="s">
        <v>225</v>
      </c>
      <c r="T137">
        <v>1000</v>
      </c>
      <c r="U137">
        <v>1000</v>
      </c>
      <c r="V137">
        <v>1000</v>
      </c>
      <c r="W137">
        <v>75000</v>
      </c>
      <c r="X137">
        <v>384</v>
      </c>
      <c r="Y137">
        <v>25600</v>
      </c>
      <c r="Z137">
        <v>12500</v>
      </c>
      <c r="AB137">
        <v>918.34</v>
      </c>
    </row>
    <row r="138" spans="1:28" x14ac:dyDescent="0.45">
      <c r="A138" t="s">
        <v>300</v>
      </c>
      <c r="B138" t="s">
        <v>168</v>
      </c>
      <c r="C138" t="s">
        <v>184</v>
      </c>
      <c r="D138" s="2">
        <v>20</v>
      </c>
      <c r="E138" t="s">
        <v>235</v>
      </c>
      <c r="F138" t="s">
        <v>226</v>
      </c>
      <c r="G138">
        <v>160</v>
      </c>
      <c r="H138">
        <v>2.4500000000000002</v>
      </c>
      <c r="I138">
        <v>3.3</v>
      </c>
      <c r="J138">
        <v>3.5</v>
      </c>
      <c r="K138" t="s">
        <v>50</v>
      </c>
      <c r="L138" t="s">
        <v>50</v>
      </c>
      <c r="M138" t="s">
        <v>50</v>
      </c>
      <c r="N138" t="s">
        <v>50</v>
      </c>
      <c r="O138" t="s">
        <v>50</v>
      </c>
      <c r="P138" t="s">
        <v>50</v>
      </c>
      <c r="Q138">
        <v>750</v>
      </c>
      <c r="R138">
        <v>32</v>
      </c>
      <c r="S138" t="s">
        <v>225</v>
      </c>
      <c r="T138">
        <v>1250</v>
      </c>
      <c r="U138">
        <v>1250</v>
      </c>
      <c r="V138">
        <v>1250</v>
      </c>
      <c r="W138">
        <v>94000</v>
      </c>
      <c r="X138">
        <v>480</v>
      </c>
      <c r="Y138">
        <v>32000</v>
      </c>
      <c r="Z138">
        <v>12500</v>
      </c>
      <c r="AB138">
        <v>1147.56</v>
      </c>
    </row>
    <row r="139" spans="1:28" x14ac:dyDescent="0.45">
      <c r="A139" t="s">
        <v>301</v>
      </c>
      <c r="B139" t="s">
        <v>168</v>
      </c>
      <c r="C139" t="s">
        <v>184</v>
      </c>
      <c r="D139" s="2">
        <v>32</v>
      </c>
      <c r="E139" t="s">
        <v>235</v>
      </c>
      <c r="F139" t="s">
        <v>226</v>
      </c>
      <c r="G139">
        <v>256</v>
      </c>
      <c r="H139">
        <v>2.4500000000000002</v>
      </c>
      <c r="I139">
        <v>3.3</v>
      </c>
      <c r="J139">
        <v>3.5</v>
      </c>
      <c r="K139" t="s">
        <v>50</v>
      </c>
      <c r="L139" t="s">
        <v>50</v>
      </c>
      <c r="M139" t="s">
        <v>50</v>
      </c>
      <c r="N139" t="s">
        <v>50</v>
      </c>
      <c r="O139" t="s">
        <v>50</v>
      </c>
      <c r="P139" t="s">
        <v>50</v>
      </c>
      <c r="Q139">
        <v>1200</v>
      </c>
      <c r="R139">
        <v>32</v>
      </c>
      <c r="S139" t="s">
        <v>225</v>
      </c>
      <c r="T139">
        <v>2000</v>
      </c>
      <c r="U139">
        <v>2000</v>
      </c>
      <c r="V139">
        <v>2000</v>
      </c>
      <c r="W139">
        <v>150000</v>
      </c>
      <c r="X139">
        <v>768</v>
      </c>
      <c r="Y139">
        <v>51200</v>
      </c>
      <c r="Z139">
        <v>16000</v>
      </c>
      <c r="AB139">
        <v>1835.95</v>
      </c>
    </row>
    <row r="140" spans="1:28" x14ac:dyDescent="0.45">
      <c r="A140" t="s">
        <v>302</v>
      </c>
      <c r="B140" t="s">
        <v>168</v>
      </c>
      <c r="C140" t="s">
        <v>184</v>
      </c>
      <c r="D140" s="2">
        <v>48</v>
      </c>
      <c r="E140" t="s">
        <v>235</v>
      </c>
      <c r="F140" t="s">
        <v>226</v>
      </c>
      <c r="G140">
        <v>384</v>
      </c>
      <c r="H140">
        <v>2.4500000000000002</v>
      </c>
      <c r="I140">
        <v>3.3</v>
      </c>
      <c r="J140">
        <v>3.5</v>
      </c>
      <c r="K140" t="s">
        <v>50</v>
      </c>
      <c r="L140" t="s">
        <v>50</v>
      </c>
      <c r="M140" t="s">
        <v>50</v>
      </c>
      <c r="N140" t="s">
        <v>50</v>
      </c>
      <c r="O140" t="s">
        <v>50</v>
      </c>
      <c r="P140" t="s">
        <v>50</v>
      </c>
      <c r="Q140">
        <v>1800</v>
      </c>
      <c r="R140">
        <v>32</v>
      </c>
      <c r="S140" t="s">
        <v>225</v>
      </c>
      <c r="T140">
        <v>3000</v>
      </c>
      <c r="U140">
        <v>3000</v>
      </c>
      <c r="V140">
        <v>3000</v>
      </c>
      <c r="W140">
        <v>225000</v>
      </c>
      <c r="X140">
        <v>1152</v>
      </c>
      <c r="Y140">
        <v>76800</v>
      </c>
      <c r="Z140">
        <v>24000</v>
      </c>
      <c r="AB140">
        <v>2754.29</v>
      </c>
    </row>
    <row r="141" spans="1:28" x14ac:dyDescent="0.45">
      <c r="A141" t="s">
        <v>303</v>
      </c>
      <c r="B141" t="s">
        <v>168</v>
      </c>
      <c r="C141" t="s">
        <v>184</v>
      </c>
      <c r="D141" s="2">
        <v>64</v>
      </c>
      <c r="E141" t="s">
        <v>235</v>
      </c>
      <c r="F141" t="s">
        <v>226</v>
      </c>
      <c r="G141">
        <v>512</v>
      </c>
      <c r="H141">
        <v>2.4500000000000002</v>
      </c>
      <c r="I141">
        <v>3.3</v>
      </c>
      <c r="J141">
        <v>3.5</v>
      </c>
      <c r="K141" t="s">
        <v>50</v>
      </c>
      <c r="L141" t="s">
        <v>50</v>
      </c>
      <c r="M141" t="s">
        <v>50</v>
      </c>
      <c r="N141" t="s">
        <v>50</v>
      </c>
      <c r="O141" t="s">
        <v>50</v>
      </c>
      <c r="P141" t="s">
        <v>50</v>
      </c>
      <c r="Q141">
        <v>2400</v>
      </c>
      <c r="R141">
        <v>32</v>
      </c>
      <c r="S141" t="s">
        <v>225</v>
      </c>
      <c r="T141">
        <v>4000</v>
      </c>
      <c r="U141">
        <v>4000</v>
      </c>
      <c r="V141">
        <v>4000</v>
      </c>
      <c r="W141">
        <v>300000</v>
      </c>
      <c r="X141">
        <v>1200</v>
      </c>
      <c r="Y141">
        <v>80000</v>
      </c>
      <c r="Z141">
        <v>32000</v>
      </c>
      <c r="AB141">
        <v>3671.9</v>
      </c>
    </row>
    <row r="142" spans="1:28" x14ac:dyDescent="0.45">
      <c r="A142" t="s">
        <v>304</v>
      </c>
      <c r="B142" t="s">
        <v>168</v>
      </c>
      <c r="C142" t="s">
        <v>184</v>
      </c>
      <c r="D142" s="2">
        <v>96</v>
      </c>
      <c r="E142" t="s">
        <v>235</v>
      </c>
      <c r="F142" t="s">
        <v>226</v>
      </c>
      <c r="G142">
        <v>672</v>
      </c>
      <c r="H142">
        <v>2.4500000000000002</v>
      </c>
      <c r="I142">
        <v>3.3</v>
      </c>
      <c r="J142">
        <v>3.5</v>
      </c>
      <c r="K142" t="s">
        <v>50</v>
      </c>
      <c r="L142" t="s">
        <v>50</v>
      </c>
      <c r="M142" t="s">
        <v>50</v>
      </c>
      <c r="N142" t="s">
        <v>50</v>
      </c>
      <c r="O142" t="s">
        <v>50</v>
      </c>
      <c r="P142" t="s">
        <v>50</v>
      </c>
      <c r="Q142">
        <v>3600</v>
      </c>
      <c r="R142">
        <v>32</v>
      </c>
      <c r="S142" t="s">
        <v>225</v>
      </c>
      <c r="T142">
        <v>4000</v>
      </c>
      <c r="U142">
        <v>4000</v>
      </c>
      <c r="V142">
        <v>4000</v>
      </c>
      <c r="W142">
        <v>450000</v>
      </c>
      <c r="X142">
        <v>1600</v>
      </c>
      <c r="Y142">
        <v>80000</v>
      </c>
      <c r="Z142">
        <v>40000</v>
      </c>
      <c r="AB142">
        <v>5508.58</v>
      </c>
    </row>
    <row r="144" spans="1:28" x14ac:dyDescent="0.45">
      <c r="A144" t="s">
        <v>333</v>
      </c>
      <c r="B144" t="s">
        <v>167</v>
      </c>
      <c r="C144" t="s">
        <v>270</v>
      </c>
      <c r="D144" s="2">
        <v>2</v>
      </c>
      <c r="E144" t="s">
        <v>235</v>
      </c>
      <c r="F144" t="s">
        <v>225</v>
      </c>
      <c r="G144">
        <v>16</v>
      </c>
      <c r="H144">
        <v>2.8</v>
      </c>
      <c r="I144">
        <v>3.3</v>
      </c>
      <c r="J144">
        <v>3.5</v>
      </c>
      <c r="K144" t="s">
        <v>50</v>
      </c>
      <c r="L144" t="s">
        <v>50</v>
      </c>
      <c r="M144" t="s">
        <v>50</v>
      </c>
      <c r="N144" t="s">
        <v>50</v>
      </c>
      <c r="O144" t="s">
        <v>50</v>
      </c>
      <c r="P144" t="s">
        <v>50</v>
      </c>
      <c r="Q144">
        <v>75</v>
      </c>
      <c r="R144">
        <v>4</v>
      </c>
      <c r="S144" t="s">
        <v>225</v>
      </c>
      <c r="T144">
        <v>125</v>
      </c>
      <c r="U144">
        <v>125</v>
      </c>
      <c r="V144">
        <v>125</v>
      </c>
      <c r="W144">
        <v>9000</v>
      </c>
      <c r="X144">
        <v>156</v>
      </c>
      <c r="Y144">
        <v>5500</v>
      </c>
      <c r="Z144">
        <v>12500</v>
      </c>
      <c r="AB144">
        <v>146</v>
      </c>
    </row>
    <row r="145" spans="1:28" x14ac:dyDescent="0.45">
      <c r="A145" t="s">
        <v>334</v>
      </c>
      <c r="B145" t="s">
        <v>167</v>
      </c>
      <c r="C145" t="s">
        <v>270</v>
      </c>
      <c r="D145" s="2">
        <v>4</v>
      </c>
      <c r="E145" t="s">
        <v>235</v>
      </c>
      <c r="F145" t="s">
        <v>225</v>
      </c>
      <c r="G145">
        <v>32</v>
      </c>
      <c r="H145">
        <v>2.8</v>
      </c>
      <c r="I145">
        <v>3.3</v>
      </c>
      <c r="J145">
        <v>3.5</v>
      </c>
      <c r="K145" t="s">
        <v>50</v>
      </c>
      <c r="L145" t="s">
        <v>50</v>
      </c>
      <c r="M145" t="s">
        <v>50</v>
      </c>
      <c r="N145" t="s">
        <v>50</v>
      </c>
      <c r="O145" t="s">
        <v>50</v>
      </c>
      <c r="P145" t="s">
        <v>50</v>
      </c>
      <c r="Q145">
        <v>150</v>
      </c>
      <c r="R145">
        <v>8</v>
      </c>
      <c r="S145" t="s">
        <v>225</v>
      </c>
      <c r="T145">
        <v>250</v>
      </c>
      <c r="U145">
        <v>250</v>
      </c>
      <c r="V145">
        <v>250</v>
      </c>
      <c r="W145">
        <v>19000</v>
      </c>
      <c r="X145">
        <v>350</v>
      </c>
      <c r="Y145">
        <v>11000</v>
      </c>
      <c r="Z145">
        <v>12500</v>
      </c>
      <c r="AB145">
        <v>292.73</v>
      </c>
    </row>
    <row r="146" spans="1:28" x14ac:dyDescent="0.45">
      <c r="A146" t="s">
        <v>335</v>
      </c>
      <c r="B146" t="s">
        <v>167</v>
      </c>
      <c r="C146" t="s">
        <v>270</v>
      </c>
      <c r="D146" s="2">
        <v>8</v>
      </c>
      <c r="E146" t="s">
        <v>235</v>
      </c>
      <c r="F146" t="s">
        <v>225</v>
      </c>
      <c r="G146">
        <v>64</v>
      </c>
      <c r="H146">
        <v>2.8</v>
      </c>
      <c r="I146">
        <v>3.3</v>
      </c>
      <c r="J146">
        <v>3.5</v>
      </c>
      <c r="K146" t="s">
        <v>50</v>
      </c>
      <c r="L146" t="s">
        <v>50</v>
      </c>
      <c r="M146" t="s">
        <v>50</v>
      </c>
      <c r="N146" t="s">
        <v>50</v>
      </c>
      <c r="O146" t="s">
        <v>50</v>
      </c>
      <c r="P146" t="s">
        <v>50</v>
      </c>
      <c r="Q146">
        <v>300</v>
      </c>
      <c r="R146">
        <v>16</v>
      </c>
      <c r="S146" t="s">
        <v>225</v>
      </c>
      <c r="T146">
        <v>500</v>
      </c>
      <c r="U146">
        <v>500</v>
      </c>
      <c r="V146">
        <v>500</v>
      </c>
      <c r="W146">
        <v>38000</v>
      </c>
      <c r="X146">
        <v>625</v>
      </c>
      <c r="Y146">
        <v>22000</v>
      </c>
      <c r="Z146">
        <v>12500</v>
      </c>
      <c r="AB146">
        <v>585.46</v>
      </c>
    </row>
    <row r="147" spans="1:28" x14ac:dyDescent="0.45">
      <c r="A147" t="s">
        <v>336</v>
      </c>
      <c r="B147" t="s">
        <v>167</v>
      </c>
      <c r="C147" t="s">
        <v>270</v>
      </c>
      <c r="D147" s="2">
        <v>16</v>
      </c>
      <c r="E147" t="s">
        <v>235</v>
      </c>
      <c r="F147" t="s">
        <v>225</v>
      </c>
      <c r="G147">
        <v>128</v>
      </c>
      <c r="H147">
        <v>2.8</v>
      </c>
      <c r="I147">
        <v>3.3</v>
      </c>
      <c r="J147">
        <v>3.5</v>
      </c>
      <c r="K147" t="s">
        <v>50</v>
      </c>
      <c r="L147" t="s">
        <v>50</v>
      </c>
      <c r="M147" t="s">
        <v>50</v>
      </c>
      <c r="N147" t="s">
        <v>50</v>
      </c>
      <c r="O147" t="s">
        <v>50</v>
      </c>
      <c r="P147" t="s">
        <v>50</v>
      </c>
      <c r="Q147">
        <v>600</v>
      </c>
      <c r="R147">
        <v>32</v>
      </c>
      <c r="S147" t="s">
        <v>225</v>
      </c>
      <c r="T147">
        <v>1000</v>
      </c>
      <c r="U147">
        <v>1000</v>
      </c>
      <c r="V147">
        <v>1000</v>
      </c>
      <c r="W147">
        <v>75000</v>
      </c>
      <c r="X147">
        <v>1250</v>
      </c>
      <c r="Y147">
        <v>44000</v>
      </c>
      <c r="Z147">
        <v>12500</v>
      </c>
      <c r="AB147">
        <v>1170.19</v>
      </c>
    </row>
    <row r="148" spans="1:28" x14ac:dyDescent="0.45">
      <c r="A148" t="s">
        <v>337</v>
      </c>
      <c r="B148" t="s">
        <v>167</v>
      </c>
      <c r="C148" t="s">
        <v>270</v>
      </c>
      <c r="D148" s="2">
        <v>32</v>
      </c>
      <c r="E148" t="s">
        <v>235</v>
      </c>
      <c r="F148" t="s">
        <v>225</v>
      </c>
      <c r="G148">
        <v>256</v>
      </c>
      <c r="H148">
        <v>2.8</v>
      </c>
      <c r="I148">
        <v>3.3</v>
      </c>
      <c r="J148">
        <v>3.5</v>
      </c>
      <c r="K148" t="s">
        <v>50</v>
      </c>
      <c r="L148" t="s">
        <v>50</v>
      </c>
      <c r="M148" t="s">
        <v>50</v>
      </c>
      <c r="N148" t="s">
        <v>50</v>
      </c>
      <c r="O148" t="s">
        <v>50</v>
      </c>
      <c r="P148" t="s">
        <v>50</v>
      </c>
      <c r="Q148">
        <v>1200</v>
      </c>
      <c r="R148">
        <v>32</v>
      </c>
      <c r="S148" t="s">
        <v>225</v>
      </c>
      <c r="T148">
        <v>1250</v>
      </c>
      <c r="U148">
        <v>1250</v>
      </c>
      <c r="V148">
        <v>1250</v>
      </c>
      <c r="W148">
        <v>150000</v>
      </c>
      <c r="X148">
        <v>2500</v>
      </c>
      <c r="Y148">
        <v>88000</v>
      </c>
      <c r="Z148">
        <v>16000</v>
      </c>
      <c r="AB148">
        <v>2340.38</v>
      </c>
    </row>
    <row r="149" spans="1:28" x14ac:dyDescent="0.45">
      <c r="A149" t="s">
        <v>338</v>
      </c>
      <c r="B149" t="s">
        <v>167</v>
      </c>
      <c r="C149" t="s">
        <v>270</v>
      </c>
      <c r="D149" s="2">
        <v>48</v>
      </c>
      <c r="E149" t="s">
        <v>235</v>
      </c>
      <c r="F149" t="s">
        <v>225</v>
      </c>
      <c r="G149">
        <v>384</v>
      </c>
      <c r="H149">
        <v>2.8</v>
      </c>
      <c r="I149">
        <v>3.3</v>
      </c>
      <c r="J149">
        <v>3.5</v>
      </c>
      <c r="K149" t="s">
        <v>50</v>
      </c>
      <c r="L149" t="s">
        <v>50</v>
      </c>
      <c r="M149" t="s">
        <v>50</v>
      </c>
      <c r="N149" t="s">
        <v>50</v>
      </c>
      <c r="O149" t="s">
        <v>50</v>
      </c>
      <c r="P149" t="s">
        <v>50</v>
      </c>
      <c r="Q149">
        <v>1800</v>
      </c>
      <c r="R149">
        <v>32</v>
      </c>
      <c r="S149" t="s">
        <v>225</v>
      </c>
      <c r="T149">
        <v>2000</v>
      </c>
      <c r="U149">
        <v>2000</v>
      </c>
      <c r="V149">
        <v>2000</v>
      </c>
      <c r="W149">
        <v>225000</v>
      </c>
      <c r="X149">
        <v>4000</v>
      </c>
      <c r="Y149">
        <v>120000</v>
      </c>
      <c r="Z149">
        <v>16000</v>
      </c>
      <c r="AB149">
        <v>3511.3</v>
      </c>
    </row>
    <row r="150" spans="1:28" x14ac:dyDescent="0.45">
      <c r="A150" t="s">
        <v>339</v>
      </c>
      <c r="B150" t="s">
        <v>167</v>
      </c>
      <c r="C150" t="s">
        <v>270</v>
      </c>
      <c r="D150" s="2">
        <v>64</v>
      </c>
      <c r="E150" t="s">
        <v>235</v>
      </c>
      <c r="F150" t="s">
        <v>225</v>
      </c>
      <c r="G150">
        <v>512</v>
      </c>
      <c r="H150">
        <v>2.8</v>
      </c>
      <c r="I150">
        <v>3.3</v>
      </c>
      <c r="J150">
        <v>3.5</v>
      </c>
      <c r="K150" t="s">
        <v>50</v>
      </c>
      <c r="L150" t="s">
        <v>50</v>
      </c>
      <c r="M150" t="s">
        <v>50</v>
      </c>
      <c r="N150" t="s">
        <v>50</v>
      </c>
      <c r="O150" t="s">
        <v>50</v>
      </c>
      <c r="P150" t="s">
        <v>50</v>
      </c>
      <c r="Q150">
        <v>2400</v>
      </c>
      <c r="R150">
        <v>32</v>
      </c>
      <c r="S150" t="s">
        <v>225</v>
      </c>
      <c r="T150">
        <v>4000</v>
      </c>
      <c r="U150">
        <v>4000</v>
      </c>
      <c r="V150">
        <v>4000</v>
      </c>
      <c r="W150">
        <v>300000</v>
      </c>
      <c r="X150">
        <v>4000</v>
      </c>
      <c r="Y150">
        <v>120000</v>
      </c>
      <c r="Z150">
        <v>20000</v>
      </c>
      <c r="AB150">
        <v>4681.49</v>
      </c>
    </row>
    <row r="152" spans="1:28" x14ac:dyDescent="0.45">
      <c r="A152" t="s">
        <v>179</v>
      </c>
      <c r="B152" t="s">
        <v>168</v>
      </c>
      <c r="C152" t="s">
        <v>169</v>
      </c>
      <c r="D152" s="2">
        <v>60</v>
      </c>
      <c r="E152" t="s">
        <v>236</v>
      </c>
      <c r="F152" t="s">
        <v>226</v>
      </c>
      <c r="G152">
        <v>228</v>
      </c>
      <c r="H152">
        <v>2</v>
      </c>
      <c r="I152">
        <v>2.5499999999999998</v>
      </c>
      <c r="J152">
        <v>2.5499999999999998</v>
      </c>
      <c r="K152" t="s">
        <v>50</v>
      </c>
      <c r="L152" t="s">
        <v>50</v>
      </c>
      <c r="M152" t="s">
        <v>50</v>
      </c>
      <c r="N152" t="s">
        <v>50</v>
      </c>
      <c r="O152" t="s">
        <v>180</v>
      </c>
      <c r="P152">
        <v>100</v>
      </c>
      <c r="Q152">
        <v>700</v>
      </c>
      <c r="R152">
        <v>4</v>
      </c>
      <c r="S152" t="s">
        <v>225</v>
      </c>
      <c r="T152" t="s">
        <v>178</v>
      </c>
      <c r="U152" t="s">
        <v>178</v>
      </c>
      <c r="V152" t="s">
        <v>178</v>
      </c>
      <c r="W152" t="s">
        <v>178</v>
      </c>
      <c r="X152" t="s">
        <v>178</v>
      </c>
      <c r="Y152" t="s">
        <v>178</v>
      </c>
      <c r="Z152">
        <v>38000</v>
      </c>
      <c r="AA152">
        <v>1281.58</v>
      </c>
      <c r="AB152">
        <v>1830.84</v>
      </c>
    </row>
    <row r="154" spans="1:28" x14ac:dyDescent="0.45">
      <c r="A154" t="s">
        <v>189</v>
      </c>
      <c r="B154" t="s">
        <v>167</v>
      </c>
      <c r="C154" t="s">
        <v>190</v>
      </c>
      <c r="D154" s="2">
        <v>44</v>
      </c>
      <c r="E154" t="s">
        <v>236</v>
      </c>
      <c r="F154" t="s">
        <v>225</v>
      </c>
      <c r="G154">
        <v>352</v>
      </c>
      <c r="H154">
        <v>2.7</v>
      </c>
      <c r="I154">
        <v>3.4</v>
      </c>
      <c r="J154">
        <v>3.7</v>
      </c>
      <c r="K154" t="s">
        <v>50</v>
      </c>
      <c r="L154" t="s">
        <v>50</v>
      </c>
      <c r="M154" t="s">
        <v>50</v>
      </c>
      <c r="N154" t="s">
        <v>50</v>
      </c>
      <c r="O154" t="s">
        <v>180</v>
      </c>
      <c r="P154">
        <v>100</v>
      </c>
      <c r="Q154">
        <v>700</v>
      </c>
      <c r="R154">
        <v>4</v>
      </c>
      <c r="S154" t="s">
        <v>225</v>
      </c>
      <c r="T154" t="s">
        <v>178</v>
      </c>
      <c r="U154" t="s">
        <v>178</v>
      </c>
      <c r="V154" t="s">
        <v>178</v>
      </c>
      <c r="W154" t="s">
        <v>178</v>
      </c>
      <c r="X154" t="s">
        <v>178</v>
      </c>
      <c r="Y154" t="s">
        <v>178</v>
      </c>
      <c r="Z154">
        <v>38000</v>
      </c>
      <c r="AA154">
        <v>1780.33</v>
      </c>
      <c r="AB154">
        <v>2543.3200000000002</v>
      </c>
    </row>
    <row r="156" spans="1:28" x14ac:dyDescent="0.45">
      <c r="A156" t="s">
        <v>181</v>
      </c>
      <c r="B156" t="s">
        <v>168</v>
      </c>
      <c r="C156" t="s">
        <v>170</v>
      </c>
      <c r="D156" s="2">
        <v>120</v>
      </c>
      <c r="E156" t="s">
        <v>236</v>
      </c>
      <c r="F156" t="s">
        <v>226</v>
      </c>
      <c r="G156">
        <v>456</v>
      </c>
      <c r="H156">
        <v>2.4500000000000002</v>
      </c>
      <c r="I156">
        <v>3.1</v>
      </c>
      <c r="J156">
        <v>3.3</v>
      </c>
      <c r="K156" t="s">
        <v>50</v>
      </c>
      <c r="L156" t="s">
        <v>50</v>
      </c>
      <c r="M156" t="s">
        <v>50</v>
      </c>
      <c r="N156" t="s">
        <v>50</v>
      </c>
      <c r="O156" t="s">
        <v>182</v>
      </c>
      <c r="P156">
        <v>200</v>
      </c>
      <c r="Q156">
        <v>960</v>
      </c>
      <c r="R156">
        <v>8</v>
      </c>
      <c r="S156" t="s">
        <v>225</v>
      </c>
      <c r="T156" t="s">
        <v>178</v>
      </c>
      <c r="U156" t="s">
        <v>178</v>
      </c>
      <c r="V156" t="s">
        <v>178</v>
      </c>
      <c r="W156" t="s">
        <v>178</v>
      </c>
      <c r="X156" t="s">
        <v>178</v>
      </c>
      <c r="Y156" t="s">
        <v>178</v>
      </c>
      <c r="Z156">
        <v>38000</v>
      </c>
      <c r="AA156">
        <v>1445.38</v>
      </c>
      <c r="AB156">
        <v>2890.8</v>
      </c>
    </row>
    <row r="158" spans="1:28" x14ac:dyDescent="0.45">
      <c r="A158" t="s">
        <v>183</v>
      </c>
      <c r="B158" t="s">
        <v>168</v>
      </c>
      <c r="C158" t="s">
        <v>184</v>
      </c>
      <c r="D158" s="2">
        <v>120</v>
      </c>
      <c r="E158" t="s">
        <v>236</v>
      </c>
      <c r="F158" t="s">
        <v>226</v>
      </c>
      <c r="G158">
        <v>448</v>
      </c>
      <c r="H158">
        <v>2.4500000000000002</v>
      </c>
      <c r="I158">
        <v>3.1</v>
      </c>
      <c r="J158">
        <v>3.67</v>
      </c>
      <c r="K158" t="s">
        <v>50</v>
      </c>
      <c r="L158" t="s">
        <v>50</v>
      </c>
      <c r="M158" t="s">
        <v>50</v>
      </c>
      <c r="N158" t="s">
        <v>50</v>
      </c>
      <c r="O158" t="s">
        <v>182</v>
      </c>
      <c r="P158">
        <v>200</v>
      </c>
      <c r="Q158">
        <v>1920</v>
      </c>
      <c r="R158">
        <v>32</v>
      </c>
      <c r="S158" t="s">
        <v>225</v>
      </c>
      <c r="T158" t="s">
        <v>178</v>
      </c>
      <c r="U158" t="s">
        <v>178</v>
      </c>
      <c r="V158" t="s">
        <v>178</v>
      </c>
      <c r="W158" t="s">
        <v>178</v>
      </c>
      <c r="X158" t="s">
        <v>178</v>
      </c>
      <c r="Y158" t="s">
        <v>178</v>
      </c>
      <c r="Z158">
        <v>38000</v>
      </c>
      <c r="AA158">
        <v>1445.38</v>
      </c>
      <c r="AB158">
        <v>2890.8</v>
      </c>
    </row>
    <row r="159" spans="1:28" x14ac:dyDescent="0.45">
      <c r="A159" t="s">
        <v>185</v>
      </c>
      <c r="B159" t="s">
        <v>168</v>
      </c>
      <c r="C159" t="s">
        <v>184</v>
      </c>
      <c r="D159" s="2">
        <v>96</v>
      </c>
      <c r="E159" t="s">
        <v>236</v>
      </c>
      <c r="F159" t="s">
        <v>226</v>
      </c>
      <c r="G159">
        <v>448</v>
      </c>
      <c r="H159">
        <v>2.4500000000000002</v>
      </c>
      <c r="I159">
        <v>3.1</v>
      </c>
      <c r="J159">
        <v>3.67</v>
      </c>
      <c r="K159" t="s">
        <v>50</v>
      </c>
      <c r="L159" t="s">
        <v>50</v>
      </c>
      <c r="M159" t="s">
        <v>50</v>
      </c>
      <c r="N159" t="s">
        <v>50</v>
      </c>
      <c r="O159" t="s">
        <v>182</v>
      </c>
      <c r="P159">
        <v>200</v>
      </c>
      <c r="Q159">
        <v>1920</v>
      </c>
      <c r="R159">
        <v>32</v>
      </c>
      <c r="S159" t="s">
        <v>225</v>
      </c>
      <c r="T159" t="s">
        <v>178</v>
      </c>
      <c r="U159" t="s">
        <v>178</v>
      </c>
      <c r="V159" t="s">
        <v>178</v>
      </c>
      <c r="W159" t="s">
        <v>178</v>
      </c>
      <c r="X159" t="s">
        <v>178</v>
      </c>
      <c r="Y159" t="s">
        <v>178</v>
      </c>
      <c r="Z159">
        <v>38000</v>
      </c>
      <c r="AA159">
        <v>1445.38</v>
      </c>
      <c r="AB159">
        <v>2890.8</v>
      </c>
    </row>
    <row r="160" spans="1:28" x14ac:dyDescent="0.45">
      <c r="A160" t="s">
        <v>188</v>
      </c>
      <c r="B160" t="s">
        <v>168</v>
      </c>
      <c r="C160" t="s">
        <v>184</v>
      </c>
      <c r="D160" s="2">
        <v>64</v>
      </c>
      <c r="E160" t="s">
        <v>236</v>
      </c>
      <c r="F160" t="s">
        <v>226</v>
      </c>
      <c r="G160">
        <v>448</v>
      </c>
      <c r="H160">
        <v>2.4500000000000002</v>
      </c>
      <c r="I160">
        <v>3.1</v>
      </c>
      <c r="J160">
        <v>3.67</v>
      </c>
      <c r="K160" t="s">
        <v>50</v>
      </c>
      <c r="L160" t="s">
        <v>50</v>
      </c>
      <c r="M160" t="s">
        <v>50</v>
      </c>
      <c r="N160" t="s">
        <v>50</v>
      </c>
      <c r="O160" t="s">
        <v>182</v>
      </c>
      <c r="P160">
        <v>200</v>
      </c>
      <c r="Q160">
        <v>1920</v>
      </c>
      <c r="R160">
        <v>32</v>
      </c>
      <c r="S160" t="s">
        <v>225</v>
      </c>
      <c r="T160" t="s">
        <v>178</v>
      </c>
      <c r="U160" t="s">
        <v>178</v>
      </c>
      <c r="V160" t="s">
        <v>178</v>
      </c>
      <c r="W160" t="s">
        <v>178</v>
      </c>
      <c r="X160" t="s">
        <v>178</v>
      </c>
      <c r="Y160" t="s">
        <v>178</v>
      </c>
      <c r="Z160">
        <v>38000</v>
      </c>
      <c r="AA160">
        <v>1445.38</v>
      </c>
      <c r="AB160">
        <v>2890.8</v>
      </c>
    </row>
    <row r="161" spans="1:28" x14ac:dyDescent="0.45">
      <c r="A161" t="s">
        <v>187</v>
      </c>
      <c r="B161" t="s">
        <v>168</v>
      </c>
      <c r="C161" t="s">
        <v>184</v>
      </c>
      <c r="D161" s="2">
        <v>32</v>
      </c>
      <c r="E161" t="s">
        <v>236</v>
      </c>
      <c r="F161" t="s">
        <v>226</v>
      </c>
      <c r="G161">
        <v>448</v>
      </c>
      <c r="H161">
        <v>2.4500000000000002</v>
      </c>
      <c r="I161">
        <v>3.1</v>
      </c>
      <c r="J161">
        <v>3.67</v>
      </c>
      <c r="K161" t="s">
        <v>50</v>
      </c>
      <c r="L161" t="s">
        <v>50</v>
      </c>
      <c r="M161" t="s">
        <v>50</v>
      </c>
      <c r="N161" t="s">
        <v>50</v>
      </c>
      <c r="O161" t="s">
        <v>182</v>
      </c>
      <c r="P161">
        <v>200</v>
      </c>
      <c r="Q161">
        <v>1920</v>
      </c>
      <c r="R161">
        <v>32</v>
      </c>
      <c r="S161" t="s">
        <v>225</v>
      </c>
      <c r="T161" t="s">
        <v>178</v>
      </c>
      <c r="U161" t="s">
        <v>178</v>
      </c>
      <c r="V161" t="s">
        <v>178</v>
      </c>
      <c r="W161" t="s">
        <v>178</v>
      </c>
      <c r="X161" t="s">
        <v>178</v>
      </c>
      <c r="Y161" t="s">
        <v>178</v>
      </c>
      <c r="Z161">
        <v>38000</v>
      </c>
      <c r="AA161">
        <v>1445.38</v>
      </c>
      <c r="AB161">
        <v>2890.8</v>
      </c>
    </row>
    <row r="162" spans="1:28" x14ac:dyDescent="0.45">
      <c r="A162" t="s">
        <v>186</v>
      </c>
      <c r="B162" t="s">
        <v>168</v>
      </c>
      <c r="C162" t="s">
        <v>184</v>
      </c>
      <c r="D162" s="2">
        <v>16</v>
      </c>
      <c r="E162" t="s">
        <v>236</v>
      </c>
      <c r="F162" t="s">
        <v>226</v>
      </c>
      <c r="G162">
        <v>448</v>
      </c>
      <c r="H162">
        <v>2.4500000000000002</v>
      </c>
      <c r="I162">
        <v>3.1</v>
      </c>
      <c r="J162">
        <v>3.67</v>
      </c>
      <c r="K162" t="s">
        <v>50</v>
      </c>
      <c r="L162" t="s">
        <v>50</v>
      </c>
      <c r="M162" t="s">
        <v>50</v>
      </c>
      <c r="N162" t="s">
        <v>50</v>
      </c>
      <c r="O162" t="s">
        <v>182</v>
      </c>
      <c r="P162">
        <v>200</v>
      </c>
      <c r="Q162">
        <v>1920</v>
      </c>
      <c r="R162">
        <v>32</v>
      </c>
      <c r="S162" t="s">
        <v>225</v>
      </c>
      <c r="T162" t="s">
        <v>178</v>
      </c>
      <c r="U162" t="s">
        <v>178</v>
      </c>
      <c r="V162" t="s">
        <v>178</v>
      </c>
      <c r="W162" t="s">
        <v>178</v>
      </c>
      <c r="X162" t="s">
        <v>178</v>
      </c>
      <c r="Y162" t="s">
        <v>178</v>
      </c>
      <c r="Z162">
        <v>38000</v>
      </c>
      <c r="AA162">
        <v>1445.38</v>
      </c>
      <c r="AB162">
        <v>2890.8</v>
      </c>
    </row>
    <row r="164" spans="1:28" x14ac:dyDescent="0.45">
      <c r="A164" t="s">
        <v>340</v>
      </c>
      <c r="B164" t="s">
        <v>168</v>
      </c>
      <c r="C164" t="s">
        <v>341</v>
      </c>
      <c r="D164" s="2">
        <v>176</v>
      </c>
      <c r="E164" t="s">
        <v>236</v>
      </c>
      <c r="F164" t="s">
        <v>226</v>
      </c>
      <c r="G164">
        <v>688</v>
      </c>
      <c r="H164">
        <v>2.4</v>
      </c>
      <c r="I164">
        <v>3.4</v>
      </c>
      <c r="J164">
        <v>3.7</v>
      </c>
      <c r="K164" t="s">
        <v>50</v>
      </c>
      <c r="L164" t="s">
        <v>50</v>
      </c>
      <c r="M164" t="s">
        <v>50</v>
      </c>
      <c r="N164" t="s">
        <v>50</v>
      </c>
      <c r="O164" t="s">
        <v>346</v>
      </c>
      <c r="P164">
        <v>400</v>
      </c>
      <c r="Q164">
        <v>3600</v>
      </c>
      <c r="R164">
        <v>32</v>
      </c>
      <c r="S164" t="s">
        <v>225</v>
      </c>
      <c r="T164" t="s">
        <v>178</v>
      </c>
      <c r="U164" t="s">
        <v>178</v>
      </c>
      <c r="V164" t="s">
        <v>178</v>
      </c>
      <c r="W164" t="s">
        <v>178</v>
      </c>
      <c r="X164" t="s">
        <v>178</v>
      </c>
      <c r="Y164" t="s">
        <v>178</v>
      </c>
      <c r="Z164">
        <v>80000</v>
      </c>
      <c r="AB164">
        <f xml:space="preserve"> 2 *AB158</f>
        <v>5781.6</v>
      </c>
    </row>
    <row r="165" spans="1:28" x14ac:dyDescent="0.45">
      <c r="A165" t="s">
        <v>342</v>
      </c>
      <c r="B165" t="s">
        <v>168</v>
      </c>
      <c r="C165" t="s">
        <v>341</v>
      </c>
      <c r="D165" s="2">
        <v>144</v>
      </c>
      <c r="E165" t="s">
        <v>236</v>
      </c>
      <c r="F165" t="s">
        <v>226</v>
      </c>
      <c r="G165">
        <v>688</v>
      </c>
      <c r="H165">
        <v>2.4</v>
      </c>
      <c r="I165">
        <v>3.4</v>
      </c>
      <c r="J165">
        <v>3.7</v>
      </c>
      <c r="K165" t="s">
        <v>50</v>
      </c>
      <c r="L165" t="s">
        <v>50</v>
      </c>
      <c r="M165" t="s">
        <v>50</v>
      </c>
      <c r="N165" t="s">
        <v>50</v>
      </c>
      <c r="O165" t="s">
        <v>346</v>
      </c>
      <c r="P165">
        <v>400</v>
      </c>
      <c r="Q165">
        <v>3600</v>
      </c>
      <c r="R165">
        <v>32</v>
      </c>
      <c r="S165" t="s">
        <v>225</v>
      </c>
      <c r="T165" t="s">
        <v>178</v>
      </c>
      <c r="U165" t="s">
        <v>178</v>
      </c>
      <c r="V165" t="s">
        <v>178</v>
      </c>
      <c r="W165" t="s">
        <v>178</v>
      </c>
      <c r="X165" t="s">
        <v>178</v>
      </c>
      <c r="Y165" t="s">
        <v>178</v>
      </c>
      <c r="Z165">
        <v>80000</v>
      </c>
      <c r="AB165">
        <f t="shared" ref="AB165:AB168" si="4" xml:space="preserve"> 2 *AB159</f>
        <v>5781.6</v>
      </c>
    </row>
    <row r="166" spans="1:28" x14ac:dyDescent="0.45">
      <c r="A166" t="s">
        <v>343</v>
      </c>
      <c r="B166" t="s">
        <v>168</v>
      </c>
      <c r="C166" t="s">
        <v>341</v>
      </c>
      <c r="D166" s="2">
        <v>96</v>
      </c>
      <c r="E166" t="s">
        <v>236</v>
      </c>
      <c r="F166" t="s">
        <v>226</v>
      </c>
      <c r="G166">
        <v>688</v>
      </c>
      <c r="H166">
        <v>2.4</v>
      </c>
      <c r="I166">
        <v>3.4</v>
      </c>
      <c r="J166">
        <v>3.7</v>
      </c>
      <c r="K166" t="s">
        <v>50</v>
      </c>
      <c r="L166" t="s">
        <v>50</v>
      </c>
      <c r="M166" t="s">
        <v>50</v>
      </c>
      <c r="N166" t="s">
        <v>50</v>
      </c>
      <c r="O166" t="s">
        <v>346</v>
      </c>
      <c r="P166">
        <v>400</v>
      </c>
      <c r="Q166">
        <v>3600</v>
      </c>
      <c r="R166">
        <v>32</v>
      </c>
      <c r="S166" t="s">
        <v>225</v>
      </c>
      <c r="T166" t="s">
        <v>178</v>
      </c>
      <c r="U166" t="s">
        <v>178</v>
      </c>
      <c r="V166" t="s">
        <v>178</v>
      </c>
      <c r="W166" t="s">
        <v>178</v>
      </c>
      <c r="X166" t="s">
        <v>178</v>
      </c>
      <c r="Y166" t="s">
        <v>178</v>
      </c>
      <c r="Z166">
        <v>80000</v>
      </c>
      <c r="AB166">
        <f t="shared" si="4"/>
        <v>5781.6</v>
      </c>
    </row>
    <row r="167" spans="1:28" x14ac:dyDescent="0.45">
      <c r="A167" t="s">
        <v>344</v>
      </c>
      <c r="B167" t="s">
        <v>168</v>
      </c>
      <c r="C167" t="s">
        <v>341</v>
      </c>
      <c r="D167" s="2">
        <v>48</v>
      </c>
      <c r="E167" t="s">
        <v>236</v>
      </c>
      <c r="F167" t="s">
        <v>226</v>
      </c>
      <c r="G167">
        <v>688</v>
      </c>
      <c r="H167">
        <v>2.4</v>
      </c>
      <c r="I167">
        <v>3.4</v>
      </c>
      <c r="J167">
        <v>3.7</v>
      </c>
      <c r="K167" t="s">
        <v>50</v>
      </c>
      <c r="L167" t="s">
        <v>50</v>
      </c>
      <c r="M167" t="s">
        <v>50</v>
      </c>
      <c r="N167" t="s">
        <v>50</v>
      </c>
      <c r="O167" t="s">
        <v>346</v>
      </c>
      <c r="P167">
        <v>400</v>
      </c>
      <c r="Q167">
        <v>3600</v>
      </c>
      <c r="R167">
        <v>32</v>
      </c>
      <c r="S167" t="s">
        <v>225</v>
      </c>
      <c r="T167" t="s">
        <v>178</v>
      </c>
      <c r="U167" t="s">
        <v>178</v>
      </c>
      <c r="V167" t="s">
        <v>178</v>
      </c>
      <c r="W167" t="s">
        <v>178</v>
      </c>
      <c r="X167" t="s">
        <v>178</v>
      </c>
      <c r="Y167" t="s">
        <v>178</v>
      </c>
      <c r="Z167">
        <v>80000</v>
      </c>
      <c r="AB167">
        <f t="shared" si="4"/>
        <v>5781.6</v>
      </c>
    </row>
    <row r="168" spans="1:28" x14ac:dyDescent="0.45">
      <c r="A168" t="s">
        <v>345</v>
      </c>
      <c r="B168" t="s">
        <v>168</v>
      </c>
      <c r="C168" t="s">
        <v>341</v>
      </c>
      <c r="D168" s="2">
        <v>24</v>
      </c>
      <c r="E168" t="s">
        <v>236</v>
      </c>
      <c r="F168" t="s">
        <v>226</v>
      </c>
      <c r="G168">
        <v>688</v>
      </c>
      <c r="H168">
        <v>2.4</v>
      </c>
      <c r="I168">
        <v>3.4</v>
      </c>
      <c r="J168">
        <v>3.7</v>
      </c>
      <c r="K168" t="s">
        <v>50</v>
      </c>
      <c r="L168" t="s">
        <v>50</v>
      </c>
      <c r="M168" t="s">
        <v>50</v>
      </c>
      <c r="N168" t="s">
        <v>50</v>
      </c>
      <c r="O168" t="s">
        <v>346</v>
      </c>
      <c r="P168">
        <v>400</v>
      </c>
      <c r="Q168">
        <v>3600</v>
      </c>
      <c r="R168">
        <v>32</v>
      </c>
      <c r="S168" t="s">
        <v>225</v>
      </c>
      <c r="T168" t="s">
        <v>178</v>
      </c>
      <c r="U168" t="s">
        <v>178</v>
      </c>
      <c r="V168" t="s">
        <v>178</v>
      </c>
      <c r="W168" t="s">
        <v>178</v>
      </c>
      <c r="X168" t="s">
        <v>178</v>
      </c>
      <c r="Y168" t="s">
        <v>178</v>
      </c>
      <c r="Z168">
        <v>80000</v>
      </c>
      <c r="AB168">
        <f t="shared" si="4"/>
        <v>5781.6</v>
      </c>
    </row>
    <row r="170" spans="1:28" x14ac:dyDescent="0.45">
      <c r="A170" t="s">
        <v>229</v>
      </c>
      <c r="B170" t="s">
        <v>167</v>
      </c>
      <c r="C170" t="s">
        <v>239</v>
      </c>
      <c r="D170" s="2">
        <v>2</v>
      </c>
      <c r="E170" t="s">
        <v>235</v>
      </c>
      <c r="F170" t="s">
        <v>225</v>
      </c>
      <c r="G170">
        <v>4</v>
      </c>
      <c r="H170">
        <v>2.7</v>
      </c>
      <c r="I170">
        <v>3.4</v>
      </c>
      <c r="J170">
        <v>3.7</v>
      </c>
      <c r="K170" t="s">
        <v>50</v>
      </c>
      <c r="L170" t="s">
        <v>50</v>
      </c>
      <c r="M170" t="s">
        <v>50</v>
      </c>
      <c r="N170" t="s">
        <v>50</v>
      </c>
      <c r="O170" t="s">
        <v>50</v>
      </c>
      <c r="P170" t="s">
        <v>50</v>
      </c>
      <c r="Q170">
        <v>16</v>
      </c>
      <c r="R170">
        <v>4</v>
      </c>
      <c r="S170" t="s">
        <v>225</v>
      </c>
      <c r="T170">
        <v>31</v>
      </c>
      <c r="U170">
        <v>31</v>
      </c>
      <c r="V170">
        <v>31</v>
      </c>
      <c r="W170">
        <v>4000</v>
      </c>
      <c r="X170">
        <v>47</v>
      </c>
      <c r="Y170">
        <v>3200</v>
      </c>
      <c r="Z170">
        <v>5000</v>
      </c>
      <c r="AA170">
        <v>26.86</v>
      </c>
      <c r="AB170">
        <v>74.459999999999994</v>
      </c>
    </row>
    <row r="171" spans="1:28" x14ac:dyDescent="0.45">
      <c r="A171" t="s">
        <v>191</v>
      </c>
      <c r="B171" t="s">
        <v>167</v>
      </c>
      <c r="C171" t="s">
        <v>239</v>
      </c>
      <c r="D171" s="2">
        <v>4</v>
      </c>
      <c r="E171" t="s">
        <v>235</v>
      </c>
      <c r="F171" t="s">
        <v>225</v>
      </c>
      <c r="G171">
        <v>8</v>
      </c>
      <c r="H171">
        <v>2.7</v>
      </c>
      <c r="I171">
        <v>3.4</v>
      </c>
      <c r="J171">
        <v>3.7</v>
      </c>
      <c r="K171" t="s">
        <v>50</v>
      </c>
      <c r="L171" t="s">
        <v>50</v>
      </c>
      <c r="M171" t="s">
        <v>50</v>
      </c>
      <c r="N171" t="s">
        <v>50</v>
      </c>
      <c r="O171" t="s">
        <v>50</v>
      </c>
      <c r="P171" t="s">
        <v>50</v>
      </c>
      <c r="Q171">
        <v>32</v>
      </c>
      <c r="R171">
        <v>8</v>
      </c>
      <c r="S171" t="s">
        <v>225</v>
      </c>
      <c r="T171">
        <v>64</v>
      </c>
      <c r="U171">
        <v>64</v>
      </c>
      <c r="V171">
        <v>64</v>
      </c>
      <c r="W171">
        <v>8000</v>
      </c>
      <c r="X171">
        <v>95</v>
      </c>
      <c r="Y171">
        <v>6400</v>
      </c>
      <c r="Z171">
        <v>10000</v>
      </c>
      <c r="AA171">
        <v>53.72</v>
      </c>
      <c r="AB171">
        <v>148.91999999999999</v>
      </c>
    </row>
    <row r="172" spans="1:28" x14ac:dyDescent="0.45">
      <c r="A172" t="s">
        <v>192</v>
      </c>
      <c r="B172" t="s">
        <v>167</v>
      </c>
      <c r="C172" t="s">
        <v>239</v>
      </c>
      <c r="D172" s="2">
        <v>8</v>
      </c>
      <c r="E172" t="s">
        <v>235</v>
      </c>
      <c r="F172" t="s">
        <v>225</v>
      </c>
      <c r="G172">
        <v>16</v>
      </c>
      <c r="H172">
        <v>2.7</v>
      </c>
      <c r="I172">
        <v>3.4</v>
      </c>
      <c r="J172">
        <v>3.7</v>
      </c>
      <c r="K172" t="s">
        <v>50</v>
      </c>
      <c r="L172" t="s">
        <v>50</v>
      </c>
      <c r="M172" t="s">
        <v>50</v>
      </c>
      <c r="N172" t="s">
        <v>50</v>
      </c>
      <c r="O172" t="s">
        <v>50</v>
      </c>
      <c r="P172" t="s">
        <v>50</v>
      </c>
      <c r="Q172">
        <v>64</v>
      </c>
      <c r="R172">
        <v>16</v>
      </c>
      <c r="S172" t="s">
        <v>225</v>
      </c>
      <c r="T172">
        <v>127</v>
      </c>
      <c r="U172">
        <v>127</v>
      </c>
      <c r="V172">
        <v>127</v>
      </c>
      <c r="W172">
        <v>16000</v>
      </c>
      <c r="X172">
        <v>190</v>
      </c>
      <c r="Y172">
        <v>12800</v>
      </c>
      <c r="Z172">
        <v>12500</v>
      </c>
      <c r="AA172">
        <v>107.47</v>
      </c>
      <c r="AB172">
        <v>297.83999999999997</v>
      </c>
    </row>
    <row r="173" spans="1:28" x14ac:dyDescent="0.45">
      <c r="A173" t="s">
        <v>230</v>
      </c>
      <c r="B173" t="s">
        <v>167</v>
      </c>
      <c r="C173" t="s">
        <v>239</v>
      </c>
      <c r="D173" s="2">
        <v>16</v>
      </c>
      <c r="E173" t="s">
        <v>235</v>
      </c>
      <c r="F173" t="s">
        <v>225</v>
      </c>
      <c r="G173">
        <v>32</v>
      </c>
      <c r="H173">
        <v>2.7</v>
      </c>
      <c r="I173">
        <v>3.4</v>
      </c>
      <c r="J173">
        <v>3.7</v>
      </c>
      <c r="K173" t="s">
        <v>50</v>
      </c>
      <c r="L173" t="s">
        <v>50</v>
      </c>
      <c r="M173" t="s">
        <v>50</v>
      </c>
      <c r="N173" t="s">
        <v>50</v>
      </c>
      <c r="O173" t="s">
        <v>50</v>
      </c>
      <c r="P173" t="s">
        <v>50</v>
      </c>
      <c r="Q173">
        <v>128</v>
      </c>
      <c r="R173">
        <v>32</v>
      </c>
      <c r="S173" t="s">
        <v>225</v>
      </c>
      <c r="T173">
        <v>255</v>
      </c>
      <c r="U173">
        <v>255</v>
      </c>
      <c r="V173">
        <v>255</v>
      </c>
      <c r="W173">
        <v>32000</v>
      </c>
      <c r="X173">
        <v>380</v>
      </c>
      <c r="Y173">
        <v>25600</v>
      </c>
      <c r="Z173">
        <v>12500</v>
      </c>
      <c r="AA173">
        <v>214.91</v>
      </c>
      <c r="AB173">
        <v>595.67999999999995</v>
      </c>
    </row>
    <row r="174" spans="1:28" x14ac:dyDescent="0.45">
      <c r="A174" t="s">
        <v>231</v>
      </c>
      <c r="B174" t="s">
        <v>167</v>
      </c>
      <c r="C174" t="s">
        <v>239</v>
      </c>
      <c r="D174" s="2">
        <v>32</v>
      </c>
      <c r="E174" t="s">
        <v>235</v>
      </c>
      <c r="F174" t="s">
        <v>225</v>
      </c>
      <c r="G174">
        <v>64</v>
      </c>
      <c r="H174">
        <v>2.7</v>
      </c>
      <c r="I174">
        <v>3.4</v>
      </c>
      <c r="J174">
        <v>3.7</v>
      </c>
      <c r="K174" t="s">
        <v>50</v>
      </c>
      <c r="L174" t="s">
        <v>50</v>
      </c>
      <c r="M174" t="s">
        <v>50</v>
      </c>
      <c r="N174" t="s">
        <v>50</v>
      </c>
      <c r="O174" t="s">
        <v>50</v>
      </c>
      <c r="P174" t="s">
        <v>50</v>
      </c>
      <c r="Q174">
        <v>256</v>
      </c>
      <c r="R174">
        <v>32</v>
      </c>
      <c r="S174" t="s">
        <v>225</v>
      </c>
      <c r="T174">
        <v>512</v>
      </c>
      <c r="U174">
        <v>512</v>
      </c>
      <c r="V174">
        <v>512</v>
      </c>
      <c r="W174">
        <v>64000</v>
      </c>
      <c r="X174">
        <v>750</v>
      </c>
      <c r="Y174">
        <v>51200</v>
      </c>
      <c r="Z174">
        <v>16000</v>
      </c>
      <c r="AA174">
        <v>429.83</v>
      </c>
      <c r="AB174">
        <v>1191.3599999999999</v>
      </c>
    </row>
    <row r="175" spans="1:28" x14ac:dyDescent="0.45">
      <c r="A175" t="s">
        <v>232</v>
      </c>
      <c r="B175" t="s">
        <v>167</v>
      </c>
      <c r="C175" t="s">
        <v>239</v>
      </c>
      <c r="D175" s="2">
        <v>48</v>
      </c>
      <c r="E175" t="s">
        <v>235</v>
      </c>
      <c r="F175" t="s">
        <v>225</v>
      </c>
      <c r="G175">
        <v>96</v>
      </c>
      <c r="H175">
        <v>2.7</v>
      </c>
      <c r="I175">
        <v>3.4</v>
      </c>
      <c r="J175">
        <v>3.7</v>
      </c>
      <c r="K175" t="s">
        <v>50</v>
      </c>
      <c r="L175" t="s">
        <v>50</v>
      </c>
      <c r="M175" t="s">
        <v>50</v>
      </c>
      <c r="N175" t="s">
        <v>50</v>
      </c>
      <c r="O175" t="s">
        <v>50</v>
      </c>
      <c r="P175" t="s">
        <v>50</v>
      </c>
      <c r="Q175">
        <v>384</v>
      </c>
      <c r="R175">
        <v>32</v>
      </c>
      <c r="S175" t="s">
        <v>225</v>
      </c>
      <c r="T175">
        <v>768</v>
      </c>
      <c r="U175">
        <v>768</v>
      </c>
      <c r="V175">
        <v>768</v>
      </c>
      <c r="W175">
        <v>96000</v>
      </c>
      <c r="X175">
        <v>1100</v>
      </c>
      <c r="Y175">
        <v>76800</v>
      </c>
      <c r="Z175">
        <v>21000</v>
      </c>
      <c r="AA175">
        <v>644.77</v>
      </c>
      <c r="AB175">
        <v>1787.04</v>
      </c>
    </row>
    <row r="176" spans="1:28" x14ac:dyDescent="0.45">
      <c r="A176" t="s">
        <v>233</v>
      </c>
      <c r="B176" t="s">
        <v>167</v>
      </c>
      <c r="C176" t="s">
        <v>239</v>
      </c>
      <c r="D176" s="2">
        <v>64</v>
      </c>
      <c r="E176" t="s">
        <v>235</v>
      </c>
      <c r="F176" t="s">
        <v>225</v>
      </c>
      <c r="G176">
        <v>128</v>
      </c>
      <c r="H176">
        <v>2.7</v>
      </c>
      <c r="I176">
        <v>3.4</v>
      </c>
      <c r="J176">
        <v>3.7</v>
      </c>
      <c r="K176" t="s">
        <v>50</v>
      </c>
      <c r="L176" t="s">
        <v>50</v>
      </c>
      <c r="M176" t="s">
        <v>50</v>
      </c>
      <c r="N176" t="s">
        <v>50</v>
      </c>
      <c r="O176" t="s">
        <v>50</v>
      </c>
      <c r="P176" t="s">
        <v>50</v>
      </c>
      <c r="Q176">
        <v>512</v>
      </c>
      <c r="R176">
        <v>32</v>
      </c>
      <c r="S176" t="s">
        <v>225</v>
      </c>
      <c r="T176">
        <v>1024</v>
      </c>
      <c r="U176">
        <v>1024</v>
      </c>
      <c r="V176">
        <v>1024</v>
      </c>
      <c r="W176">
        <v>128000</v>
      </c>
      <c r="X176">
        <v>1100</v>
      </c>
      <c r="Y176">
        <v>80000</v>
      </c>
      <c r="Z176">
        <v>28000</v>
      </c>
      <c r="AA176">
        <v>859.69</v>
      </c>
      <c r="AB176">
        <v>2382.7199999999998</v>
      </c>
    </row>
    <row r="177" spans="1:28" x14ac:dyDescent="0.45">
      <c r="A177" t="s">
        <v>234</v>
      </c>
      <c r="B177" t="s">
        <v>167</v>
      </c>
      <c r="C177" t="s">
        <v>239</v>
      </c>
      <c r="D177" s="2">
        <v>72</v>
      </c>
      <c r="E177" t="s">
        <v>235</v>
      </c>
      <c r="F177" t="s">
        <v>225</v>
      </c>
      <c r="G177">
        <v>144</v>
      </c>
      <c r="H177">
        <v>2.7</v>
      </c>
      <c r="I177">
        <v>3.4</v>
      </c>
      <c r="J177">
        <v>3.7</v>
      </c>
      <c r="K177" t="s">
        <v>50</v>
      </c>
      <c r="L177" t="s">
        <v>50</v>
      </c>
      <c r="M177" t="s">
        <v>50</v>
      </c>
      <c r="N177" t="s">
        <v>50</v>
      </c>
      <c r="O177" t="s">
        <v>50</v>
      </c>
      <c r="P177" t="s">
        <v>50</v>
      </c>
      <c r="Q177">
        <v>576</v>
      </c>
      <c r="R177">
        <v>32</v>
      </c>
      <c r="S177" t="s">
        <v>225</v>
      </c>
      <c r="T177">
        <v>1152</v>
      </c>
      <c r="U177">
        <v>1152</v>
      </c>
      <c r="V177">
        <v>1152</v>
      </c>
      <c r="W177">
        <v>144000</v>
      </c>
      <c r="X177">
        <v>1100</v>
      </c>
      <c r="Y177">
        <v>80000</v>
      </c>
      <c r="Z177">
        <v>30000</v>
      </c>
      <c r="AA177">
        <v>967.14</v>
      </c>
      <c r="AB177">
        <v>2680.56</v>
      </c>
    </row>
    <row r="179" spans="1:28" x14ac:dyDescent="0.45">
      <c r="A179" t="s">
        <v>193</v>
      </c>
      <c r="B179" t="s">
        <v>167</v>
      </c>
      <c r="C179" t="s">
        <v>172</v>
      </c>
      <c r="D179" s="2">
        <v>4</v>
      </c>
      <c r="E179" t="s">
        <v>235</v>
      </c>
      <c r="F179" t="s">
        <v>225</v>
      </c>
      <c r="G179">
        <v>84</v>
      </c>
      <c r="H179">
        <v>3.4</v>
      </c>
      <c r="I179">
        <v>4</v>
      </c>
      <c r="J179">
        <v>4.0999999999999996</v>
      </c>
      <c r="K179" t="s">
        <v>50</v>
      </c>
      <c r="L179" t="s">
        <v>50</v>
      </c>
      <c r="M179" t="s">
        <v>50</v>
      </c>
      <c r="N179" t="s">
        <v>50</v>
      </c>
      <c r="O179" t="s">
        <v>50</v>
      </c>
      <c r="P179" t="s">
        <v>50</v>
      </c>
      <c r="Q179">
        <v>168</v>
      </c>
      <c r="R179">
        <v>8</v>
      </c>
      <c r="S179" t="s">
        <v>225</v>
      </c>
      <c r="T179">
        <v>343</v>
      </c>
      <c r="U179">
        <v>343</v>
      </c>
      <c r="V179">
        <v>343</v>
      </c>
      <c r="W179">
        <v>40000</v>
      </c>
      <c r="X179">
        <v>104</v>
      </c>
      <c r="Y179">
        <v>6700</v>
      </c>
      <c r="Z179">
        <v>4000</v>
      </c>
      <c r="AA179">
        <v>97.74</v>
      </c>
      <c r="AB179">
        <v>271.56</v>
      </c>
    </row>
    <row r="180" spans="1:28" x14ac:dyDescent="0.45">
      <c r="A180" t="s">
        <v>194</v>
      </c>
      <c r="B180" t="s">
        <v>167</v>
      </c>
      <c r="C180" t="s">
        <v>172</v>
      </c>
      <c r="D180" s="2">
        <v>12</v>
      </c>
      <c r="E180" t="s">
        <v>235</v>
      </c>
      <c r="F180" t="s">
        <v>225</v>
      </c>
      <c r="G180">
        <v>252</v>
      </c>
      <c r="H180">
        <v>3.4</v>
      </c>
      <c r="I180">
        <v>4</v>
      </c>
      <c r="J180">
        <v>4.0999999999999996</v>
      </c>
      <c r="K180" t="s">
        <v>50</v>
      </c>
      <c r="L180" t="s">
        <v>50</v>
      </c>
      <c r="M180" t="s">
        <v>50</v>
      </c>
      <c r="N180" t="s">
        <v>50</v>
      </c>
      <c r="O180" t="s">
        <v>50</v>
      </c>
      <c r="P180" t="s">
        <v>50</v>
      </c>
      <c r="Q180">
        <v>504</v>
      </c>
      <c r="R180">
        <v>24</v>
      </c>
      <c r="S180" t="s">
        <v>225</v>
      </c>
      <c r="T180">
        <v>1029</v>
      </c>
      <c r="U180">
        <v>1029</v>
      </c>
      <c r="V180">
        <v>1029</v>
      </c>
      <c r="W180">
        <v>100000</v>
      </c>
      <c r="X180">
        <v>314</v>
      </c>
      <c r="Y180">
        <v>20000</v>
      </c>
      <c r="Z180">
        <v>8000</v>
      </c>
      <c r="AA180">
        <v>293.27</v>
      </c>
      <c r="AB180">
        <v>814.68</v>
      </c>
    </row>
    <row r="181" spans="1:28" x14ac:dyDescent="0.45">
      <c r="A181" t="s">
        <v>195</v>
      </c>
      <c r="B181" t="s">
        <v>167</v>
      </c>
      <c r="C181" t="s">
        <v>172</v>
      </c>
      <c r="D181" s="2">
        <v>24</v>
      </c>
      <c r="E181" t="s">
        <v>235</v>
      </c>
      <c r="F181" t="s">
        <v>225</v>
      </c>
      <c r="G181">
        <v>504</v>
      </c>
      <c r="H181">
        <v>3.4</v>
      </c>
      <c r="I181">
        <v>4</v>
      </c>
      <c r="J181">
        <v>4.0999999999999996</v>
      </c>
      <c r="K181" t="s">
        <v>50</v>
      </c>
      <c r="L181" t="s">
        <v>50</v>
      </c>
      <c r="M181" t="s">
        <v>50</v>
      </c>
      <c r="N181" t="s">
        <v>50</v>
      </c>
      <c r="O181" t="s">
        <v>50</v>
      </c>
      <c r="P181" t="s">
        <v>50</v>
      </c>
      <c r="Q181">
        <v>1008</v>
      </c>
      <c r="R181">
        <v>32</v>
      </c>
      <c r="S181" t="s">
        <v>225</v>
      </c>
      <c r="T181">
        <v>2057</v>
      </c>
      <c r="U181">
        <v>2057</v>
      </c>
      <c r="V181">
        <v>2057</v>
      </c>
      <c r="W181">
        <v>200000</v>
      </c>
      <c r="X181">
        <v>629</v>
      </c>
      <c r="Y181">
        <v>40000</v>
      </c>
      <c r="Z181">
        <v>16000</v>
      </c>
      <c r="AA181">
        <v>586.58000000000004</v>
      </c>
      <c r="AB181">
        <v>1629.36</v>
      </c>
    </row>
    <row r="182" spans="1:28" x14ac:dyDescent="0.45">
      <c r="A182" t="s">
        <v>196</v>
      </c>
      <c r="B182" t="s">
        <v>167</v>
      </c>
      <c r="C182" t="s">
        <v>172</v>
      </c>
      <c r="D182" s="2">
        <v>36</v>
      </c>
      <c r="E182" t="s">
        <v>235</v>
      </c>
      <c r="F182" t="s">
        <v>225</v>
      </c>
      <c r="G182">
        <v>756</v>
      </c>
      <c r="H182">
        <v>3.4</v>
      </c>
      <c r="I182">
        <v>4</v>
      </c>
      <c r="J182">
        <v>4.0999999999999996</v>
      </c>
      <c r="K182" t="s">
        <v>50</v>
      </c>
      <c r="L182" t="s">
        <v>50</v>
      </c>
      <c r="M182" t="s">
        <v>50</v>
      </c>
      <c r="N182" t="s">
        <v>50</v>
      </c>
      <c r="O182" t="s">
        <v>50</v>
      </c>
      <c r="P182" t="s">
        <v>50</v>
      </c>
      <c r="Q182">
        <v>1512</v>
      </c>
      <c r="R182">
        <v>32</v>
      </c>
      <c r="S182" t="s">
        <v>225</v>
      </c>
      <c r="T182">
        <v>3086</v>
      </c>
      <c r="U182">
        <v>3086</v>
      </c>
      <c r="V182">
        <v>3086</v>
      </c>
      <c r="W182">
        <v>300000</v>
      </c>
      <c r="X182">
        <v>944</v>
      </c>
      <c r="Y182">
        <v>60000</v>
      </c>
      <c r="Z182">
        <v>24000</v>
      </c>
      <c r="AA182">
        <v>879.86</v>
      </c>
      <c r="AB182">
        <v>2444.04</v>
      </c>
    </row>
    <row r="183" spans="1:28" x14ac:dyDescent="0.45">
      <c r="A183" t="s">
        <v>197</v>
      </c>
      <c r="B183" t="s">
        <v>167</v>
      </c>
      <c r="C183" t="s">
        <v>172</v>
      </c>
      <c r="D183" s="2">
        <v>48</v>
      </c>
      <c r="E183" t="s">
        <v>235</v>
      </c>
      <c r="F183" t="s">
        <v>225</v>
      </c>
      <c r="G183">
        <v>1008</v>
      </c>
      <c r="H183">
        <v>3.4</v>
      </c>
      <c r="I183">
        <v>4</v>
      </c>
      <c r="J183">
        <v>4.0999999999999996</v>
      </c>
      <c r="K183" t="s">
        <v>50</v>
      </c>
      <c r="L183" t="s">
        <v>50</v>
      </c>
      <c r="M183" t="s">
        <v>50</v>
      </c>
      <c r="N183" t="s">
        <v>50</v>
      </c>
      <c r="O183" t="s">
        <v>50</v>
      </c>
      <c r="P183" t="s">
        <v>50</v>
      </c>
      <c r="Q183">
        <v>2016</v>
      </c>
      <c r="R183">
        <v>32</v>
      </c>
      <c r="S183" t="s">
        <v>225</v>
      </c>
      <c r="T183">
        <v>3871</v>
      </c>
      <c r="U183">
        <v>3871</v>
      </c>
      <c r="V183">
        <v>3871</v>
      </c>
      <c r="W183">
        <v>400000</v>
      </c>
      <c r="X183">
        <v>1258</v>
      </c>
      <c r="Y183">
        <v>80000</v>
      </c>
      <c r="Z183">
        <v>32000</v>
      </c>
      <c r="AA183">
        <v>1173.1300000000001</v>
      </c>
      <c r="AB183">
        <v>3258.72</v>
      </c>
    </row>
    <row r="185" spans="1:28" x14ac:dyDescent="0.45">
      <c r="A185" t="s">
        <v>328</v>
      </c>
      <c r="B185" t="s">
        <v>167</v>
      </c>
      <c r="C185" t="s">
        <v>190</v>
      </c>
      <c r="D185" s="2">
        <v>10</v>
      </c>
      <c r="E185" t="s">
        <v>235</v>
      </c>
      <c r="F185" t="s">
        <v>225</v>
      </c>
      <c r="G185">
        <v>168</v>
      </c>
      <c r="H185">
        <v>2.6</v>
      </c>
      <c r="I185">
        <v>3.2</v>
      </c>
      <c r="J185">
        <v>3.2</v>
      </c>
      <c r="K185" t="s">
        <v>331</v>
      </c>
      <c r="L185">
        <v>1</v>
      </c>
      <c r="M185">
        <v>64</v>
      </c>
      <c r="N185" t="s">
        <v>50</v>
      </c>
      <c r="O185" t="s">
        <v>50</v>
      </c>
      <c r="P185" t="s">
        <v>50</v>
      </c>
      <c r="Q185">
        <v>736</v>
      </c>
      <c r="R185">
        <v>8</v>
      </c>
      <c r="S185" t="s">
        <v>225</v>
      </c>
      <c r="T185" t="s">
        <v>178</v>
      </c>
      <c r="U185" t="s">
        <v>178</v>
      </c>
      <c r="V185" t="s">
        <v>178</v>
      </c>
      <c r="W185" t="s">
        <v>178</v>
      </c>
      <c r="X185" t="s">
        <v>178</v>
      </c>
      <c r="Y185" t="s">
        <v>178</v>
      </c>
      <c r="Z185">
        <v>7500</v>
      </c>
      <c r="AB185">
        <v>1445.4</v>
      </c>
    </row>
    <row r="186" spans="1:28" x14ac:dyDescent="0.45">
      <c r="A186" t="s">
        <v>329</v>
      </c>
      <c r="B186" t="s">
        <v>167</v>
      </c>
      <c r="C186" t="s">
        <v>190</v>
      </c>
      <c r="D186" s="2">
        <v>20</v>
      </c>
      <c r="E186" t="s">
        <v>235</v>
      </c>
      <c r="F186" t="s">
        <v>225</v>
      </c>
      <c r="G186">
        <v>336</v>
      </c>
      <c r="H186">
        <v>2.6</v>
      </c>
      <c r="I186">
        <v>3.2</v>
      </c>
      <c r="J186">
        <v>3.2</v>
      </c>
      <c r="K186" t="s">
        <v>331</v>
      </c>
      <c r="L186">
        <v>2</v>
      </c>
      <c r="M186">
        <v>128</v>
      </c>
      <c r="N186" t="s">
        <v>50</v>
      </c>
      <c r="O186" t="s">
        <v>50</v>
      </c>
      <c r="P186" t="s">
        <v>50</v>
      </c>
      <c r="Q186">
        <v>1474</v>
      </c>
      <c r="R186">
        <v>16</v>
      </c>
      <c r="S186" t="s">
        <v>225</v>
      </c>
      <c r="T186" t="s">
        <v>178</v>
      </c>
      <c r="U186" t="s">
        <v>178</v>
      </c>
      <c r="V186" t="s">
        <v>178</v>
      </c>
      <c r="W186" t="s">
        <v>178</v>
      </c>
      <c r="X186" t="s">
        <v>178</v>
      </c>
      <c r="Y186" t="s">
        <v>178</v>
      </c>
      <c r="Z186">
        <v>15000</v>
      </c>
      <c r="AB186">
        <v>2890.8</v>
      </c>
    </row>
    <row r="187" spans="1:28" x14ac:dyDescent="0.45">
      <c r="A187" t="s">
        <v>330</v>
      </c>
      <c r="B187" t="s">
        <v>167</v>
      </c>
      <c r="C187" t="s">
        <v>190</v>
      </c>
      <c r="D187" s="2">
        <v>40</v>
      </c>
      <c r="E187" t="s">
        <v>235</v>
      </c>
      <c r="F187" t="s">
        <v>225</v>
      </c>
      <c r="G187">
        <v>672</v>
      </c>
      <c r="H187">
        <v>2.6</v>
      </c>
      <c r="I187">
        <v>3.2</v>
      </c>
      <c r="J187">
        <v>3.2</v>
      </c>
      <c r="K187" t="s">
        <v>331</v>
      </c>
      <c r="L187">
        <v>4</v>
      </c>
      <c r="M187">
        <v>256</v>
      </c>
      <c r="N187" t="s">
        <v>50</v>
      </c>
      <c r="O187" t="s">
        <v>50</v>
      </c>
      <c r="P187" t="s">
        <v>50</v>
      </c>
      <c r="Q187">
        <v>2948</v>
      </c>
      <c r="R187">
        <v>32</v>
      </c>
      <c r="S187" t="s">
        <v>225</v>
      </c>
      <c r="T187" t="s">
        <v>178</v>
      </c>
      <c r="U187" t="s">
        <v>178</v>
      </c>
      <c r="V187" t="s">
        <v>178</v>
      </c>
      <c r="W187" t="s">
        <v>178</v>
      </c>
      <c r="X187" t="s">
        <v>178</v>
      </c>
      <c r="Y187" t="s">
        <v>178</v>
      </c>
      <c r="Z187">
        <v>30000</v>
      </c>
      <c r="AB187">
        <v>5781.6</v>
      </c>
    </row>
    <row r="189" spans="1:28" x14ac:dyDescent="0.45">
      <c r="A189" t="s">
        <v>318</v>
      </c>
      <c r="B189" t="s">
        <v>168</v>
      </c>
      <c r="C189" t="s">
        <v>184</v>
      </c>
      <c r="D189" s="2">
        <v>24</v>
      </c>
      <c r="E189" t="s">
        <v>236</v>
      </c>
      <c r="F189" t="s">
        <v>226</v>
      </c>
      <c r="G189">
        <v>220</v>
      </c>
      <c r="H189">
        <v>2.6</v>
      </c>
      <c r="I189">
        <v>3.1</v>
      </c>
      <c r="J189">
        <v>3.3</v>
      </c>
      <c r="K189" t="s">
        <v>201</v>
      </c>
      <c r="L189">
        <v>1</v>
      </c>
      <c r="M189">
        <v>80</v>
      </c>
      <c r="N189">
        <v>3</v>
      </c>
      <c r="O189" t="s">
        <v>50</v>
      </c>
      <c r="P189" t="s">
        <v>50</v>
      </c>
      <c r="Q189">
        <v>1123</v>
      </c>
      <c r="R189">
        <v>12</v>
      </c>
      <c r="S189" t="s">
        <v>225</v>
      </c>
      <c r="T189" t="s">
        <v>178</v>
      </c>
      <c r="U189" t="s">
        <v>178</v>
      </c>
      <c r="V189" t="s">
        <v>178</v>
      </c>
      <c r="W189" t="s">
        <v>178</v>
      </c>
      <c r="X189">
        <v>1000</v>
      </c>
      <c r="Y189">
        <v>30000</v>
      </c>
      <c r="Z189">
        <v>20000</v>
      </c>
      <c r="AB189" t="s">
        <v>50</v>
      </c>
    </row>
    <row r="190" spans="1:28" x14ac:dyDescent="0.45">
      <c r="A190" t="s">
        <v>319</v>
      </c>
      <c r="B190" t="s">
        <v>168</v>
      </c>
      <c r="C190" t="s">
        <v>184</v>
      </c>
      <c r="D190" s="2">
        <v>48</v>
      </c>
      <c r="E190" t="s">
        <v>236</v>
      </c>
      <c r="F190" t="s">
        <v>226</v>
      </c>
      <c r="G190">
        <v>440</v>
      </c>
      <c r="H190">
        <v>2.6</v>
      </c>
      <c r="I190">
        <v>3.1</v>
      </c>
      <c r="J190">
        <v>3.3</v>
      </c>
      <c r="K190" t="s">
        <v>201</v>
      </c>
      <c r="L190">
        <v>2</v>
      </c>
      <c r="M190">
        <v>160</v>
      </c>
      <c r="N190">
        <v>3</v>
      </c>
      <c r="O190" t="s">
        <v>50</v>
      </c>
      <c r="P190" t="s">
        <v>50</v>
      </c>
      <c r="Q190">
        <v>2246</v>
      </c>
      <c r="R190">
        <v>24</v>
      </c>
      <c r="S190" t="s">
        <v>225</v>
      </c>
      <c r="T190" t="s">
        <v>178</v>
      </c>
      <c r="U190" t="s">
        <v>178</v>
      </c>
      <c r="V190" t="s">
        <v>178</v>
      </c>
      <c r="W190" t="s">
        <v>178</v>
      </c>
      <c r="X190">
        <v>2000</v>
      </c>
      <c r="Y190">
        <v>60000</v>
      </c>
      <c r="Z190">
        <v>40000</v>
      </c>
      <c r="AB190" t="s">
        <v>50</v>
      </c>
    </row>
    <row r="191" spans="1:28" x14ac:dyDescent="0.45">
      <c r="A191" t="s">
        <v>320</v>
      </c>
      <c r="B191" t="s">
        <v>168</v>
      </c>
      <c r="C191" t="s">
        <v>184</v>
      </c>
      <c r="D191" s="2">
        <v>96</v>
      </c>
      <c r="E191" t="s">
        <v>236</v>
      </c>
      <c r="F191" t="s">
        <v>226</v>
      </c>
      <c r="G191">
        <v>880</v>
      </c>
      <c r="H191">
        <v>2.6</v>
      </c>
      <c r="I191">
        <v>3.1</v>
      </c>
      <c r="J191">
        <v>3.3</v>
      </c>
      <c r="K191" t="s">
        <v>201</v>
      </c>
      <c r="L191">
        <v>4</v>
      </c>
      <c r="M191">
        <v>320</v>
      </c>
      <c r="N191">
        <v>3</v>
      </c>
      <c r="O191" t="s">
        <v>50</v>
      </c>
      <c r="P191" t="s">
        <v>50</v>
      </c>
      <c r="Q191">
        <v>4492</v>
      </c>
      <c r="R191">
        <v>32</v>
      </c>
      <c r="S191" t="s">
        <v>225</v>
      </c>
      <c r="T191" t="s">
        <v>178</v>
      </c>
      <c r="U191" t="s">
        <v>178</v>
      </c>
      <c r="V191" t="s">
        <v>178</v>
      </c>
      <c r="W191" t="s">
        <v>178</v>
      </c>
      <c r="X191">
        <v>4000</v>
      </c>
      <c r="Y191">
        <v>120000</v>
      </c>
      <c r="Z191">
        <v>80000</v>
      </c>
      <c r="AB191" t="s">
        <v>50</v>
      </c>
    </row>
    <row r="193" spans="1:28" x14ac:dyDescent="0.45">
      <c r="A193" t="s">
        <v>198</v>
      </c>
      <c r="B193" t="s">
        <v>168</v>
      </c>
      <c r="C193" t="s">
        <v>170</v>
      </c>
      <c r="D193" s="2">
        <v>96</v>
      </c>
      <c r="E193" t="s">
        <v>236</v>
      </c>
      <c r="F193" t="s">
        <v>226</v>
      </c>
      <c r="G193">
        <v>900</v>
      </c>
      <c r="H193">
        <v>2.6</v>
      </c>
      <c r="I193">
        <v>3.1</v>
      </c>
      <c r="J193">
        <v>3.3</v>
      </c>
      <c r="K193" t="s">
        <v>201</v>
      </c>
      <c r="L193">
        <v>8</v>
      </c>
      <c r="M193">
        <v>320</v>
      </c>
      <c r="N193">
        <v>3</v>
      </c>
      <c r="O193" t="s">
        <v>182</v>
      </c>
      <c r="P193">
        <v>1600</v>
      </c>
      <c r="Q193">
        <v>7000</v>
      </c>
      <c r="R193">
        <v>32</v>
      </c>
      <c r="S193" t="s">
        <v>225</v>
      </c>
      <c r="T193" t="s">
        <v>178</v>
      </c>
      <c r="U193" t="s">
        <v>178</v>
      </c>
      <c r="V193" t="s">
        <v>178</v>
      </c>
      <c r="W193" t="s">
        <v>178</v>
      </c>
      <c r="X193">
        <v>800</v>
      </c>
      <c r="Y193">
        <v>80000</v>
      </c>
      <c r="Z193">
        <v>24000</v>
      </c>
      <c r="AA193">
        <v>9528.08</v>
      </c>
      <c r="AB193">
        <v>23819.9</v>
      </c>
    </row>
    <row r="194" spans="1:28" x14ac:dyDescent="0.45">
      <c r="A194" t="s">
        <v>332</v>
      </c>
      <c r="B194" t="s">
        <v>168</v>
      </c>
      <c r="C194" t="s">
        <v>170</v>
      </c>
      <c r="D194" s="2">
        <v>96</v>
      </c>
      <c r="E194" t="s">
        <v>305</v>
      </c>
      <c r="F194" t="s">
        <v>226</v>
      </c>
      <c r="G194">
        <v>1900</v>
      </c>
      <c r="H194">
        <v>2.6</v>
      </c>
      <c r="I194">
        <v>3.1</v>
      </c>
      <c r="J194">
        <v>3.3</v>
      </c>
      <c r="K194" t="s">
        <v>201</v>
      </c>
      <c r="L194">
        <v>8</v>
      </c>
      <c r="M194">
        <v>640</v>
      </c>
      <c r="N194">
        <v>3</v>
      </c>
      <c r="O194" t="s">
        <v>182</v>
      </c>
      <c r="P194">
        <v>1600</v>
      </c>
      <c r="Q194">
        <v>7000</v>
      </c>
      <c r="R194">
        <v>32</v>
      </c>
      <c r="S194" t="s">
        <v>225</v>
      </c>
      <c r="T194" t="s">
        <v>178</v>
      </c>
      <c r="U194" t="s">
        <v>178</v>
      </c>
      <c r="V194" t="s">
        <v>178</v>
      </c>
      <c r="W194" t="s">
        <v>178</v>
      </c>
      <c r="X194">
        <v>800</v>
      </c>
      <c r="Y194">
        <v>80000</v>
      </c>
      <c r="Z194">
        <v>24000</v>
      </c>
      <c r="AB194">
        <v>23819.9</v>
      </c>
    </row>
    <row r="196" spans="1:28" x14ac:dyDescent="0.45">
      <c r="A196" t="s">
        <v>202</v>
      </c>
      <c r="B196" t="s">
        <v>167</v>
      </c>
      <c r="C196" t="s">
        <v>190</v>
      </c>
      <c r="D196" s="2">
        <v>40</v>
      </c>
      <c r="E196" t="s">
        <v>236</v>
      </c>
      <c r="F196" t="s">
        <v>226</v>
      </c>
      <c r="G196">
        <v>672</v>
      </c>
      <c r="H196">
        <v>2.7</v>
      </c>
      <c r="I196">
        <v>3.4</v>
      </c>
      <c r="J196">
        <v>3.7</v>
      </c>
      <c r="K196" t="s">
        <v>204</v>
      </c>
      <c r="L196">
        <v>8</v>
      </c>
      <c r="M196">
        <v>256</v>
      </c>
      <c r="N196">
        <v>2</v>
      </c>
      <c r="O196" t="s">
        <v>180</v>
      </c>
      <c r="P196">
        <v>100</v>
      </c>
      <c r="Q196">
        <v>2948</v>
      </c>
      <c r="R196">
        <v>32</v>
      </c>
      <c r="S196" t="s">
        <v>225</v>
      </c>
      <c r="T196" t="s">
        <v>178</v>
      </c>
      <c r="U196" t="s">
        <v>178</v>
      </c>
      <c r="V196" t="s">
        <v>178</v>
      </c>
      <c r="W196" t="s">
        <v>178</v>
      </c>
      <c r="X196">
        <v>800</v>
      </c>
      <c r="Y196">
        <v>80000</v>
      </c>
      <c r="Z196">
        <v>24000</v>
      </c>
      <c r="AA196" t="s">
        <v>50</v>
      </c>
      <c r="AB196">
        <v>19299.740000000002</v>
      </c>
    </row>
    <row r="198" spans="1:28" x14ac:dyDescent="0.45">
      <c r="A198" t="s">
        <v>205</v>
      </c>
      <c r="B198" t="s">
        <v>167</v>
      </c>
      <c r="C198" t="s">
        <v>206</v>
      </c>
      <c r="D198" s="2">
        <v>6</v>
      </c>
      <c r="E198" t="s">
        <v>235</v>
      </c>
      <c r="F198" t="s">
        <v>226</v>
      </c>
      <c r="G198">
        <v>112</v>
      </c>
      <c r="H198">
        <v>2.6</v>
      </c>
      <c r="I198">
        <v>3.5</v>
      </c>
      <c r="J198">
        <v>3.5</v>
      </c>
      <c r="K198" t="s">
        <v>207</v>
      </c>
      <c r="L198">
        <v>1</v>
      </c>
      <c r="M198">
        <v>16</v>
      </c>
      <c r="N198" t="s">
        <v>50</v>
      </c>
      <c r="O198" t="s">
        <v>50</v>
      </c>
      <c r="P198" t="s">
        <v>50</v>
      </c>
      <c r="Q198">
        <v>736</v>
      </c>
      <c r="R198">
        <v>12</v>
      </c>
      <c r="S198" t="s">
        <v>225</v>
      </c>
      <c r="T198" t="s">
        <v>178</v>
      </c>
      <c r="U198" t="s">
        <v>178</v>
      </c>
      <c r="V198" t="s">
        <v>178</v>
      </c>
      <c r="W198" t="s">
        <v>178</v>
      </c>
      <c r="X198">
        <v>200</v>
      </c>
      <c r="Y198">
        <v>20000</v>
      </c>
      <c r="Z198" t="s">
        <v>178</v>
      </c>
      <c r="AA198">
        <v>804.86</v>
      </c>
      <c r="AB198">
        <v>1813.32</v>
      </c>
    </row>
    <row r="199" spans="1:28" x14ac:dyDescent="0.45">
      <c r="A199" t="s">
        <v>209</v>
      </c>
      <c r="B199" t="s">
        <v>167</v>
      </c>
      <c r="C199" t="s">
        <v>206</v>
      </c>
      <c r="D199" s="2">
        <v>12</v>
      </c>
      <c r="E199" t="s">
        <v>235</v>
      </c>
      <c r="F199" t="s">
        <v>226</v>
      </c>
      <c r="G199">
        <v>224</v>
      </c>
      <c r="H199">
        <v>2.6</v>
      </c>
      <c r="I199">
        <v>3.5</v>
      </c>
      <c r="J199">
        <v>3.5</v>
      </c>
      <c r="K199" t="s">
        <v>207</v>
      </c>
      <c r="L199">
        <v>2</v>
      </c>
      <c r="M199">
        <v>32</v>
      </c>
      <c r="N199" t="s">
        <v>50</v>
      </c>
      <c r="O199" t="s">
        <v>50</v>
      </c>
      <c r="P199" t="s">
        <v>50</v>
      </c>
      <c r="Q199">
        <v>1474</v>
      </c>
      <c r="R199">
        <v>24</v>
      </c>
      <c r="S199" t="s">
        <v>225</v>
      </c>
      <c r="T199" t="s">
        <v>178</v>
      </c>
      <c r="U199" t="s">
        <v>178</v>
      </c>
      <c r="V199" t="s">
        <v>178</v>
      </c>
      <c r="W199" t="s">
        <v>178</v>
      </c>
      <c r="X199">
        <v>400</v>
      </c>
      <c r="Y199">
        <v>40000</v>
      </c>
      <c r="Z199" t="s">
        <v>178</v>
      </c>
      <c r="AA199">
        <v>1609.8</v>
      </c>
      <c r="AB199">
        <v>3626.64</v>
      </c>
    </row>
    <row r="200" spans="1:28" x14ac:dyDescent="0.45">
      <c r="A200" t="s">
        <v>210</v>
      </c>
      <c r="B200" t="s">
        <v>167</v>
      </c>
      <c r="C200" t="s">
        <v>206</v>
      </c>
      <c r="D200" s="2">
        <v>24</v>
      </c>
      <c r="E200" t="s">
        <v>235</v>
      </c>
      <c r="F200" t="s">
        <v>226</v>
      </c>
      <c r="G200">
        <v>448</v>
      </c>
      <c r="H200">
        <v>2.6</v>
      </c>
      <c r="I200">
        <v>3.5</v>
      </c>
      <c r="J200">
        <v>3.5</v>
      </c>
      <c r="K200" t="s">
        <v>207</v>
      </c>
      <c r="L200">
        <v>4</v>
      </c>
      <c r="M200">
        <v>48</v>
      </c>
      <c r="N200" t="s">
        <v>50</v>
      </c>
      <c r="O200" t="s">
        <v>238</v>
      </c>
      <c r="P200">
        <v>56</v>
      </c>
      <c r="Q200">
        <v>2948</v>
      </c>
      <c r="R200">
        <v>32</v>
      </c>
      <c r="S200" t="s">
        <v>225</v>
      </c>
      <c r="T200" t="s">
        <v>178</v>
      </c>
      <c r="U200" t="s">
        <v>178</v>
      </c>
      <c r="V200" t="s">
        <v>178</v>
      </c>
      <c r="W200" t="s">
        <v>178</v>
      </c>
      <c r="X200">
        <v>800</v>
      </c>
      <c r="Y200">
        <v>80000</v>
      </c>
      <c r="Z200" t="s">
        <v>178</v>
      </c>
      <c r="AA200">
        <v>3541.6</v>
      </c>
      <c r="AB200">
        <v>7978.9</v>
      </c>
    </row>
    <row r="201" spans="1:28" x14ac:dyDescent="0.45">
      <c r="A201" t="s">
        <v>211</v>
      </c>
      <c r="B201" t="s">
        <v>167</v>
      </c>
      <c r="C201" t="s">
        <v>206</v>
      </c>
      <c r="D201" s="2">
        <v>24</v>
      </c>
      <c r="E201" t="s">
        <v>235</v>
      </c>
      <c r="F201" t="s">
        <v>226</v>
      </c>
      <c r="G201">
        <v>448</v>
      </c>
      <c r="H201">
        <v>2.6</v>
      </c>
      <c r="I201">
        <v>3.5</v>
      </c>
      <c r="J201">
        <v>3.5</v>
      </c>
      <c r="K201" t="s">
        <v>207</v>
      </c>
      <c r="L201">
        <v>4</v>
      </c>
      <c r="M201">
        <v>54</v>
      </c>
      <c r="N201" t="s">
        <v>50</v>
      </c>
      <c r="O201" t="s">
        <v>50</v>
      </c>
      <c r="P201" t="s">
        <v>50</v>
      </c>
      <c r="Q201">
        <v>2948</v>
      </c>
      <c r="R201">
        <v>32</v>
      </c>
      <c r="S201" t="s">
        <v>225</v>
      </c>
      <c r="T201" t="s">
        <v>178</v>
      </c>
      <c r="U201" t="s">
        <v>178</v>
      </c>
      <c r="V201" t="s">
        <v>178</v>
      </c>
      <c r="W201" t="s">
        <v>178</v>
      </c>
      <c r="X201">
        <v>800</v>
      </c>
      <c r="Y201">
        <v>80000</v>
      </c>
      <c r="Z201" t="s">
        <v>178</v>
      </c>
      <c r="AA201">
        <v>3219.69</v>
      </c>
      <c r="AB201">
        <v>7253.28</v>
      </c>
    </row>
    <row r="203" spans="1:28" x14ac:dyDescent="0.45">
      <c r="A203" t="s">
        <v>208</v>
      </c>
      <c r="B203" t="s">
        <v>167</v>
      </c>
      <c r="C203" t="s">
        <v>206</v>
      </c>
      <c r="D203" s="2">
        <v>6</v>
      </c>
      <c r="E203" t="s">
        <v>235</v>
      </c>
      <c r="F203" t="s">
        <v>226</v>
      </c>
      <c r="G203">
        <v>112</v>
      </c>
      <c r="H203">
        <v>2.6</v>
      </c>
      <c r="I203">
        <v>3.5</v>
      </c>
      <c r="J203">
        <v>3.5</v>
      </c>
      <c r="K203" t="s">
        <v>204</v>
      </c>
      <c r="L203">
        <v>1</v>
      </c>
      <c r="M203">
        <v>16</v>
      </c>
      <c r="N203" t="s">
        <v>50</v>
      </c>
      <c r="O203" t="s">
        <v>50</v>
      </c>
      <c r="P203" t="s">
        <v>50</v>
      </c>
      <c r="Q203">
        <v>736</v>
      </c>
      <c r="R203">
        <v>12</v>
      </c>
      <c r="S203" t="s">
        <v>225</v>
      </c>
      <c r="T203" t="s">
        <v>178</v>
      </c>
      <c r="U203" t="s">
        <v>178</v>
      </c>
      <c r="V203" t="s">
        <v>178</v>
      </c>
      <c r="W203" t="s">
        <v>178</v>
      </c>
      <c r="X203">
        <v>200</v>
      </c>
      <c r="Y203">
        <v>20000</v>
      </c>
      <c r="Z203" t="s">
        <v>178</v>
      </c>
      <c r="AA203">
        <v>786.3</v>
      </c>
      <c r="AB203">
        <v>2457.1799999999998</v>
      </c>
    </row>
    <row r="204" spans="1:28" x14ac:dyDescent="0.45">
      <c r="A204" t="s">
        <v>212</v>
      </c>
      <c r="B204" t="s">
        <v>167</v>
      </c>
      <c r="C204" t="s">
        <v>206</v>
      </c>
      <c r="D204" s="2">
        <v>12</v>
      </c>
      <c r="E204" t="s">
        <v>235</v>
      </c>
      <c r="F204" t="s">
        <v>226</v>
      </c>
      <c r="G204">
        <v>224</v>
      </c>
      <c r="H204">
        <v>2.6</v>
      </c>
      <c r="I204">
        <v>3.5</v>
      </c>
      <c r="J204">
        <v>3.5</v>
      </c>
      <c r="K204" t="s">
        <v>204</v>
      </c>
      <c r="L204">
        <v>2</v>
      </c>
      <c r="M204">
        <v>32</v>
      </c>
      <c r="N204" t="s">
        <v>50</v>
      </c>
      <c r="O204" t="s">
        <v>50</v>
      </c>
      <c r="P204" t="s">
        <v>50</v>
      </c>
      <c r="Q204">
        <v>1474</v>
      </c>
      <c r="R204">
        <v>24</v>
      </c>
      <c r="S204" t="s">
        <v>225</v>
      </c>
      <c r="T204" t="s">
        <v>178</v>
      </c>
      <c r="U204" t="s">
        <v>178</v>
      </c>
      <c r="V204" t="s">
        <v>178</v>
      </c>
      <c r="W204" t="s">
        <v>178</v>
      </c>
      <c r="X204">
        <v>400</v>
      </c>
      <c r="Y204">
        <v>40000</v>
      </c>
      <c r="Z204" t="s">
        <v>178</v>
      </c>
      <c r="AA204">
        <v>1572.58</v>
      </c>
      <c r="AB204">
        <v>4914.3599999999997</v>
      </c>
    </row>
    <row r="205" spans="1:28" x14ac:dyDescent="0.45">
      <c r="A205" t="s">
        <v>213</v>
      </c>
      <c r="B205" t="s">
        <v>167</v>
      </c>
      <c r="C205" t="s">
        <v>206</v>
      </c>
      <c r="D205" s="2">
        <v>24</v>
      </c>
      <c r="E205" t="s">
        <v>235</v>
      </c>
      <c r="F205" t="s">
        <v>226</v>
      </c>
      <c r="G205">
        <v>448</v>
      </c>
      <c r="H205">
        <v>2.6</v>
      </c>
      <c r="I205">
        <v>3.5</v>
      </c>
      <c r="J205">
        <v>3.5</v>
      </c>
      <c r="K205" t="s">
        <v>204</v>
      </c>
      <c r="L205">
        <v>4</v>
      </c>
      <c r="M205">
        <v>48</v>
      </c>
      <c r="N205" t="s">
        <v>50</v>
      </c>
      <c r="O205" t="s">
        <v>238</v>
      </c>
      <c r="P205">
        <v>56</v>
      </c>
      <c r="Q205">
        <v>2948</v>
      </c>
      <c r="R205">
        <v>32</v>
      </c>
      <c r="S205" t="s">
        <v>225</v>
      </c>
      <c r="T205" t="s">
        <v>178</v>
      </c>
      <c r="U205" t="s">
        <v>178</v>
      </c>
      <c r="V205" t="s">
        <v>178</v>
      </c>
      <c r="W205" t="s">
        <v>178</v>
      </c>
      <c r="X205">
        <v>800</v>
      </c>
      <c r="Y205">
        <v>80000</v>
      </c>
      <c r="Z205" t="s">
        <v>178</v>
      </c>
      <c r="AA205">
        <v>4095.44</v>
      </c>
      <c r="AB205">
        <v>10811.59</v>
      </c>
    </row>
    <row r="206" spans="1:28" x14ac:dyDescent="0.45">
      <c r="A206" t="s">
        <v>214</v>
      </c>
      <c r="B206" t="s">
        <v>167</v>
      </c>
      <c r="C206" t="s">
        <v>206</v>
      </c>
      <c r="D206" s="2">
        <v>24</v>
      </c>
      <c r="E206" t="s">
        <v>235</v>
      </c>
      <c r="F206" t="s">
        <v>226</v>
      </c>
      <c r="G206">
        <v>448</v>
      </c>
      <c r="H206">
        <v>2.6</v>
      </c>
      <c r="I206">
        <v>3.5</v>
      </c>
      <c r="J206">
        <v>3.5</v>
      </c>
      <c r="K206" t="s">
        <v>204</v>
      </c>
      <c r="L206">
        <v>4</v>
      </c>
      <c r="M206">
        <v>54</v>
      </c>
      <c r="N206" t="s">
        <v>50</v>
      </c>
      <c r="O206" t="s">
        <v>50</v>
      </c>
      <c r="P206" t="s">
        <v>50</v>
      </c>
      <c r="Q206">
        <v>2948</v>
      </c>
      <c r="R206">
        <v>32</v>
      </c>
      <c r="S206" t="s">
        <v>225</v>
      </c>
      <c r="T206" t="s">
        <v>178</v>
      </c>
      <c r="U206" t="s">
        <v>178</v>
      </c>
      <c r="V206" t="s">
        <v>178</v>
      </c>
      <c r="W206" t="s">
        <v>178</v>
      </c>
      <c r="X206">
        <v>800</v>
      </c>
      <c r="Y206">
        <v>80000</v>
      </c>
      <c r="Z206" t="s">
        <v>178</v>
      </c>
      <c r="AA206">
        <v>3145.19</v>
      </c>
      <c r="AB206">
        <v>9828.7199999999993</v>
      </c>
    </row>
    <row r="208" spans="1:28" x14ac:dyDescent="0.45">
      <c r="A208" t="s">
        <v>245</v>
      </c>
      <c r="B208" t="s">
        <v>168</v>
      </c>
      <c r="C208" t="s">
        <v>170</v>
      </c>
      <c r="D208" s="2">
        <v>4</v>
      </c>
      <c r="E208" t="s">
        <v>236</v>
      </c>
      <c r="F208" t="s">
        <v>226</v>
      </c>
      <c r="G208">
        <v>28</v>
      </c>
      <c r="H208">
        <v>2.4500000000000002</v>
      </c>
      <c r="I208">
        <v>3.1</v>
      </c>
      <c r="J208">
        <v>3.3</v>
      </c>
      <c r="K208" t="s">
        <v>215</v>
      </c>
      <c r="L208">
        <v>1</v>
      </c>
      <c r="M208">
        <v>16</v>
      </c>
      <c r="N208" t="s">
        <v>50</v>
      </c>
      <c r="O208" t="s">
        <v>50</v>
      </c>
      <c r="P208" t="s">
        <v>50</v>
      </c>
      <c r="Q208">
        <v>180</v>
      </c>
      <c r="R208">
        <v>8</v>
      </c>
      <c r="S208" t="s">
        <v>225</v>
      </c>
      <c r="T208" t="s">
        <v>178</v>
      </c>
      <c r="U208" t="s">
        <v>178</v>
      </c>
      <c r="V208" t="s">
        <v>178</v>
      </c>
      <c r="W208" t="s">
        <v>178</v>
      </c>
      <c r="X208" t="s">
        <v>178</v>
      </c>
      <c r="Y208" t="s">
        <v>178</v>
      </c>
      <c r="Z208">
        <v>8000</v>
      </c>
      <c r="AA208">
        <v>175.08</v>
      </c>
      <c r="AB208">
        <v>460.63</v>
      </c>
    </row>
    <row r="209" spans="1:28" x14ac:dyDescent="0.45">
      <c r="A209" t="s">
        <v>246</v>
      </c>
      <c r="B209" t="s">
        <v>168</v>
      </c>
      <c r="C209" t="s">
        <v>170</v>
      </c>
      <c r="D209" s="2">
        <v>8</v>
      </c>
      <c r="E209" t="s">
        <v>236</v>
      </c>
      <c r="F209" t="s">
        <v>226</v>
      </c>
      <c r="G209">
        <v>56</v>
      </c>
      <c r="H209">
        <v>2.4500000000000002</v>
      </c>
      <c r="I209">
        <v>3.1</v>
      </c>
      <c r="J209">
        <v>3.3</v>
      </c>
      <c r="K209" t="s">
        <v>215</v>
      </c>
      <c r="L209">
        <v>1</v>
      </c>
      <c r="M209">
        <v>32</v>
      </c>
      <c r="N209" t="s">
        <v>50</v>
      </c>
      <c r="O209" t="s">
        <v>50</v>
      </c>
      <c r="P209" t="s">
        <v>50</v>
      </c>
      <c r="Q209">
        <v>360</v>
      </c>
      <c r="R209">
        <v>16</v>
      </c>
      <c r="S209" t="s">
        <v>225</v>
      </c>
      <c r="T209" t="s">
        <v>178</v>
      </c>
      <c r="U209" t="s">
        <v>178</v>
      </c>
      <c r="V209" t="s">
        <v>178</v>
      </c>
      <c r="W209" t="s">
        <v>178</v>
      </c>
      <c r="X209" t="s">
        <v>178</v>
      </c>
      <c r="Y209" t="s">
        <v>178</v>
      </c>
      <c r="Z209">
        <v>8000</v>
      </c>
      <c r="AA209">
        <v>250.33</v>
      </c>
      <c r="AB209">
        <v>658.46</v>
      </c>
    </row>
    <row r="210" spans="1:28" x14ac:dyDescent="0.45">
      <c r="A210" t="s">
        <v>247</v>
      </c>
      <c r="B210" t="s">
        <v>168</v>
      </c>
      <c r="C210" t="s">
        <v>170</v>
      </c>
      <c r="D210" s="2">
        <v>16</v>
      </c>
      <c r="E210" t="s">
        <v>236</v>
      </c>
      <c r="F210" t="s">
        <v>226</v>
      </c>
      <c r="G210">
        <v>110</v>
      </c>
      <c r="H210">
        <v>2.4500000000000002</v>
      </c>
      <c r="I210">
        <v>3.1</v>
      </c>
      <c r="J210">
        <v>3.3</v>
      </c>
      <c r="K210" t="s">
        <v>215</v>
      </c>
      <c r="L210">
        <v>1</v>
      </c>
      <c r="M210">
        <v>48</v>
      </c>
      <c r="N210" t="s">
        <v>50</v>
      </c>
      <c r="O210" t="s">
        <v>50</v>
      </c>
      <c r="P210" t="s">
        <v>50</v>
      </c>
      <c r="Q210">
        <v>360</v>
      </c>
      <c r="R210">
        <v>32</v>
      </c>
      <c r="S210" t="s">
        <v>225</v>
      </c>
      <c r="T210" t="s">
        <v>178</v>
      </c>
      <c r="U210" t="s">
        <v>178</v>
      </c>
      <c r="V210" t="s">
        <v>178</v>
      </c>
      <c r="W210" t="s">
        <v>178</v>
      </c>
      <c r="X210" t="s">
        <v>178</v>
      </c>
      <c r="Y210" t="s">
        <v>178</v>
      </c>
      <c r="Z210">
        <v>8000</v>
      </c>
      <c r="AA210">
        <v>400.77</v>
      </c>
      <c r="AB210">
        <v>1054.8499999999999</v>
      </c>
    </row>
    <row r="211" spans="1:28" x14ac:dyDescent="0.45">
      <c r="A211" t="s">
        <v>248</v>
      </c>
      <c r="B211" t="s">
        <v>168</v>
      </c>
      <c r="C211" t="s">
        <v>170</v>
      </c>
      <c r="D211" s="2">
        <v>64</v>
      </c>
      <c r="E211" t="s">
        <v>236</v>
      </c>
      <c r="F211" t="s">
        <v>226</v>
      </c>
      <c r="G211">
        <v>440</v>
      </c>
      <c r="H211">
        <v>2.4500000000000002</v>
      </c>
      <c r="I211">
        <v>3.1</v>
      </c>
      <c r="J211">
        <v>3.3</v>
      </c>
      <c r="K211" t="s">
        <v>215</v>
      </c>
      <c r="L211">
        <v>4</v>
      </c>
      <c r="M211">
        <v>54</v>
      </c>
      <c r="N211" t="s">
        <v>50</v>
      </c>
      <c r="O211" t="s">
        <v>50</v>
      </c>
      <c r="P211" t="s">
        <v>50</v>
      </c>
      <c r="Q211">
        <v>2880</v>
      </c>
      <c r="R211">
        <v>32</v>
      </c>
      <c r="S211" t="s">
        <v>225</v>
      </c>
      <c r="T211" t="s">
        <v>178</v>
      </c>
      <c r="U211" t="s">
        <v>178</v>
      </c>
      <c r="V211" t="s">
        <v>178</v>
      </c>
      <c r="W211" t="s">
        <v>178</v>
      </c>
      <c r="X211" t="s">
        <v>178</v>
      </c>
      <c r="Y211" t="s">
        <v>178</v>
      </c>
      <c r="Z211">
        <v>32000</v>
      </c>
      <c r="AA211">
        <v>1448.69</v>
      </c>
      <c r="AB211">
        <v>3812.06</v>
      </c>
    </row>
    <row r="213" spans="1:28" x14ac:dyDescent="0.45">
      <c r="A213" t="s">
        <v>321</v>
      </c>
      <c r="B213" t="s">
        <v>168</v>
      </c>
      <c r="C213" t="s">
        <v>184</v>
      </c>
      <c r="D213" s="2">
        <v>6</v>
      </c>
      <c r="E213" t="s">
        <v>235</v>
      </c>
      <c r="F213" t="s">
        <v>226</v>
      </c>
      <c r="G213">
        <v>55</v>
      </c>
      <c r="H213">
        <v>3.2</v>
      </c>
      <c r="I213">
        <v>4</v>
      </c>
      <c r="J213">
        <v>4</v>
      </c>
      <c r="K213" t="s">
        <v>327</v>
      </c>
      <c r="L213">
        <v>0.16700000000000001</v>
      </c>
      <c r="M213">
        <v>4</v>
      </c>
      <c r="N213" t="s">
        <v>50</v>
      </c>
      <c r="O213" t="s">
        <v>50</v>
      </c>
      <c r="P213" t="s">
        <v>50</v>
      </c>
      <c r="Q213">
        <v>180</v>
      </c>
      <c r="R213">
        <v>4</v>
      </c>
      <c r="S213" t="s">
        <v>225</v>
      </c>
      <c r="T213" t="s">
        <v>178</v>
      </c>
      <c r="U213" t="s">
        <v>178</v>
      </c>
      <c r="V213" t="s">
        <v>178</v>
      </c>
      <c r="W213" t="s">
        <v>178</v>
      </c>
      <c r="X213" t="s">
        <v>178</v>
      </c>
      <c r="Y213" t="s">
        <v>178</v>
      </c>
      <c r="Z213">
        <v>5000</v>
      </c>
      <c r="AB213">
        <v>397.85</v>
      </c>
    </row>
    <row r="214" spans="1:28" x14ac:dyDescent="0.45">
      <c r="A214" t="s">
        <v>322</v>
      </c>
      <c r="B214" t="s">
        <v>168</v>
      </c>
      <c r="C214" t="s">
        <v>184</v>
      </c>
      <c r="D214" s="2">
        <v>12</v>
      </c>
      <c r="E214" t="s">
        <v>235</v>
      </c>
      <c r="F214" t="s">
        <v>226</v>
      </c>
      <c r="G214">
        <v>110</v>
      </c>
      <c r="H214">
        <v>3.2</v>
      </c>
      <c r="I214">
        <v>4</v>
      </c>
      <c r="J214">
        <v>4</v>
      </c>
      <c r="K214" t="s">
        <v>327</v>
      </c>
      <c r="L214">
        <v>0.33300000000000002</v>
      </c>
      <c r="M214">
        <v>8</v>
      </c>
      <c r="N214" t="s">
        <v>50</v>
      </c>
      <c r="O214" t="s">
        <v>50</v>
      </c>
      <c r="P214" t="s">
        <v>50</v>
      </c>
      <c r="Q214">
        <v>360</v>
      </c>
      <c r="R214">
        <v>4</v>
      </c>
      <c r="S214" t="s">
        <v>225</v>
      </c>
      <c r="T214" t="s">
        <v>178</v>
      </c>
      <c r="U214" t="s">
        <v>178</v>
      </c>
      <c r="V214" t="s">
        <v>178</v>
      </c>
      <c r="W214" t="s">
        <v>178</v>
      </c>
      <c r="X214" t="s">
        <v>178</v>
      </c>
      <c r="Y214" t="s">
        <v>178</v>
      </c>
      <c r="Z214">
        <v>10000</v>
      </c>
      <c r="AB214">
        <v>795.7</v>
      </c>
    </row>
    <row r="215" spans="1:28" x14ac:dyDescent="0.45">
      <c r="A215" t="s">
        <v>323</v>
      </c>
      <c r="B215" t="s">
        <v>168</v>
      </c>
      <c r="C215" t="s">
        <v>184</v>
      </c>
      <c r="D215" s="2">
        <v>18</v>
      </c>
      <c r="E215" t="s">
        <v>235</v>
      </c>
      <c r="F215" t="s">
        <v>226</v>
      </c>
      <c r="G215">
        <v>220</v>
      </c>
      <c r="H215">
        <v>3.2</v>
      </c>
      <c r="I215">
        <v>4</v>
      </c>
      <c r="J215">
        <v>4</v>
      </c>
      <c r="K215" t="s">
        <v>327</v>
      </c>
      <c r="L215">
        <v>0.5</v>
      </c>
      <c r="M215">
        <v>12</v>
      </c>
      <c r="N215" t="s">
        <v>50</v>
      </c>
      <c r="O215" t="s">
        <v>50</v>
      </c>
      <c r="P215" t="s">
        <v>50</v>
      </c>
      <c r="Q215">
        <v>720</v>
      </c>
      <c r="R215">
        <v>8</v>
      </c>
      <c r="S215" t="s">
        <v>225</v>
      </c>
      <c r="T215" t="s">
        <v>178</v>
      </c>
      <c r="U215" t="s">
        <v>178</v>
      </c>
      <c r="V215" t="s">
        <v>178</v>
      </c>
      <c r="W215" t="s">
        <v>178</v>
      </c>
      <c r="X215" t="s">
        <v>178</v>
      </c>
      <c r="Y215" t="s">
        <v>178</v>
      </c>
      <c r="Z215">
        <v>20000</v>
      </c>
      <c r="AB215">
        <v>1401.6</v>
      </c>
    </row>
    <row r="216" spans="1:28" x14ac:dyDescent="0.45">
      <c r="A216" t="s">
        <v>324</v>
      </c>
      <c r="B216" t="s">
        <v>168</v>
      </c>
      <c r="C216" t="s">
        <v>184</v>
      </c>
      <c r="D216" s="2">
        <v>36</v>
      </c>
      <c r="E216" t="s">
        <v>235</v>
      </c>
      <c r="F216" t="s">
        <v>226</v>
      </c>
      <c r="G216">
        <v>440</v>
      </c>
      <c r="H216">
        <v>3.2</v>
      </c>
      <c r="I216">
        <v>4</v>
      </c>
      <c r="J216">
        <v>4</v>
      </c>
      <c r="K216" t="s">
        <v>327</v>
      </c>
      <c r="L216">
        <v>1</v>
      </c>
      <c r="M216">
        <v>24</v>
      </c>
      <c r="N216" t="s">
        <v>50</v>
      </c>
      <c r="O216" t="s">
        <v>50</v>
      </c>
      <c r="P216" t="s">
        <v>50</v>
      </c>
      <c r="Q216">
        <v>720</v>
      </c>
      <c r="R216">
        <v>16</v>
      </c>
      <c r="S216" t="s">
        <v>225</v>
      </c>
      <c r="T216" t="s">
        <v>178</v>
      </c>
      <c r="U216" t="s">
        <v>178</v>
      </c>
      <c r="V216" t="s">
        <v>178</v>
      </c>
      <c r="W216" t="s">
        <v>178</v>
      </c>
      <c r="X216" t="s">
        <v>178</v>
      </c>
      <c r="Y216" t="s">
        <v>178</v>
      </c>
      <c r="Z216">
        <v>40000</v>
      </c>
      <c r="AB216">
        <v>2803.2</v>
      </c>
    </row>
    <row r="217" spans="1:28" x14ac:dyDescent="0.45">
      <c r="A217" t="s">
        <v>325</v>
      </c>
      <c r="B217" t="s">
        <v>168</v>
      </c>
      <c r="C217" t="s">
        <v>184</v>
      </c>
      <c r="D217" s="2">
        <v>36</v>
      </c>
      <c r="E217" t="s">
        <v>235</v>
      </c>
      <c r="F217" t="s">
        <v>226</v>
      </c>
      <c r="G217">
        <v>880</v>
      </c>
      <c r="H217">
        <v>3.2</v>
      </c>
      <c r="I217">
        <v>4</v>
      </c>
      <c r="J217">
        <v>4</v>
      </c>
      <c r="K217" t="s">
        <v>327</v>
      </c>
      <c r="L217">
        <v>1</v>
      </c>
      <c r="M217">
        <v>24</v>
      </c>
      <c r="N217" t="s">
        <v>50</v>
      </c>
      <c r="O217" t="s">
        <v>50</v>
      </c>
      <c r="P217" t="s">
        <v>50</v>
      </c>
      <c r="Q217">
        <v>720</v>
      </c>
      <c r="R217">
        <v>32</v>
      </c>
      <c r="S217" t="s">
        <v>225</v>
      </c>
      <c r="T217" t="s">
        <v>178</v>
      </c>
      <c r="U217" t="s">
        <v>178</v>
      </c>
      <c r="V217" t="s">
        <v>178</v>
      </c>
      <c r="W217" t="s">
        <v>178</v>
      </c>
      <c r="X217" t="s">
        <v>178</v>
      </c>
      <c r="Y217" t="s">
        <v>178</v>
      </c>
      <c r="Z217">
        <v>80000</v>
      </c>
      <c r="AB217">
        <v>3959.52</v>
      </c>
    </row>
    <row r="218" spans="1:28" x14ac:dyDescent="0.45">
      <c r="A218" t="s">
        <v>326</v>
      </c>
      <c r="B218" t="s">
        <v>168</v>
      </c>
      <c r="C218" t="s">
        <v>184</v>
      </c>
      <c r="D218" s="2">
        <v>72</v>
      </c>
      <c r="E218" t="s">
        <v>235</v>
      </c>
      <c r="F218" t="s">
        <v>226</v>
      </c>
      <c r="G218">
        <v>880</v>
      </c>
      <c r="H218">
        <v>3.2</v>
      </c>
      <c r="I218">
        <v>4</v>
      </c>
      <c r="J218">
        <v>4</v>
      </c>
      <c r="K218" t="s">
        <v>327</v>
      </c>
      <c r="L218">
        <v>2</v>
      </c>
      <c r="M218">
        <v>48</v>
      </c>
      <c r="N218" t="s">
        <v>50</v>
      </c>
      <c r="O218" t="s">
        <v>50</v>
      </c>
      <c r="P218" t="s">
        <v>50</v>
      </c>
      <c r="Q218">
        <v>1400</v>
      </c>
      <c r="R218">
        <v>32</v>
      </c>
      <c r="S218" t="s">
        <v>225</v>
      </c>
      <c r="T218" t="s">
        <v>178</v>
      </c>
      <c r="U218" t="s">
        <v>178</v>
      </c>
      <c r="V218" t="s">
        <v>178</v>
      </c>
      <c r="W218" t="s">
        <v>178</v>
      </c>
      <c r="X218" t="s">
        <v>178</v>
      </c>
      <c r="Y218" t="s">
        <v>178</v>
      </c>
      <c r="Z218">
        <v>80000</v>
      </c>
      <c r="AB218">
        <v>5711.52</v>
      </c>
    </row>
    <row r="220" spans="1:28" x14ac:dyDescent="0.45">
      <c r="A220" t="s">
        <v>216</v>
      </c>
      <c r="B220" t="s">
        <v>168</v>
      </c>
      <c r="C220" t="s">
        <v>170</v>
      </c>
      <c r="D220" s="2">
        <v>4</v>
      </c>
      <c r="E220" t="s">
        <v>235</v>
      </c>
      <c r="F220" t="s">
        <v>226</v>
      </c>
      <c r="G220">
        <v>14</v>
      </c>
      <c r="H220">
        <v>2.4500000000000002</v>
      </c>
      <c r="I220">
        <v>3.1</v>
      </c>
      <c r="J220">
        <v>3.3</v>
      </c>
      <c r="K220" t="s">
        <v>217</v>
      </c>
      <c r="L220" s="1">
        <v>0.125</v>
      </c>
      <c r="M220">
        <v>2</v>
      </c>
      <c r="N220" t="s">
        <v>50</v>
      </c>
      <c r="O220" t="s">
        <v>50</v>
      </c>
      <c r="P220" t="s">
        <v>50</v>
      </c>
      <c r="Q220">
        <v>88</v>
      </c>
      <c r="R220">
        <v>4</v>
      </c>
      <c r="S220" t="s">
        <v>225</v>
      </c>
      <c r="T220" t="s">
        <v>178</v>
      </c>
      <c r="U220" t="s">
        <v>178</v>
      </c>
      <c r="V220" t="s">
        <v>178</v>
      </c>
      <c r="W220" t="s">
        <v>178</v>
      </c>
      <c r="X220" t="s">
        <v>178</v>
      </c>
      <c r="Y220" t="s">
        <v>178</v>
      </c>
      <c r="Z220">
        <v>1000</v>
      </c>
      <c r="AA220" t="s">
        <v>50</v>
      </c>
      <c r="AB220">
        <v>338.72</v>
      </c>
    </row>
    <row r="221" spans="1:28" x14ac:dyDescent="0.45">
      <c r="A221" t="s">
        <v>218</v>
      </c>
      <c r="B221" t="s">
        <v>168</v>
      </c>
      <c r="C221" t="s">
        <v>170</v>
      </c>
      <c r="D221" s="2">
        <v>8</v>
      </c>
      <c r="E221" t="s">
        <v>235</v>
      </c>
      <c r="F221" t="s">
        <v>226</v>
      </c>
      <c r="G221">
        <v>28</v>
      </c>
      <c r="H221">
        <v>2.4500000000000002</v>
      </c>
      <c r="I221">
        <v>3.1</v>
      </c>
      <c r="J221">
        <v>3.3</v>
      </c>
      <c r="K221" t="s">
        <v>217</v>
      </c>
      <c r="L221" s="1">
        <v>0.25</v>
      </c>
      <c r="M221">
        <v>4</v>
      </c>
      <c r="N221" t="s">
        <v>50</v>
      </c>
      <c r="O221" t="s">
        <v>50</v>
      </c>
      <c r="P221" t="s">
        <v>50</v>
      </c>
      <c r="Q221">
        <v>176</v>
      </c>
      <c r="R221">
        <v>8</v>
      </c>
      <c r="S221" t="s">
        <v>225</v>
      </c>
      <c r="T221" t="s">
        <v>178</v>
      </c>
      <c r="U221" t="s">
        <v>178</v>
      </c>
      <c r="V221" t="s">
        <v>178</v>
      </c>
      <c r="W221" t="s">
        <v>178</v>
      </c>
      <c r="X221" t="s">
        <v>178</v>
      </c>
      <c r="Y221" t="s">
        <v>178</v>
      </c>
      <c r="Z221">
        <v>2000</v>
      </c>
      <c r="AA221" t="s">
        <v>50</v>
      </c>
      <c r="AB221">
        <v>676.71</v>
      </c>
    </row>
    <row r="222" spans="1:28" x14ac:dyDescent="0.45">
      <c r="A222" t="s">
        <v>219</v>
      </c>
      <c r="B222" t="s">
        <v>168</v>
      </c>
      <c r="C222" t="s">
        <v>170</v>
      </c>
      <c r="D222" s="2">
        <v>16</v>
      </c>
      <c r="E222" t="s">
        <v>235</v>
      </c>
      <c r="F222" t="s">
        <v>226</v>
      </c>
      <c r="G222">
        <v>56</v>
      </c>
      <c r="H222">
        <v>2.4500000000000002</v>
      </c>
      <c r="I222">
        <v>3.1</v>
      </c>
      <c r="J222">
        <v>3.3</v>
      </c>
      <c r="K222" t="s">
        <v>217</v>
      </c>
      <c r="L222" s="1">
        <v>0.5</v>
      </c>
      <c r="M222">
        <v>8</v>
      </c>
      <c r="N222" t="s">
        <v>50</v>
      </c>
      <c r="O222" t="s">
        <v>50</v>
      </c>
      <c r="P222" t="s">
        <v>50</v>
      </c>
      <c r="Q222">
        <v>352</v>
      </c>
      <c r="R222">
        <v>16</v>
      </c>
      <c r="S222" t="s">
        <v>225</v>
      </c>
      <c r="T222" t="s">
        <v>178</v>
      </c>
      <c r="U222" t="s">
        <v>178</v>
      </c>
      <c r="V222" t="s">
        <v>178</v>
      </c>
      <c r="W222" t="s">
        <v>178</v>
      </c>
      <c r="X222" t="s">
        <v>178</v>
      </c>
      <c r="Y222" t="s">
        <v>178</v>
      </c>
      <c r="Z222">
        <v>4000</v>
      </c>
      <c r="AA222" t="s">
        <v>50</v>
      </c>
      <c r="AB222">
        <v>1353.42</v>
      </c>
    </row>
    <row r="223" spans="1:28" x14ac:dyDescent="0.45">
      <c r="A223" t="s">
        <v>220</v>
      </c>
      <c r="B223" t="s">
        <v>168</v>
      </c>
      <c r="C223" t="s">
        <v>170</v>
      </c>
      <c r="D223" s="2">
        <v>32</v>
      </c>
      <c r="E223" t="s">
        <v>235</v>
      </c>
      <c r="F223" t="s">
        <v>226</v>
      </c>
      <c r="G223">
        <v>112</v>
      </c>
      <c r="H223">
        <v>2.4500000000000002</v>
      </c>
      <c r="I223">
        <v>3.1</v>
      </c>
      <c r="J223">
        <v>3.3</v>
      </c>
      <c r="K223" t="s">
        <v>217</v>
      </c>
      <c r="L223" s="1">
        <v>1</v>
      </c>
      <c r="M223">
        <v>16</v>
      </c>
      <c r="N223" t="s">
        <v>50</v>
      </c>
      <c r="O223" t="s">
        <v>50</v>
      </c>
      <c r="P223" t="s">
        <v>50</v>
      </c>
      <c r="Q223">
        <v>703</v>
      </c>
      <c r="R223">
        <v>32</v>
      </c>
      <c r="S223" t="s">
        <v>225</v>
      </c>
      <c r="T223" t="s">
        <v>178</v>
      </c>
      <c r="U223" t="s">
        <v>178</v>
      </c>
      <c r="V223" t="s">
        <v>178</v>
      </c>
      <c r="W223" t="s">
        <v>178</v>
      </c>
      <c r="X223" t="s">
        <v>178</v>
      </c>
      <c r="Y223" t="s">
        <v>178</v>
      </c>
      <c r="Z223">
        <v>8000</v>
      </c>
      <c r="AA223" t="s">
        <v>50</v>
      </c>
      <c r="AB223">
        <v>2706.84</v>
      </c>
    </row>
    <row r="225" spans="1:28" x14ac:dyDescent="0.45">
      <c r="A225" t="s">
        <v>240</v>
      </c>
      <c r="B225" t="s">
        <v>167</v>
      </c>
      <c r="C225" t="s">
        <v>241</v>
      </c>
      <c r="D225" s="2">
        <v>6</v>
      </c>
      <c r="E225" t="s">
        <v>235</v>
      </c>
      <c r="F225" t="s">
        <v>226</v>
      </c>
      <c r="G225">
        <v>56</v>
      </c>
      <c r="H225">
        <v>2.6</v>
      </c>
      <c r="I225">
        <v>3.3</v>
      </c>
      <c r="J225">
        <v>3.5</v>
      </c>
      <c r="K225" t="s">
        <v>222</v>
      </c>
      <c r="L225">
        <v>1</v>
      </c>
      <c r="M225">
        <v>8</v>
      </c>
      <c r="N225" t="s">
        <v>50</v>
      </c>
      <c r="O225" t="s">
        <v>50</v>
      </c>
      <c r="P225" t="s">
        <v>50</v>
      </c>
      <c r="Q225">
        <v>340</v>
      </c>
      <c r="R225">
        <v>24</v>
      </c>
      <c r="S225" t="s">
        <v>226</v>
      </c>
      <c r="T225" t="s">
        <v>178</v>
      </c>
      <c r="U225" t="s">
        <v>178</v>
      </c>
      <c r="V225" t="s">
        <v>178</v>
      </c>
      <c r="W225" t="s">
        <v>178</v>
      </c>
      <c r="X225" t="s">
        <v>178</v>
      </c>
      <c r="Y225" t="s">
        <v>178</v>
      </c>
      <c r="Z225" t="s">
        <v>178</v>
      </c>
      <c r="AA225">
        <v>442.94</v>
      </c>
      <c r="AB225">
        <v>839.5</v>
      </c>
    </row>
    <row r="226" spans="1:28" x14ac:dyDescent="0.45">
      <c r="A226" t="s">
        <v>242</v>
      </c>
      <c r="B226" t="s">
        <v>167</v>
      </c>
      <c r="C226" t="s">
        <v>241</v>
      </c>
      <c r="D226" s="2">
        <v>12</v>
      </c>
      <c r="E226" t="s">
        <v>235</v>
      </c>
      <c r="F226" t="s">
        <v>226</v>
      </c>
      <c r="G226">
        <v>112</v>
      </c>
      <c r="H226">
        <v>2.6</v>
      </c>
      <c r="I226">
        <v>3.3</v>
      </c>
      <c r="J226">
        <v>3.5</v>
      </c>
      <c r="K226" t="s">
        <v>222</v>
      </c>
      <c r="L226">
        <v>2</v>
      </c>
      <c r="M226">
        <v>16</v>
      </c>
      <c r="N226" t="s">
        <v>50</v>
      </c>
      <c r="O226" t="s">
        <v>50</v>
      </c>
      <c r="P226" t="s">
        <v>50</v>
      </c>
      <c r="Q226">
        <v>680</v>
      </c>
      <c r="R226">
        <v>48</v>
      </c>
      <c r="S226" t="s">
        <v>226</v>
      </c>
      <c r="T226" t="s">
        <v>178</v>
      </c>
      <c r="U226" t="s">
        <v>178</v>
      </c>
      <c r="V226" t="s">
        <v>178</v>
      </c>
      <c r="W226" t="s">
        <v>178</v>
      </c>
      <c r="X226" t="s">
        <v>178</v>
      </c>
      <c r="Y226" t="s">
        <v>178</v>
      </c>
      <c r="Z226" t="s">
        <v>178</v>
      </c>
      <c r="AA226">
        <v>885.91</v>
      </c>
      <c r="AB226">
        <v>1679</v>
      </c>
    </row>
    <row r="227" spans="1:28" x14ac:dyDescent="0.45">
      <c r="A227" t="s">
        <v>243</v>
      </c>
      <c r="B227" t="s">
        <v>167</v>
      </c>
      <c r="C227" t="s">
        <v>241</v>
      </c>
      <c r="D227" s="2">
        <v>24</v>
      </c>
      <c r="E227" t="s">
        <v>235</v>
      </c>
      <c r="F227" t="s">
        <v>226</v>
      </c>
      <c r="G227">
        <v>224</v>
      </c>
      <c r="H227">
        <v>2.6</v>
      </c>
      <c r="I227">
        <v>3.3</v>
      </c>
      <c r="J227">
        <v>3.5</v>
      </c>
      <c r="K227" t="s">
        <v>222</v>
      </c>
      <c r="L227">
        <v>4</v>
      </c>
      <c r="M227">
        <v>32</v>
      </c>
      <c r="N227" t="s">
        <v>50</v>
      </c>
      <c r="O227" t="s">
        <v>50</v>
      </c>
      <c r="P227" t="s">
        <v>50</v>
      </c>
      <c r="Q227">
        <v>1440</v>
      </c>
      <c r="R227">
        <v>64</v>
      </c>
      <c r="S227" t="s">
        <v>226</v>
      </c>
      <c r="T227" t="s">
        <v>178</v>
      </c>
      <c r="U227" t="s">
        <v>178</v>
      </c>
      <c r="V227" t="s">
        <v>178</v>
      </c>
      <c r="W227" t="s">
        <v>178</v>
      </c>
      <c r="X227" t="s">
        <v>178</v>
      </c>
      <c r="Y227" t="s">
        <v>178</v>
      </c>
      <c r="Z227" t="s">
        <v>178</v>
      </c>
      <c r="AA227">
        <v>1771.86</v>
      </c>
      <c r="AB227">
        <v>3357.27</v>
      </c>
    </row>
    <row r="229" spans="1:28" x14ac:dyDescent="0.45">
      <c r="A229" t="s">
        <v>221</v>
      </c>
      <c r="B229" t="s">
        <v>167</v>
      </c>
      <c r="C229" t="s">
        <v>206</v>
      </c>
      <c r="D229" s="2">
        <v>12</v>
      </c>
      <c r="E229" t="s">
        <v>235</v>
      </c>
      <c r="F229" t="s">
        <v>226</v>
      </c>
      <c r="G229">
        <v>112</v>
      </c>
      <c r="H229">
        <v>2.6</v>
      </c>
      <c r="I229">
        <v>3.3</v>
      </c>
      <c r="J229">
        <v>3.5</v>
      </c>
      <c r="K229" t="s">
        <v>222</v>
      </c>
      <c r="L229" s="1">
        <v>1</v>
      </c>
      <c r="M229">
        <v>8</v>
      </c>
      <c r="N229" t="s">
        <v>50</v>
      </c>
      <c r="O229" t="s">
        <v>50</v>
      </c>
      <c r="P229" t="s">
        <v>50</v>
      </c>
      <c r="Q229">
        <v>320</v>
      </c>
      <c r="R229">
        <v>12</v>
      </c>
      <c r="S229" t="s">
        <v>225</v>
      </c>
      <c r="T229" t="s">
        <v>178</v>
      </c>
      <c r="U229" t="s">
        <v>178</v>
      </c>
      <c r="V229" t="s">
        <v>178</v>
      </c>
      <c r="W229" t="s">
        <v>178</v>
      </c>
      <c r="X229">
        <v>200</v>
      </c>
      <c r="Y229">
        <v>20000</v>
      </c>
      <c r="Z229">
        <v>6000</v>
      </c>
      <c r="AA229">
        <v>439.38</v>
      </c>
      <c r="AB229">
        <v>998.64</v>
      </c>
    </row>
    <row r="230" spans="1:28" x14ac:dyDescent="0.45">
      <c r="A230" t="s">
        <v>223</v>
      </c>
      <c r="B230" t="s">
        <v>167</v>
      </c>
      <c r="C230" t="s">
        <v>206</v>
      </c>
      <c r="D230" s="2">
        <v>24</v>
      </c>
      <c r="E230" t="s">
        <v>235</v>
      </c>
      <c r="F230" t="s">
        <v>226</v>
      </c>
      <c r="G230">
        <v>224</v>
      </c>
      <c r="H230">
        <v>2.6</v>
      </c>
      <c r="I230">
        <v>3.3</v>
      </c>
      <c r="J230">
        <v>3.5</v>
      </c>
      <c r="K230" t="s">
        <v>222</v>
      </c>
      <c r="L230" s="1">
        <v>2</v>
      </c>
      <c r="M230">
        <v>16</v>
      </c>
      <c r="N230" t="s">
        <v>50</v>
      </c>
      <c r="O230" t="s">
        <v>50</v>
      </c>
      <c r="P230" t="s">
        <v>50</v>
      </c>
      <c r="Q230">
        <v>640</v>
      </c>
      <c r="R230">
        <v>24</v>
      </c>
      <c r="S230" t="s">
        <v>225</v>
      </c>
      <c r="T230" t="s">
        <v>178</v>
      </c>
      <c r="U230" t="s">
        <v>178</v>
      </c>
      <c r="V230" t="s">
        <v>178</v>
      </c>
      <c r="W230" t="s">
        <v>178</v>
      </c>
      <c r="X230">
        <v>400</v>
      </c>
      <c r="Y230">
        <v>40000</v>
      </c>
      <c r="Z230">
        <v>12000</v>
      </c>
      <c r="AA230">
        <v>878.8</v>
      </c>
      <c r="AB230">
        <v>1997.28</v>
      </c>
    </row>
    <row r="231" spans="1:28" x14ac:dyDescent="0.45">
      <c r="A231" t="s">
        <v>249</v>
      </c>
      <c r="B231" t="s">
        <v>167</v>
      </c>
      <c r="C231" t="s">
        <v>206</v>
      </c>
      <c r="D231" s="2">
        <v>48</v>
      </c>
      <c r="E231" t="s">
        <v>235</v>
      </c>
      <c r="F231" t="s">
        <v>226</v>
      </c>
      <c r="G231">
        <v>448</v>
      </c>
      <c r="H231">
        <v>2.6</v>
      </c>
      <c r="I231">
        <v>3.3</v>
      </c>
      <c r="J231">
        <v>3.5</v>
      </c>
      <c r="K231" t="s">
        <v>222</v>
      </c>
      <c r="L231" s="1">
        <v>4</v>
      </c>
      <c r="M231">
        <v>32</v>
      </c>
      <c r="N231" t="s">
        <v>50</v>
      </c>
      <c r="O231" t="s">
        <v>50</v>
      </c>
      <c r="P231" t="s">
        <v>50</v>
      </c>
      <c r="Q231">
        <v>1280</v>
      </c>
      <c r="R231">
        <v>32</v>
      </c>
      <c r="S231" t="s">
        <v>225</v>
      </c>
      <c r="T231" t="s">
        <v>178</v>
      </c>
      <c r="U231" t="s">
        <v>178</v>
      </c>
      <c r="V231" t="s">
        <v>178</v>
      </c>
      <c r="W231" t="s">
        <v>178</v>
      </c>
      <c r="X231">
        <v>800</v>
      </c>
      <c r="Y231">
        <v>80000</v>
      </c>
      <c r="Z231">
        <v>24000</v>
      </c>
      <c r="AA231">
        <v>1757.61</v>
      </c>
      <c r="AB231">
        <v>3994.56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C731-3BF1-480C-AD0B-E4E8236B2C03}">
  <dimension ref="A1:E26"/>
  <sheetViews>
    <sheetView zoomScale="130" zoomScaleNormal="130" workbookViewId="0">
      <selection activeCell="F26" sqref="F26"/>
    </sheetView>
  </sheetViews>
  <sheetFormatPr defaultRowHeight="14.25" x14ac:dyDescent="0.45"/>
  <cols>
    <col min="3" max="3" width="14.1328125" customWidth="1"/>
    <col min="4" max="4" width="12.6640625" customWidth="1"/>
    <col min="5" max="5" width="24.3984375" customWidth="1"/>
  </cols>
  <sheetData>
    <row r="1" spans="1:5" x14ac:dyDescent="0.45">
      <c r="A1" t="s">
        <v>17</v>
      </c>
    </row>
    <row r="2" spans="1:5" x14ac:dyDescent="0.45">
      <c r="A2" t="s">
        <v>57</v>
      </c>
    </row>
    <row r="4" spans="1:5" x14ac:dyDescent="0.45">
      <c r="A4" t="s">
        <v>18</v>
      </c>
      <c r="B4" t="s">
        <v>51</v>
      </c>
      <c r="C4" t="s">
        <v>20</v>
      </c>
      <c r="D4" t="s">
        <v>21</v>
      </c>
      <c r="E4" t="s">
        <v>22</v>
      </c>
    </row>
    <row r="6" spans="1:5" x14ac:dyDescent="0.45">
      <c r="A6" t="s">
        <v>19</v>
      </c>
      <c r="B6">
        <v>0.5</v>
      </c>
      <c r="C6">
        <v>62</v>
      </c>
      <c r="D6">
        <v>2300</v>
      </c>
      <c r="E6">
        <v>150</v>
      </c>
    </row>
    <row r="7" spans="1:5" x14ac:dyDescent="0.45">
      <c r="A7" t="s">
        <v>0</v>
      </c>
      <c r="B7">
        <v>1</v>
      </c>
      <c r="C7">
        <v>116.75</v>
      </c>
      <c r="D7">
        <v>5000</v>
      </c>
      <c r="E7">
        <v>200</v>
      </c>
    </row>
    <row r="8" spans="1:5" x14ac:dyDescent="0.45">
      <c r="A8" t="s">
        <v>23</v>
      </c>
      <c r="B8">
        <v>2</v>
      </c>
      <c r="C8">
        <v>223.75</v>
      </c>
      <c r="D8">
        <v>7500</v>
      </c>
      <c r="E8">
        <v>250</v>
      </c>
    </row>
    <row r="9" spans="1:5" x14ac:dyDescent="0.45">
      <c r="A9" t="s">
        <v>24</v>
      </c>
      <c r="B9">
        <v>4</v>
      </c>
      <c r="C9">
        <v>428</v>
      </c>
      <c r="D9">
        <v>7500</v>
      </c>
      <c r="E9">
        <v>250</v>
      </c>
    </row>
    <row r="10" spans="1:5" x14ac:dyDescent="0.45">
      <c r="A10" t="s">
        <v>25</v>
      </c>
      <c r="B10">
        <v>8</v>
      </c>
      <c r="C10">
        <v>817.16</v>
      </c>
      <c r="D10">
        <v>16000</v>
      </c>
      <c r="E10">
        <v>500</v>
      </c>
    </row>
    <row r="11" spans="1:5" x14ac:dyDescent="0.45">
      <c r="A11" t="s">
        <v>26</v>
      </c>
      <c r="B11">
        <v>16</v>
      </c>
      <c r="C11">
        <v>1556.5</v>
      </c>
      <c r="D11">
        <v>18000</v>
      </c>
      <c r="E11">
        <v>750</v>
      </c>
    </row>
    <row r="12" spans="1:5" x14ac:dyDescent="0.45">
      <c r="A12" t="s">
        <v>27</v>
      </c>
      <c r="B12">
        <v>32</v>
      </c>
      <c r="C12">
        <v>3113</v>
      </c>
      <c r="D12">
        <v>20000</v>
      </c>
      <c r="E12">
        <v>900</v>
      </c>
    </row>
    <row r="13" spans="1:5" x14ac:dyDescent="0.45">
      <c r="A13" t="s">
        <v>28</v>
      </c>
      <c r="B13">
        <v>0.5</v>
      </c>
      <c r="C13">
        <v>38.4</v>
      </c>
      <c r="D13">
        <v>500</v>
      </c>
      <c r="E13">
        <v>60</v>
      </c>
    </row>
    <row r="14" spans="1:5" x14ac:dyDescent="0.45">
      <c r="A14" t="s">
        <v>29</v>
      </c>
      <c r="B14">
        <v>1</v>
      </c>
      <c r="C14">
        <v>76.8</v>
      </c>
      <c r="D14">
        <v>500</v>
      </c>
      <c r="E14">
        <v>60</v>
      </c>
    </row>
    <row r="15" spans="1:5" x14ac:dyDescent="0.45">
      <c r="A15" t="s">
        <v>30</v>
      </c>
      <c r="B15">
        <v>2</v>
      </c>
      <c r="C15">
        <v>153.6</v>
      </c>
      <c r="D15">
        <v>500</v>
      </c>
      <c r="E15">
        <v>60</v>
      </c>
    </row>
    <row r="16" spans="1:5" x14ac:dyDescent="0.45">
      <c r="A16" t="s">
        <v>31</v>
      </c>
      <c r="B16">
        <v>4</v>
      </c>
      <c r="C16">
        <v>307.2</v>
      </c>
      <c r="D16">
        <v>500</v>
      </c>
      <c r="E16">
        <v>60</v>
      </c>
    </row>
    <row r="17" spans="1:5" x14ac:dyDescent="0.45">
      <c r="A17" t="s">
        <v>32</v>
      </c>
      <c r="B17">
        <v>8</v>
      </c>
      <c r="C17">
        <v>614.20000000000005</v>
      </c>
      <c r="D17">
        <v>2000</v>
      </c>
      <c r="E17">
        <v>400</v>
      </c>
    </row>
    <row r="18" spans="1:5" x14ac:dyDescent="0.45">
      <c r="A18" t="s">
        <v>33</v>
      </c>
      <c r="B18">
        <v>16</v>
      </c>
      <c r="C18">
        <v>1228.8</v>
      </c>
      <c r="D18">
        <v>4000</v>
      </c>
      <c r="E18">
        <v>600</v>
      </c>
    </row>
    <row r="19" spans="1:5" x14ac:dyDescent="0.45">
      <c r="A19" t="s">
        <v>34</v>
      </c>
      <c r="B19">
        <v>32</v>
      </c>
      <c r="C19">
        <v>2457.6</v>
      </c>
      <c r="D19">
        <v>6000</v>
      </c>
      <c r="E19">
        <v>750</v>
      </c>
    </row>
    <row r="20" spans="1:5" x14ac:dyDescent="0.45">
      <c r="A20" t="s">
        <v>35</v>
      </c>
      <c r="B20">
        <v>0.5</v>
      </c>
      <c r="C20">
        <v>21.76</v>
      </c>
      <c r="D20">
        <v>500</v>
      </c>
      <c r="E20">
        <v>60</v>
      </c>
    </row>
    <row r="21" spans="1:5" x14ac:dyDescent="0.45">
      <c r="A21" t="s">
        <v>36</v>
      </c>
      <c r="B21">
        <v>1</v>
      </c>
      <c r="C21">
        <v>40.96</v>
      </c>
      <c r="D21">
        <v>500</v>
      </c>
      <c r="E21">
        <v>60</v>
      </c>
    </row>
    <row r="22" spans="1:5" x14ac:dyDescent="0.45">
      <c r="A22" t="s">
        <v>37</v>
      </c>
      <c r="B22">
        <v>2</v>
      </c>
      <c r="C22">
        <v>81.92</v>
      </c>
      <c r="D22">
        <v>500</v>
      </c>
      <c r="E22">
        <v>60</v>
      </c>
    </row>
    <row r="23" spans="1:5" x14ac:dyDescent="0.45">
      <c r="A23" t="s">
        <v>38</v>
      </c>
      <c r="B23">
        <v>4</v>
      </c>
      <c r="C23">
        <v>163.84</v>
      </c>
      <c r="D23">
        <v>500</v>
      </c>
      <c r="E23">
        <v>60</v>
      </c>
    </row>
    <row r="24" spans="1:5" x14ac:dyDescent="0.45">
      <c r="A24" t="s">
        <v>39</v>
      </c>
      <c r="B24">
        <v>8</v>
      </c>
      <c r="C24">
        <v>327.68</v>
      </c>
      <c r="D24">
        <v>1300</v>
      </c>
      <c r="E24">
        <v>300</v>
      </c>
    </row>
    <row r="25" spans="1:5" x14ac:dyDescent="0.45">
      <c r="A25" t="s">
        <v>40</v>
      </c>
      <c r="B25">
        <v>16</v>
      </c>
      <c r="C25">
        <v>655.36</v>
      </c>
      <c r="D25">
        <v>2000</v>
      </c>
      <c r="E25">
        <v>500</v>
      </c>
    </row>
    <row r="26" spans="1:5" x14ac:dyDescent="0.45">
      <c r="A26" t="s">
        <v>41</v>
      </c>
      <c r="B26">
        <v>32</v>
      </c>
      <c r="C26">
        <v>1310.72</v>
      </c>
      <c r="D26">
        <v>2000</v>
      </c>
      <c r="E26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FD1B-3DE4-41E2-A5E1-BB85D1E90C07}">
  <dimension ref="A2:G12"/>
  <sheetViews>
    <sheetView zoomScale="130" zoomScaleNormal="130" workbookViewId="0">
      <selection activeCell="G11" sqref="G11"/>
    </sheetView>
  </sheetViews>
  <sheetFormatPr defaultRowHeight="14.25" x14ac:dyDescent="0.45"/>
  <cols>
    <col min="1" max="1" width="16" customWidth="1"/>
    <col min="2" max="2" width="13.06640625" customWidth="1"/>
    <col min="3" max="3" width="13.33203125" customWidth="1"/>
    <col min="4" max="4" width="12" customWidth="1"/>
    <col min="5" max="5" width="21.59765625" customWidth="1"/>
    <col min="6" max="6" width="21.06640625" customWidth="1"/>
  </cols>
  <sheetData>
    <row r="2" spans="1:7" x14ac:dyDescent="0.45">
      <c r="A2" t="s">
        <v>88</v>
      </c>
    </row>
    <row r="4" spans="1:7" x14ac:dyDescent="0.45">
      <c r="A4" t="s">
        <v>89</v>
      </c>
    </row>
    <row r="5" spans="1:7" x14ac:dyDescent="0.45">
      <c r="A5" t="s">
        <v>90</v>
      </c>
    </row>
    <row r="8" spans="1:7" x14ac:dyDescent="0.45">
      <c r="A8" t="s">
        <v>98</v>
      </c>
      <c r="B8" t="s">
        <v>106</v>
      </c>
      <c r="C8" t="s">
        <v>91</v>
      </c>
      <c r="D8" t="s">
        <v>99</v>
      </c>
      <c r="E8" t="s">
        <v>92</v>
      </c>
      <c r="F8" t="s">
        <v>93</v>
      </c>
      <c r="G8" t="s">
        <v>125</v>
      </c>
    </row>
    <row r="9" spans="1:7" x14ac:dyDescent="0.45">
      <c r="A9" t="s">
        <v>94</v>
      </c>
      <c r="B9">
        <v>500</v>
      </c>
      <c r="C9">
        <v>250</v>
      </c>
      <c r="D9">
        <v>18.399999999999999</v>
      </c>
      <c r="E9">
        <v>0.05</v>
      </c>
      <c r="F9">
        <v>4.0000000000000001E-3</v>
      </c>
      <c r="G9">
        <v>100000</v>
      </c>
    </row>
    <row r="10" spans="1:7" x14ac:dyDescent="0.45">
      <c r="A10" t="s">
        <v>95</v>
      </c>
      <c r="B10">
        <v>500</v>
      </c>
      <c r="C10">
        <v>250</v>
      </c>
      <c r="D10">
        <v>10</v>
      </c>
      <c r="E10">
        <v>0.1</v>
      </c>
      <c r="F10">
        <v>0.01</v>
      </c>
      <c r="G10">
        <v>100000</v>
      </c>
    </row>
    <row r="11" spans="1:7" x14ac:dyDescent="0.45">
      <c r="A11" t="s">
        <v>96</v>
      </c>
      <c r="B11">
        <v>500</v>
      </c>
      <c r="C11">
        <v>250</v>
      </c>
      <c r="D11">
        <v>2.4</v>
      </c>
      <c r="E11">
        <v>0.12</v>
      </c>
      <c r="F11">
        <v>6</v>
      </c>
      <c r="G11">
        <v>100000</v>
      </c>
    </row>
    <row r="12" spans="1:7" x14ac:dyDescent="0.45">
      <c r="A12" t="s">
        <v>97</v>
      </c>
      <c r="B12">
        <v>500</v>
      </c>
      <c r="C12">
        <v>250</v>
      </c>
      <c r="D12">
        <v>180</v>
      </c>
      <c r="E12">
        <v>2.1000000000000001E-2</v>
      </c>
      <c r="F12">
        <v>2E-3</v>
      </c>
      <c r="G12">
        <v>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063B-B741-4C7E-8017-0619ED5B702D}">
  <dimension ref="A2:N12"/>
  <sheetViews>
    <sheetView workbookViewId="0">
      <selection activeCell="D18" sqref="D18"/>
    </sheetView>
  </sheetViews>
  <sheetFormatPr defaultRowHeight="14.25" x14ac:dyDescent="0.45"/>
  <cols>
    <col min="1" max="1" width="19.1328125" bestFit="1" customWidth="1"/>
    <col min="2" max="2" width="20.9296875" customWidth="1"/>
    <col min="3" max="3" width="21.73046875" customWidth="1"/>
    <col min="4" max="4" width="13.73046875" customWidth="1"/>
    <col min="5" max="5" width="21.73046875" customWidth="1"/>
    <col min="6" max="6" width="21.06640625" customWidth="1"/>
    <col min="7" max="7" width="10.6640625" customWidth="1"/>
    <col min="8" max="8" width="14.265625" customWidth="1"/>
    <col min="9" max="9" width="13.59765625" customWidth="1"/>
    <col min="10" max="10" width="14" customWidth="1"/>
    <col min="11" max="11" width="21.73046875" customWidth="1"/>
    <col min="12" max="12" width="16.53125" customWidth="1"/>
    <col min="13" max="13" width="16.3984375" customWidth="1"/>
    <col min="14" max="14" width="16.796875" customWidth="1"/>
  </cols>
  <sheetData>
    <row r="2" spans="1:14" x14ac:dyDescent="0.45">
      <c r="A2" t="s">
        <v>126</v>
      </c>
    </row>
    <row r="4" spans="1:14" x14ac:dyDescent="0.45">
      <c r="A4" t="s">
        <v>89</v>
      </c>
    </row>
    <row r="8" spans="1:14" x14ac:dyDescent="0.45">
      <c r="A8" t="s">
        <v>98</v>
      </c>
      <c r="B8" t="s">
        <v>127</v>
      </c>
      <c r="C8" t="s">
        <v>128</v>
      </c>
      <c r="D8" t="s">
        <v>129</v>
      </c>
      <c r="E8" t="s">
        <v>92</v>
      </c>
      <c r="F8" t="s">
        <v>93</v>
      </c>
      <c r="G8" t="s">
        <v>125</v>
      </c>
      <c r="H8" t="s">
        <v>130</v>
      </c>
      <c r="I8" t="s">
        <v>121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</row>
    <row r="9" spans="1:14" x14ac:dyDescent="0.45">
      <c r="A9" t="s">
        <v>97</v>
      </c>
      <c r="B9">
        <v>0.06</v>
      </c>
      <c r="C9">
        <v>0.04</v>
      </c>
      <c r="D9">
        <v>0.192</v>
      </c>
      <c r="E9">
        <v>0</v>
      </c>
      <c r="F9">
        <v>0</v>
      </c>
      <c r="G9">
        <v>100000</v>
      </c>
      <c r="H9">
        <v>100</v>
      </c>
      <c r="I9">
        <v>1</v>
      </c>
      <c r="J9">
        <v>400</v>
      </c>
      <c r="K9">
        <v>40</v>
      </c>
      <c r="L9">
        <v>60</v>
      </c>
      <c r="M9">
        <v>6204</v>
      </c>
      <c r="N9">
        <v>4136</v>
      </c>
    </row>
    <row r="10" spans="1:14" x14ac:dyDescent="0.45">
      <c r="A10" t="s">
        <v>136</v>
      </c>
      <c r="B10">
        <v>2.8999999999999998E-3</v>
      </c>
      <c r="C10">
        <v>2.8999999999999998E-3</v>
      </c>
      <c r="D10">
        <v>0.06</v>
      </c>
      <c r="E10">
        <v>1.4999999999999999E-2</v>
      </c>
      <c r="F10">
        <v>1.5E-3</v>
      </c>
      <c r="G10">
        <v>10000</v>
      </c>
      <c r="H10">
        <v>100</v>
      </c>
      <c r="I10">
        <v>0.1</v>
      </c>
      <c r="J10">
        <v>40</v>
      </c>
      <c r="K10">
        <v>4</v>
      </c>
      <c r="L10">
        <v>6</v>
      </c>
      <c r="M10">
        <v>300</v>
      </c>
      <c r="N10">
        <v>300</v>
      </c>
    </row>
    <row r="11" spans="1:14" x14ac:dyDescent="0.45">
      <c r="A11" t="s">
        <v>94</v>
      </c>
      <c r="B11">
        <v>2.8999999999999998E-3</v>
      </c>
      <c r="C11">
        <v>2.8999999999999998E-3</v>
      </c>
      <c r="D11">
        <v>2.76E-2</v>
      </c>
      <c r="E11">
        <v>6.5000000000000002E-2</v>
      </c>
      <c r="F11">
        <v>5.1999999999999998E-3</v>
      </c>
      <c r="G11">
        <v>10000</v>
      </c>
      <c r="H11">
        <v>100</v>
      </c>
      <c r="I11">
        <v>0.1</v>
      </c>
      <c r="J11">
        <v>40</v>
      </c>
      <c r="K11">
        <v>4</v>
      </c>
      <c r="L11">
        <v>6</v>
      </c>
      <c r="M11">
        <v>300</v>
      </c>
      <c r="N11">
        <v>300</v>
      </c>
    </row>
    <row r="12" spans="1:14" x14ac:dyDescent="0.45">
      <c r="A12" t="s">
        <v>95</v>
      </c>
      <c r="B12">
        <v>2.8999999999999998E-3</v>
      </c>
      <c r="C12">
        <v>2.8999999999999998E-3</v>
      </c>
      <c r="D12">
        <v>1.4999999999999999E-2</v>
      </c>
      <c r="E12">
        <v>0.13</v>
      </c>
      <c r="F12">
        <v>1.2999999999999999E-2</v>
      </c>
      <c r="G12">
        <v>10000</v>
      </c>
      <c r="H12">
        <v>100</v>
      </c>
      <c r="I12">
        <v>0.1</v>
      </c>
      <c r="J12">
        <v>40</v>
      </c>
      <c r="K12">
        <v>4</v>
      </c>
      <c r="L12">
        <v>6</v>
      </c>
      <c r="M12">
        <v>300</v>
      </c>
      <c r="N12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39E3-A366-4F2A-95CD-84604D27B2B6}">
  <dimension ref="A2:E10"/>
  <sheetViews>
    <sheetView workbookViewId="0">
      <selection activeCell="H9" sqref="H9"/>
    </sheetView>
  </sheetViews>
  <sheetFormatPr defaultRowHeight="14.25" x14ac:dyDescent="0.45"/>
  <cols>
    <col min="1" max="1" width="13.86328125" customWidth="1"/>
    <col min="2" max="2" width="18.6640625" customWidth="1"/>
    <col min="3" max="3" width="16" customWidth="1"/>
    <col min="4" max="4" width="12.9296875" customWidth="1"/>
    <col min="5" max="5" width="14.265625" customWidth="1"/>
  </cols>
  <sheetData>
    <row r="2" spans="1:5" x14ac:dyDescent="0.45">
      <c r="A2" t="s">
        <v>137</v>
      </c>
    </row>
    <row r="7" spans="1:5" x14ac:dyDescent="0.45">
      <c r="A7" t="s">
        <v>142</v>
      </c>
      <c r="B7" t="s">
        <v>138</v>
      </c>
      <c r="C7" t="s">
        <v>139</v>
      </c>
      <c r="D7" t="s">
        <v>141</v>
      </c>
      <c r="E7" t="s">
        <v>140</v>
      </c>
    </row>
    <row r="8" spans="1:5" x14ac:dyDescent="0.45">
      <c r="A8">
        <v>5</v>
      </c>
      <c r="B8">
        <v>1500000</v>
      </c>
      <c r="C8">
        <f>B8/36</f>
        <v>41666.666666666664</v>
      </c>
      <c r="D8">
        <v>60</v>
      </c>
      <c r="E8">
        <v>60</v>
      </c>
    </row>
    <row r="9" spans="1:5" x14ac:dyDescent="0.45">
      <c r="A9">
        <v>15</v>
      </c>
      <c r="B9">
        <f>B8*3</f>
        <v>4500000</v>
      </c>
      <c r="C9">
        <f>B9/36</f>
        <v>125000</v>
      </c>
      <c r="D9">
        <f>D8*3</f>
        <v>180</v>
      </c>
      <c r="E9">
        <f>E8*3</f>
        <v>180</v>
      </c>
    </row>
    <row r="10" spans="1:5" x14ac:dyDescent="0.45">
      <c r="A10">
        <v>45</v>
      </c>
      <c r="B10">
        <f>B8*9</f>
        <v>13500000</v>
      </c>
      <c r="C10">
        <f>B10/36</f>
        <v>375000</v>
      </c>
      <c r="D10">
        <f>D8*9</f>
        <v>540</v>
      </c>
      <c r="E10">
        <f>E8*9</f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043C-47B1-4032-9BBB-273FB06C87F1}">
  <dimension ref="A1:G8"/>
  <sheetViews>
    <sheetView zoomScale="130" zoomScaleNormal="130" workbookViewId="0">
      <selection activeCell="E28" sqref="E28"/>
    </sheetView>
  </sheetViews>
  <sheetFormatPr defaultRowHeight="14.25" x14ac:dyDescent="0.45"/>
  <cols>
    <col min="1" max="1" width="16.1328125" customWidth="1"/>
    <col min="2" max="2" width="18.265625" customWidth="1"/>
    <col min="3" max="3" width="16.265625" customWidth="1"/>
    <col min="4" max="4" width="17.19921875" customWidth="1"/>
    <col min="5" max="5" width="22" customWidth="1"/>
    <col min="6" max="6" width="24.1328125" customWidth="1"/>
    <col min="7" max="7" width="20.53125" customWidth="1"/>
  </cols>
  <sheetData>
    <row r="1" spans="1:7" x14ac:dyDescent="0.45">
      <c r="A1" t="s">
        <v>107</v>
      </c>
    </row>
    <row r="5" spans="1:7" x14ac:dyDescent="0.45">
      <c r="A5" t="s">
        <v>108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</row>
    <row r="6" spans="1:7" x14ac:dyDescent="0.45">
      <c r="A6">
        <v>2</v>
      </c>
      <c r="B6">
        <v>3</v>
      </c>
      <c r="C6">
        <v>6</v>
      </c>
      <c r="D6">
        <v>12</v>
      </c>
      <c r="E6">
        <v>4881.82</v>
      </c>
      <c r="F6">
        <v>5581.5</v>
      </c>
      <c r="G6">
        <v>6980.86</v>
      </c>
    </row>
    <row r="7" spans="1:7" x14ac:dyDescent="0.45">
      <c r="A7">
        <v>4</v>
      </c>
      <c r="B7">
        <v>6</v>
      </c>
      <c r="C7">
        <v>12</v>
      </c>
      <c r="D7">
        <v>24</v>
      </c>
      <c r="E7">
        <v>9763.64</v>
      </c>
      <c r="F7">
        <v>11163</v>
      </c>
      <c r="G7">
        <v>13961.71</v>
      </c>
    </row>
    <row r="8" spans="1:7" x14ac:dyDescent="0.45">
      <c r="A8">
        <v>8</v>
      </c>
      <c r="B8">
        <v>12</v>
      </c>
      <c r="C8">
        <v>24</v>
      </c>
      <c r="D8">
        <v>48</v>
      </c>
      <c r="E8">
        <v>19527.28</v>
      </c>
      <c r="F8">
        <v>22325.99</v>
      </c>
      <c r="G8">
        <v>27923.32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6640-D7FD-4250-BFEC-140FE03FF552}">
  <dimension ref="A2:I6"/>
  <sheetViews>
    <sheetView topLeftCell="B1" zoomScale="130" zoomScaleNormal="130" workbookViewId="0">
      <selection activeCell="I6" sqref="I6"/>
    </sheetView>
  </sheetViews>
  <sheetFormatPr defaultRowHeight="14.25" x14ac:dyDescent="0.45"/>
  <cols>
    <col min="1" max="2" width="19.19921875" customWidth="1"/>
    <col min="3" max="3" width="30.265625" customWidth="1"/>
    <col min="4" max="4" width="24.3984375" customWidth="1"/>
    <col min="5" max="5" width="25.06640625" customWidth="1"/>
    <col min="6" max="6" width="15.33203125" customWidth="1"/>
    <col min="7" max="7" width="36.1328125" customWidth="1"/>
    <col min="8" max="8" width="24.3984375" customWidth="1"/>
    <col min="9" max="9" width="35.19921875" customWidth="1"/>
    <col min="10" max="10" width="20.1328125" customWidth="1"/>
  </cols>
  <sheetData>
    <row r="2" spans="1:9" x14ac:dyDescent="0.45">
      <c r="A2" t="s">
        <v>115</v>
      </c>
    </row>
    <row r="5" spans="1:9" x14ac:dyDescent="0.45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</row>
    <row r="6" spans="1:9" x14ac:dyDescent="0.45">
      <c r="A6">
        <v>4</v>
      </c>
      <c r="B6">
        <v>65536</v>
      </c>
      <c r="C6">
        <v>2000</v>
      </c>
      <c r="D6">
        <v>75</v>
      </c>
      <c r="E6">
        <v>256</v>
      </c>
      <c r="F6">
        <v>300</v>
      </c>
      <c r="G6">
        <v>0.15</v>
      </c>
      <c r="H6">
        <v>0.06</v>
      </c>
      <c r="I6">
        <v>1.2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B446-0CB8-4C5A-8F2C-D02C6B4EA492}">
  <dimension ref="A1:E11"/>
  <sheetViews>
    <sheetView workbookViewId="0">
      <selection activeCell="E16" sqref="E16"/>
    </sheetView>
  </sheetViews>
  <sheetFormatPr defaultRowHeight="14.25" x14ac:dyDescent="0.45"/>
  <cols>
    <col min="1" max="1" width="19.06640625" customWidth="1"/>
    <col min="2" max="2" width="16" customWidth="1"/>
    <col min="3" max="3" width="13.33203125" customWidth="1"/>
    <col min="4" max="4" width="14" customWidth="1"/>
    <col min="5" max="5" width="10.6640625" customWidth="1"/>
  </cols>
  <sheetData>
    <row r="1" spans="1:5" x14ac:dyDescent="0.45">
      <c r="A1" t="s">
        <v>152</v>
      </c>
    </row>
    <row r="3" spans="1:5" x14ac:dyDescent="0.45">
      <c r="A3" t="s">
        <v>153</v>
      </c>
      <c r="B3">
        <v>730</v>
      </c>
    </row>
    <row r="4" spans="1:5" x14ac:dyDescent="0.45">
      <c r="A4" t="s">
        <v>154</v>
      </c>
    </row>
    <row r="6" spans="1:5" x14ac:dyDescent="0.45">
      <c r="A6" t="s">
        <v>155</v>
      </c>
      <c r="B6">
        <f>(12800/8)*1000/4</f>
        <v>400000</v>
      </c>
    </row>
    <row r="8" spans="1:5" x14ac:dyDescent="0.45">
      <c r="A8" t="s">
        <v>108</v>
      </c>
      <c r="B8" t="s">
        <v>159</v>
      </c>
      <c r="C8" t="s">
        <v>158</v>
      </c>
      <c r="D8" t="s">
        <v>156</v>
      </c>
      <c r="E8" t="s">
        <v>157</v>
      </c>
    </row>
    <row r="9" spans="1:5" x14ac:dyDescent="0.45">
      <c r="A9">
        <v>4.5</v>
      </c>
      <c r="B9">
        <v>21</v>
      </c>
      <c r="C9">
        <v>6.4</v>
      </c>
      <c r="D9">
        <f>C9*$B$3</f>
        <v>4672</v>
      </c>
      <c r="E9">
        <f>B6*3</f>
        <v>1200000</v>
      </c>
    </row>
    <row r="10" spans="1:5" x14ac:dyDescent="0.45">
      <c r="A10">
        <v>9</v>
      </c>
      <c r="B10">
        <v>42</v>
      </c>
      <c r="C10">
        <v>12.8</v>
      </c>
      <c r="D10">
        <f t="shared" ref="D10:D11" si="0">C10*$B$3</f>
        <v>9344</v>
      </c>
      <c r="E10">
        <f>E9*2</f>
        <v>2400000</v>
      </c>
    </row>
    <row r="11" spans="1:5" x14ac:dyDescent="0.45">
      <c r="A11">
        <v>16</v>
      </c>
      <c r="B11">
        <v>84</v>
      </c>
      <c r="C11">
        <v>25.6</v>
      </c>
      <c r="D11">
        <f t="shared" si="0"/>
        <v>18688</v>
      </c>
      <c r="E11">
        <f>E9*4</f>
        <v>4800000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403F-B453-4939-BEB6-6B3894C15104}">
  <dimension ref="A2:D8"/>
  <sheetViews>
    <sheetView topLeftCell="B1" zoomScale="130" zoomScaleNormal="130" workbookViewId="0">
      <selection activeCell="F8" sqref="F8"/>
    </sheetView>
  </sheetViews>
  <sheetFormatPr defaultRowHeight="14.25" x14ac:dyDescent="0.45"/>
  <cols>
    <col min="1" max="1" width="13.86328125" customWidth="1"/>
    <col min="2" max="2" width="17.86328125" customWidth="1"/>
    <col min="3" max="3" width="12.53125" customWidth="1"/>
    <col min="4" max="4" width="12.3984375" customWidth="1"/>
  </cols>
  <sheetData>
    <row r="2" spans="1:4" x14ac:dyDescent="0.45">
      <c r="A2" t="s">
        <v>81</v>
      </c>
    </row>
    <row r="5" spans="1:4" x14ac:dyDescent="0.45">
      <c r="A5" t="s">
        <v>82</v>
      </c>
      <c r="B5" t="s">
        <v>83</v>
      </c>
      <c r="C5" t="s">
        <v>87</v>
      </c>
      <c r="D5" t="s">
        <v>100</v>
      </c>
    </row>
    <row r="6" spans="1:4" x14ac:dyDescent="0.45">
      <c r="A6" t="s">
        <v>84</v>
      </c>
      <c r="B6">
        <v>2.02E-4</v>
      </c>
      <c r="C6">
        <v>16</v>
      </c>
      <c r="D6">
        <v>4000</v>
      </c>
    </row>
    <row r="7" spans="1:4" x14ac:dyDescent="0.45">
      <c r="A7" t="s">
        <v>85</v>
      </c>
      <c r="B7">
        <v>4.0299999999999998E-4</v>
      </c>
      <c r="C7">
        <v>64</v>
      </c>
      <c r="D7">
        <v>16000</v>
      </c>
    </row>
    <row r="8" spans="1:4" x14ac:dyDescent="0.45">
      <c r="A8" t="s">
        <v>86</v>
      </c>
      <c r="B8">
        <v>5.3799999999999996E-4</v>
      </c>
      <c r="C8">
        <v>128</v>
      </c>
      <c r="D8">
        <v>32000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00BA-5536-4EF6-B85C-AFAA71E6A285}">
  <dimension ref="A2:F9"/>
  <sheetViews>
    <sheetView workbookViewId="0">
      <selection activeCell="F16" sqref="F16"/>
    </sheetView>
  </sheetViews>
  <sheetFormatPr defaultRowHeight="14.25" x14ac:dyDescent="0.45"/>
  <cols>
    <col min="1" max="1" width="11.59765625" customWidth="1"/>
    <col min="2" max="2" width="12.9296875" customWidth="1"/>
    <col min="3" max="3" width="22.1328125" customWidth="1"/>
    <col min="4" max="4" width="16.265625" customWidth="1"/>
    <col min="5" max="5" width="19.86328125" customWidth="1"/>
    <col min="6" max="6" width="10.53125" customWidth="1"/>
  </cols>
  <sheetData>
    <row r="2" spans="1:6" x14ac:dyDescent="0.45">
      <c r="A2" t="s">
        <v>160</v>
      </c>
    </row>
    <row r="8" spans="1:6" x14ac:dyDescent="0.45">
      <c r="A8" t="s">
        <v>82</v>
      </c>
      <c r="B8" t="s">
        <v>87</v>
      </c>
      <c r="C8" t="s">
        <v>161</v>
      </c>
      <c r="D8" t="s">
        <v>162</v>
      </c>
      <c r="E8" t="s">
        <v>163</v>
      </c>
      <c r="F8" t="s">
        <v>164</v>
      </c>
    </row>
    <row r="9" spans="1:6" x14ac:dyDescent="0.45">
      <c r="A9" t="s">
        <v>85</v>
      </c>
      <c r="B9">
        <v>200</v>
      </c>
      <c r="C9">
        <v>0.2</v>
      </c>
      <c r="D9">
        <v>1500</v>
      </c>
      <c r="E9">
        <f>D9*B9/1000</f>
        <v>300</v>
      </c>
      <c r="F9">
        <f>D9*'[1]Disks limits'!D7</f>
        <v>7500000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2F3B-BB02-49CA-AD0D-AC9AF039D7C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VM limits</vt:lpstr>
      <vt:lpstr>Disks limits</vt:lpstr>
      <vt:lpstr>blob</vt:lpstr>
      <vt:lpstr>file</vt:lpstr>
      <vt:lpstr>ClusterStor</vt:lpstr>
      <vt:lpstr>hpc_cache</vt:lpstr>
      <vt:lpstr>ultra_disk</vt:lpstr>
      <vt:lpstr>hpc_cache_l</vt:lpstr>
      <vt:lpstr>anf</vt:lpstr>
      <vt:lpstr>Lustre_as_a_Service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Garvey</dc:creator>
  <cp:lastModifiedBy>Cormac Garvey</cp:lastModifiedBy>
  <dcterms:created xsi:type="dcterms:W3CDTF">2020-10-13T18:50:06Z</dcterms:created>
  <dcterms:modified xsi:type="dcterms:W3CDTF">2022-12-13T23:28:06Z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2020-10-13T18:50:06Z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ef9c4788-c5b3-48cb-9614-e149abf9ff0a</vt:lpwstr>
  </property>
  <property fmtid="{D5CDD505-2E9C-101B-9397-08002B2CF9AE}" pid="8" name="MSIP_Label_f42aa342-8706-4288-bd11-ebb85995028c_ContentBits">
    <vt:lpwstr>0</vt:lpwstr>
  </property>
</Properties>
</file>