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VS-Lab-Automation\"/>
    </mc:Choice>
  </mc:AlternateContent>
  <xr:revisionPtr revIDLastSave="0" documentId="13_ncr:1_{EEB023B7-BA93-4BFD-93A1-F9093F6E7646}" xr6:coauthVersionLast="47" xr6:coauthVersionMax="47" xr10:uidLastSave="{00000000-0000-0000-0000-000000000000}"/>
  <bookViews>
    <workbookView xWindow="-110" yWindow="-110" windowWidth="38620" windowHeight="21100" xr2:uid="{E3885CD6-7FC6-48A8-A687-6160BE33F5F0}"/>
  </bookViews>
  <sheets>
    <sheet name="main sheet" sheetId="4" r:id="rId1"/>
    <sheet name="Sheet1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6" l="1"/>
  <c r="M26" i="6"/>
  <c r="L26" i="6"/>
  <c r="N25" i="6"/>
  <c r="M25" i="6"/>
  <c r="L25" i="6"/>
  <c r="N24" i="6"/>
  <c r="M24" i="6"/>
  <c r="L24" i="6"/>
  <c r="N23" i="6"/>
  <c r="M23" i="6"/>
  <c r="L23" i="6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K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</calcChain>
</file>

<file path=xl/sharedStrings.xml><?xml version="1.0" encoding="utf-8"?>
<sst xmlns="http://schemas.openxmlformats.org/spreadsheetml/2006/main" count="86" uniqueCount="41">
  <si>
    <t>Azure</t>
  </si>
  <si>
    <t>On-Premises</t>
  </si>
  <si>
    <t>On-premises HCX Planning Details</t>
  </si>
  <si>
    <t>Number</t>
  </si>
  <si>
    <t>Room</t>
  </si>
  <si>
    <t>Group</t>
  </si>
  <si>
    <t>Group Participant
 Number</t>
  </si>
  <si>
    <t>Participant</t>
  </si>
  <si>
    <r>
      <t xml:space="preserve">Azure (Portal) Username
</t>
    </r>
    <r>
      <rPr>
        <sz val="9"/>
        <color theme="1"/>
        <rFont val="Calibri"/>
        <family val="2"/>
        <scheme val="minor"/>
      </rPr>
      <t>(AVS vCenter Credentials are  accessable within Azure Portal)</t>
    </r>
  </si>
  <si>
    <t>Password</t>
  </si>
  <si>
    <t>vCenter IP</t>
  </si>
  <si>
    <t>vCenter User</t>
  </si>
  <si>
    <t>vCenter Password</t>
  </si>
  <si>
    <t>Web workload IP</t>
  </si>
  <si>
    <t>App Workload IP</t>
  </si>
  <si>
    <t xml:space="preserve">HCX Manager IP </t>
  </si>
  <si>
    <t>HCX Manager Gateway</t>
  </si>
  <si>
    <t>HCX Network Profile - Management IP Range</t>
  </si>
  <si>
    <t>Management Gateway</t>
  </si>
  <si>
    <t>HCX Network Profile - vMotion IP Range</t>
  </si>
  <si>
    <t>HCX Network Profile - vMotion Gateway</t>
  </si>
  <si>
    <t xml:space="preserve">  HCX Network Profile - vSphere Replication IP Range</t>
  </si>
  <si>
    <t>HCX Network Profile - vSphere Replication Gateway</t>
  </si>
  <si>
    <t>HCX Network Profile - Uplink IP Range</t>
  </si>
  <si>
    <t>HCX Network Profile - Uplink Gateway</t>
  </si>
  <si>
    <t xml:space="preserve">HCX Manager DNS, HCX Network Profile - Management DNS, HCX Network Profile - vMotion DNS, HCX Network Profile - vSphere Replication DNS,  HCX Network Profile - Uplink DNS </t>
  </si>
  <si>
    <t>DNS Value</t>
  </si>
  <si>
    <t>1.1.1.1</t>
  </si>
  <si>
    <t>Example of What Resource Groups each Group will see (just example)</t>
  </si>
  <si>
    <t>Lab Guide Link</t>
  </si>
  <si>
    <t>https://avshub.io</t>
  </si>
  <si>
    <t>administrator@avs.lab</t>
  </si>
  <si>
    <t>MSFTavs1!</t>
  </si>
  <si>
    <t>Pete Robertson</t>
  </si>
  <si>
    <t>Phillip Jones</t>
  </si>
  <si>
    <t>Scott Clifford</t>
  </si>
  <si>
    <t>Jumpbox Credentials</t>
  </si>
  <si>
    <t xml:space="preserve">(change number to correspond to your group/sddc number) The pattern is: AVS-Group&lt;groupnumber&gt;! </t>
  </si>
  <si>
    <r>
      <t xml:space="preserve">Username: </t>
    </r>
    <r>
      <rPr>
        <b/>
        <sz val="11"/>
        <color theme="1"/>
        <rFont val="Calibri"/>
        <family val="2"/>
        <scheme val="minor"/>
      </rPr>
      <t>avsjump</t>
    </r>
  </si>
  <si>
    <r>
      <t xml:space="preserve">Azure (Portal) Username
</t>
    </r>
    <r>
      <rPr>
        <sz val="9"/>
        <color theme="1"/>
        <rFont val="Calibri"/>
        <family val="2"/>
        <scheme val="minor"/>
      </rPr>
      <t>(AVS vCenter Credentials are accessable within Azure Portal)</t>
    </r>
  </si>
  <si>
    <t xml:space="preserve">Password: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</si>
</sst>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6" borderId="0" xfId="0" applyFill="1"/>
    <xf numFmtId="0" fontId="5" fillId="3" borderId="0" xfId="0" applyFont="1" applyFill="1"/>
    <xf numFmtId="0" fontId="6" fillId="3" borderId="0" xfId="0" applyFont="1" applyFill="1"/>
    <xf numFmtId="0" fontId="6" fillId="5" borderId="0" xfId="0" applyFont="1" applyFill="1" applyAlignment="1">
      <alignment wrapText="1"/>
    </xf>
    <xf numFmtId="0" fontId="6" fillId="5" borderId="0" xfId="0" applyFont="1" applyFill="1"/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4" borderId="0" xfId="0" applyFill="1" applyAlignment="1">
      <alignment wrapText="1"/>
    </xf>
    <xf numFmtId="0" fontId="8" fillId="7" borderId="3" xfId="0" applyFont="1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applyFill="1"/>
    <xf numFmtId="0" fontId="11" fillId="3" borderId="0" xfId="1" applyFont="1" applyFill="1"/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0" fontId="0" fillId="11" borderId="4" xfId="0" applyFill="1" applyBorder="1"/>
    <xf numFmtId="0" fontId="0" fillId="11" borderId="6" xfId="0" applyFill="1" applyBorder="1"/>
    <xf numFmtId="0" fontId="0" fillId="11" borderId="0" xfId="0" applyFill="1" applyAlignment="1">
      <alignment horizontal="center"/>
    </xf>
    <xf numFmtId="0" fontId="0" fillId="11" borderId="1" xfId="0" applyFill="1" applyBorder="1"/>
    <xf numFmtId="0" fontId="0" fillId="11" borderId="2" xfId="0" applyFill="1" applyBorder="1"/>
    <xf numFmtId="0" fontId="8" fillId="7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3" xfId="0" applyFont="1" applyFill="1" applyBorder="1"/>
    <xf numFmtId="0" fontId="10" fillId="5" borderId="3" xfId="0" applyFont="1" applyFill="1" applyBorder="1" applyAlignment="1">
      <alignment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0" fillId="5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9">
    <dxf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/>
        <top/>
        <bottom/>
        <vertical/>
        <horizontal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outline="0">
        <left style="thin">
          <color auto="1"/>
        </left>
      </border>
    </dxf>
    <dxf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165044</xdr:rowOff>
    </xdr:from>
    <xdr:to>
      <xdr:col>4</xdr:col>
      <xdr:colOff>1258256</xdr:colOff>
      <xdr:row>30</xdr:row>
      <xdr:rowOff>76214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3F8E35-2748-55D1-17F3-B6ABAA363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0437"/>
          <a:ext cx="3145113" cy="13988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401592-9C9B-476D-812C-23B10039F830}" name="Table4" displayName="Table4" ref="A2:V18" totalsRowShown="0">
  <autoFilter ref="A2:V18" xr:uid="{E1401592-9C9B-476D-812C-23B10039F830}"/>
  <tableColumns count="22">
    <tableColumn id="1" xr3:uid="{293993D3-9135-4DA3-A61E-CCF022CE19B3}" name="Number" dataDxfId="18"/>
    <tableColumn id="13" xr3:uid="{4D58C4CC-A61E-4201-AE06-C17163DD36DE}" name="Room" dataDxfId="17"/>
    <tableColumn id="2" xr3:uid="{A53873D1-32DB-483F-B564-64D197A24D71}" name="Group" dataDxfId="16"/>
    <tableColumn id="9" xr3:uid="{D90BF315-0347-4D7A-BA15-8015D758F309}" name="Group Participant_x000a_ Number" dataDxfId="15"/>
    <tableColumn id="3" xr3:uid="{E0028C0D-11F3-4348-A7CE-45F102478E96}" name="Participant"/>
    <tableColumn id="4" xr3:uid="{8BF0512B-523C-4D85-9643-629648C48D2D}" name="Azure (Portal) Username_x000a_(AVS vCenter Credentials are accessable within Azure Portal)" dataDxfId="14"/>
    <tableColumn id="5" xr3:uid="{8ABECF3F-A7ED-43E9-9369-DBB3AE29105D}" name="Password" dataDxfId="13"/>
    <tableColumn id="12" xr3:uid="{7EEAB2E6-9AF6-4C0A-BC1B-6725EE7F519E}" name="vCenter IP" dataDxfId="12">
      <calculatedColumnFormula>_xlfn.CONCAT("10.",C3,".",D3,".2")</calculatedColumnFormula>
    </tableColumn>
    <tableColumn id="6" xr3:uid="{B7C033F2-039C-4E97-855E-C2F49ECF5FBB}" name="vCenter User"/>
    <tableColumn id="7" xr3:uid="{8B5B57F2-70F8-40AE-BF0B-E77B2556EB63}" name="vCenter Password"/>
    <tableColumn id="8" xr3:uid="{741662B0-7C71-442F-870F-C84DA359FBED}" name="Web workload IP" dataDxfId="11">
      <calculatedColumnFormula>_xlfn.CONCAT("10.",C3,".1",D3,".1/25")</calculatedColumnFormula>
    </tableColumn>
    <tableColumn id="14" xr3:uid="{82CB6D9B-F833-4CA2-8C25-0825C23DB877}" name="App Workload IP" dataDxfId="10">
      <calculatedColumnFormula>_xlfn.CONCAT("10.",C3,".1",D3,".129/25")</calculatedColumnFormula>
    </tableColumn>
    <tableColumn id="15" xr3:uid="{D29BE6B2-E1FE-4B07-8259-A1E4E3444BD1}" name="HCX Manager IP " dataDxfId="9">
      <calculatedColumnFormula>_xlfn.CONCAT("10.",C3,".",D3,".9/27")</calculatedColumnFormula>
    </tableColumn>
    <tableColumn id="16" xr3:uid="{25FDE584-7D02-44C6-88E3-953EF991BAE0}" name="HCX Manager Gateway" dataDxfId="8">
      <calculatedColumnFormula>_xlfn.CONCAT("10.",C3,".",D3,".1")</calculatedColumnFormula>
    </tableColumn>
    <tableColumn id="17" xr3:uid="{FEA72B88-FF9A-45EA-A6F5-EF378DB984FB}" name="HCX Network Profile - Management IP Range" dataDxfId="7">
      <calculatedColumnFormula>_xlfn.CONCAT("10.",C3,".",D3,".10 - 10.",C3,".",D3,".16/27")</calculatedColumnFormula>
    </tableColumn>
    <tableColumn id="18" xr3:uid="{DC3FFB7A-BD67-4AC5-A6CD-E55F29B0B641}" name="Management Gateway" dataDxfId="6">
      <calculatedColumnFormula>_xlfn.CONCAT("10.",C3,".",D3,".1")</calculatedColumnFormula>
    </tableColumn>
    <tableColumn id="19" xr3:uid="{43142962-2AC4-4BF9-AB65-0D0B6BA416D2}" name="HCX Network Profile - vMotion IP Range" dataDxfId="5">
      <calculatedColumnFormula>_xlfn.CONCAT("10.",C3,".",D3,".74 - 10.",C3,".",D3,".77/27")</calculatedColumnFormula>
    </tableColumn>
    <tableColumn id="20" xr3:uid="{8965E125-EC28-48D2-9DB0-215FF99A5F80}" name="HCX Network Profile - vMotion Gateway" dataDxfId="4">
      <calculatedColumnFormula>_xlfn.CONCAT("10.",C3,".",D3,".65")</calculatedColumnFormula>
    </tableColumn>
    <tableColumn id="21" xr3:uid="{94F478F5-0C34-4D3B-9A92-27B838CF32AC}" name="  HCX Network Profile - vSphere Replication IP Range" dataDxfId="3">
      <calculatedColumnFormula>_xlfn.CONCAT("10.",C3,".",D3,".106 - 10.",C3,".",D3,".109/27")</calculatedColumnFormula>
    </tableColumn>
    <tableColumn id="22" xr3:uid="{F00BA5CF-C75D-4AA2-8EAE-51EDCC23D36B}" name="HCX Network Profile - vSphere Replication Gateway" dataDxfId="2">
      <calculatedColumnFormula>_xlfn.CONCAT("10.",C3,".",D3,".97")</calculatedColumnFormula>
    </tableColumn>
    <tableColumn id="23" xr3:uid="{5ACD6DB7-2175-49A5-A598-2AFA46B3886B}" name="HCX Network Profile - Uplink IP Range" dataDxfId="1">
      <calculatedColumnFormula>_xlfn.CONCAT("10.",C3,".",D3,".34 - 10.",C3,".",D3,".40/28")</calculatedColumnFormula>
    </tableColumn>
    <tableColumn id="24" xr3:uid="{585E1873-130B-42D3-BD77-E187D75BE981}" name="HCX Network Profile - Uplink Gateway" dataDxfId="0">
      <calculatedColumnFormula>_xlfn.CONCAT("10.",C3,".",D3,".33")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vshub.io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909C-BFA4-4164-9401-436FC5F691DF}">
  <dimension ref="A1:V25"/>
  <sheetViews>
    <sheetView tabSelected="1" topLeftCell="C1" zoomScale="140" zoomScaleNormal="140" workbookViewId="0">
      <selection activeCell="I29" sqref="I29"/>
    </sheetView>
  </sheetViews>
  <sheetFormatPr defaultRowHeight="14.5" x14ac:dyDescent="0.35"/>
  <cols>
    <col min="1" max="2" width="9.81640625" hidden="1" customWidth="1"/>
    <col min="3" max="3" width="11.26953125" customWidth="1"/>
    <col min="4" max="4" width="15.7265625" customWidth="1"/>
    <col min="5" max="5" width="24.26953125" customWidth="1"/>
    <col min="6" max="6" width="39.26953125" customWidth="1"/>
    <col min="7" max="7" width="12.54296875" bestFit="1" customWidth="1"/>
    <col min="8" max="8" width="14.54296875" customWidth="1"/>
    <col min="9" max="9" width="20" bestFit="1" customWidth="1"/>
    <col min="10" max="10" width="17.81640625" customWidth="1"/>
    <col min="11" max="11" width="17.54296875" bestFit="1" customWidth="1"/>
    <col min="12" max="12" width="17.453125" bestFit="1" customWidth="1"/>
    <col min="13" max="13" width="17.1796875" bestFit="1" customWidth="1"/>
    <col min="14" max="14" width="22.453125" bestFit="1" customWidth="1"/>
    <col min="15" max="15" width="35.1796875" bestFit="1" customWidth="1"/>
    <col min="16" max="16" width="22.26953125" bestFit="1" customWidth="1"/>
    <col min="17" max="17" width="37" bestFit="1" customWidth="1"/>
    <col min="18" max="18" width="37.1796875" bestFit="1" customWidth="1"/>
    <col min="19" max="19" width="47.453125" bestFit="1" customWidth="1"/>
    <col min="20" max="20" width="46.7265625" bestFit="1" customWidth="1"/>
    <col min="21" max="21" width="35.1796875" bestFit="1" customWidth="1"/>
    <col min="22" max="22" width="35.453125" bestFit="1" customWidth="1"/>
  </cols>
  <sheetData>
    <row r="1" spans="1:22" x14ac:dyDescent="0.35">
      <c r="A1" s="7"/>
      <c r="B1" s="7"/>
      <c r="C1" s="17"/>
      <c r="D1" s="17"/>
      <c r="E1" s="17"/>
      <c r="F1" s="53" t="s">
        <v>0</v>
      </c>
      <c r="G1" s="53"/>
      <c r="H1" s="54" t="s">
        <v>1</v>
      </c>
      <c r="I1" s="54"/>
      <c r="J1" s="54"/>
      <c r="K1" s="54"/>
      <c r="L1" s="54"/>
      <c r="M1" s="55" t="s">
        <v>2</v>
      </c>
      <c r="N1" s="55"/>
      <c r="O1" s="55"/>
      <c r="P1" s="55"/>
      <c r="Q1" s="55"/>
      <c r="R1" s="55"/>
      <c r="S1" s="55"/>
      <c r="T1" s="55"/>
      <c r="U1" s="55"/>
      <c r="V1" s="55"/>
    </row>
    <row r="2" spans="1:22" ht="39" x14ac:dyDescent="0.35">
      <c r="A2" s="12" t="s">
        <v>3</v>
      </c>
      <c r="B2" s="12" t="s">
        <v>4</v>
      </c>
      <c r="C2" s="13" t="s">
        <v>5</v>
      </c>
      <c r="D2" s="13" t="s">
        <v>6</v>
      </c>
      <c r="E2" s="12" t="s">
        <v>7</v>
      </c>
      <c r="F2" s="16" t="s">
        <v>39</v>
      </c>
      <c r="G2" s="6" t="s">
        <v>9</v>
      </c>
      <c r="H2" s="10" t="s">
        <v>10</v>
      </c>
      <c r="I2" s="10" t="s">
        <v>11</v>
      </c>
      <c r="J2" s="10" t="s">
        <v>12</v>
      </c>
      <c r="K2" s="11" t="s">
        <v>13</v>
      </c>
      <c r="L2" s="11" t="s">
        <v>14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21</v>
      </c>
      <c r="T2" s="9" t="s">
        <v>22</v>
      </c>
      <c r="U2" s="9" t="s">
        <v>23</v>
      </c>
      <c r="V2" s="9" t="s">
        <v>24</v>
      </c>
    </row>
    <row r="3" spans="1:22" x14ac:dyDescent="0.35">
      <c r="A3" s="3">
        <v>1</v>
      </c>
      <c r="B3" s="2">
        <v>1</v>
      </c>
      <c r="C3" s="26">
        <v>1</v>
      </c>
      <c r="D3" s="18">
        <v>1</v>
      </c>
      <c r="E3" s="19"/>
      <c r="F3" s="20"/>
      <c r="G3" s="21"/>
      <c r="H3" s="18" t="str">
        <f t="shared" ref="H3:H18" si="0">_xlfn.CONCAT("10.",C3,".",D3,".2")</f>
        <v>10.1.1.2</v>
      </c>
      <c r="I3" s="19" t="s">
        <v>31</v>
      </c>
      <c r="J3" s="19" t="s">
        <v>32</v>
      </c>
      <c r="K3" s="19" t="str">
        <f t="shared" ref="K3:K18" si="1">_xlfn.CONCAT("10.",C3,".1",D3,".1/25")</f>
        <v>10.1.11.1/25</v>
      </c>
      <c r="L3" s="21" t="str">
        <f t="shared" ref="L3:L18" si="2">_xlfn.CONCAT("10.",C3,".1",D3,".129/25")</f>
        <v>10.1.11.129/25</v>
      </c>
      <c r="M3" s="14" t="str">
        <f t="shared" ref="M3:M18" si="3">_xlfn.CONCAT("10.",C3,".",D3,".9/27")</f>
        <v>10.1.1.9/27</v>
      </c>
      <c r="N3" t="str">
        <f t="shared" ref="N3:N18" si="4">_xlfn.CONCAT("10.",C3,".",D3,".1")</f>
        <v>10.1.1.1</v>
      </c>
      <c r="O3" t="str">
        <f t="shared" ref="O3:O18" si="5">_xlfn.CONCAT("10.",C3,".",D3,".10 - 10.",C3,".",D3,".16/27")</f>
        <v>10.1.1.10 - 10.1.1.16/27</v>
      </c>
      <c r="P3" t="str">
        <f t="shared" ref="P3:P18" si="6">_xlfn.CONCAT("10.",C3,".",D3,".1")</f>
        <v>10.1.1.1</v>
      </c>
      <c r="Q3" t="str">
        <f t="shared" ref="Q3:Q18" si="7">_xlfn.CONCAT("10.",C3,".",D3,".74 - 10.",C3,".",D3,".77/27")</f>
        <v>10.1.1.74 - 10.1.1.77/27</v>
      </c>
      <c r="R3" t="str">
        <f t="shared" ref="R3:R18" si="8">_xlfn.CONCAT("10.",C3,".",D3,".65")</f>
        <v>10.1.1.65</v>
      </c>
      <c r="S3" t="str">
        <f t="shared" ref="S3:S18" si="9">_xlfn.CONCAT("10.",C3,".",D3,".106 - 10.",C3,".",D3,".109/27")</f>
        <v>10.1.1.106 - 10.1.1.109/27</v>
      </c>
      <c r="T3" t="str">
        <f t="shared" ref="T3:T18" si="10">_xlfn.CONCAT("10.",C3,".",D3,".97")</f>
        <v>10.1.1.97</v>
      </c>
      <c r="U3" t="str">
        <f t="shared" ref="U3:U18" si="11">_xlfn.CONCAT("10.",C3,".",D3,".34 - 10.",C3,".",D3,".40/28")</f>
        <v>10.1.1.34 - 10.1.1.40/28</v>
      </c>
      <c r="V3" s="15" t="str">
        <f t="shared" ref="V3:V18" si="12">_xlfn.CONCAT("10.",C3,".",D3,".33")</f>
        <v>10.1.1.33</v>
      </c>
    </row>
    <row r="4" spans="1:22" x14ac:dyDescent="0.35">
      <c r="A4" s="3">
        <v>2</v>
      </c>
      <c r="B4" s="2">
        <v>1</v>
      </c>
      <c r="C4" s="27">
        <v>1</v>
      </c>
      <c r="D4" s="2">
        <v>2</v>
      </c>
      <c r="F4" s="14"/>
      <c r="G4" s="15"/>
      <c r="H4" s="2" t="str">
        <f t="shared" si="0"/>
        <v>10.1.2.2</v>
      </c>
      <c r="I4" s="19" t="s">
        <v>31</v>
      </c>
      <c r="J4" t="s">
        <v>32</v>
      </c>
      <c r="K4" t="str">
        <f t="shared" si="1"/>
        <v>10.1.12.1/25</v>
      </c>
      <c r="L4" s="15" t="str">
        <f t="shared" si="2"/>
        <v>10.1.12.129/25</v>
      </c>
      <c r="M4" s="14" t="str">
        <f t="shared" si="3"/>
        <v>10.1.2.9/27</v>
      </c>
      <c r="N4" t="str">
        <f t="shared" si="4"/>
        <v>10.1.2.1</v>
      </c>
      <c r="O4" t="str">
        <f t="shared" si="5"/>
        <v>10.1.2.10 - 10.1.2.16/27</v>
      </c>
      <c r="P4" t="str">
        <f t="shared" si="6"/>
        <v>10.1.2.1</v>
      </c>
      <c r="Q4" t="str">
        <f t="shared" si="7"/>
        <v>10.1.2.74 - 10.1.2.77/27</v>
      </c>
      <c r="R4" t="str">
        <f t="shared" si="8"/>
        <v>10.1.2.65</v>
      </c>
      <c r="S4" t="str">
        <f t="shared" si="9"/>
        <v>10.1.2.106 - 10.1.2.109/27</v>
      </c>
      <c r="T4" t="str">
        <f t="shared" si="10"/>
        <v>10.1.2.97</v>
      </c>
      <c r="U4" t="str">
        <f t="shared" si="11"/>
        <v>10.1.2.34 - 10.1.2.40/28</v>
      </c>
      <c r="V4" s="15" t="str">
        <f t="shared" si="12"/>
        <v>10.1.2.33</v>
      </c>
    </row>
    <row r="5" spans="1:22" x14ac:dyDescent="0.35">
      <c r="A5" s="3">
        <v>3</v>
      </c>
      <c r="B5" s="2">
        <v>1</v>
      </c>
      <c r="C5" s="27">
        <v>1</v>
      </c>
      <c r="D5" s="2">
        <v>3</v>
      </c>
      <c r="F5" s="14"/>
      <c r="G5" s="15"/>
      <c r="H5" s="2" t="str">
        <f t="shared" si="0"/>
        <v>10.1.3.2</v>
      </c>
      <c r="I5" s="19" t="s">
        <v>31</v>
      </c>
      <c r="J5" t="s">
        <v>32</v>
      </c>
      <c r="K5" t="str">
        <f t="shared" si="1"/>
        <v>10.1.13.1/25</v>
      </c>
      <c r="L5" s="15" t="str">
        <f t="shared" si="2"/>
        <v>10.1.13.129/25</v>
      </c>
      <c r="M5" s="14" t="str">
        <f t="shared" si="3"/>
        <v>10.1.3.9/27</v>
      </c>
      <c r="N5" t="str">
        <f t="shared" si="4"/>
        <v>10.1.3.1</v>
      </c>
      <c r="O5" t="str">
        <f t="shared" si="5"/>
        <v>10.1.3.10 - 10.1.3.16/27</v>
      </c>
      <c r="P5" t="str">
        <f t="shared" si="6"/>
        <v>10.1.3.1</v>
      </c>
      <c r="Q5" t="str">
        <f t="shared" si="7"/>
        <v>10.1.3.74 - 10.1.3.77/27</v>
      </c>
      <c r="R5" t="str">
        <f t="shared" si="8"/>
        <v>10.1.3.65</v>
      </c>
      <c r="S5" t="str">
        <f t="shared" si="9"/>
        <v>10.1.3.106 - 10.1.3.109/27</v>
      </c>
      <c r="T5" t="str">
        <f t="shared" si="10"/>
        <v>10.1.3.97</v>
      </c>
      <c r="U5" t="str">
        <f t="shared" si="11"/>
        <v>10.1.3.34 - 10.1.3.40/28</v>
      </c>
      <c r="V5" s="15" t="str">
        <f t="shared" si="12"/>
        <v>10.1.3.33</v>
      </c>
    </row>
    <row r="6" spans="1:22" x14ac:dyDescent="0.35">
      <c r="A6" s="3">
        <v>4</v>
      </c>
      <c r="B6" s="2">
        <v>1</v>
      </c>
      <c r="C6" s="28">
        <v>1</v>
      </c>
      <c r="D6" s="22">
        <v>4</v>
      </c>
      <c r="E6" s="23"/>
      <c r="F6" s="24"/>
      <c r="G6" s="25"/>
      <c r="H6" s="22" t="str">
        <f t="shared" si="0"/>
        <v>10.1.4.2</v>
      </c>
      <c r="I6" s="19" t="s">
        <v>31</v>
      </c>
      <c r="J6" s="23" t="s">
        <v>32</v>
      </c>
      <c r="K6" s="23" t="str">
        <f t="shared" si="1"/>
        <v>10.1.14.1/25</v>
      </c>
      <c r="L6" s="25" t="str">
        <f t="shared" si="2"/>
        <v>10.1.14.129/25</v>
      </c>
      <c r="M6" s="14" t="str">
        <f t="shared" si="3"/>
        <v>10.1.4.9/27</v>
      </c>
      <c r="N6" t="str">
        <f t="shared" si="4"/>
        <v>10.1.4.1</v>
      </c>
      <c r="O6" t="str">
        <f t="shared" si="5"/>
        <v>10.1.4.10 - 10.1.4.16/27</v>
      </c>
      <c r="P6" t="str">
        <f t="shared" si="6"/>
        <v>10.1.4.1</v>
      </c>
      <c r="Q6" t="str">
        <f t="shared" si="7"/>
        <v>10.1.4.74 - 10.1.4.77/27</v>
      </c>
      <c r="R6" t="str">
        <f t="shared" si="8"/>
        <v>10.1.4.65</v>
      </c>
      <c r="S6" t="str">
        <f t="shared" si="9"/>
        <v>10.1.4.106 - 10.1.4.109/27</v>
      </c>
      <c r="T6" t="str">
        <f t="shared" si="10"/>
        <v>10.1.4.97</v>
      </c>
      <c r="U6" t="str">
        <f t="shared" si="11"/>
        <v>10.1.4.34 - 10.1.4.40/28</v>
      </c>
      <c r="V6" s="15" t="str">
        <f t="shared" si="12"/>
        <v>10.1.4.33</v>
      </c>
    </row>
    <row r="7" spans="1:22" x14ac:dyDescent="0.35">
      <c r="A7" s="3">
        <v>5</v>
      </c>
      <c r="B7" s="2">
        <v>1</v>
      </c>
      <c r="C7" s="29">
        <v>2</v>
      </c>
      <c r="D7" s="38">
        <v>1</v>
      </c>
      <c r="E7" s="19"/>
      <c r="F7" s="20"/>
      <c r="G7" s="21"/>
      <c r="H7" s="18" t="str">
        <f t="shared" si="0"/>
        <v>10.2.1.2</v>
      </c>
      <c r="I7" s="19" t="s">
        <v>31</v>
      </c>
      <c r="J7" s="19" t="s">
        <v>32</v>
      </c>
      <c r="K7" s="19" t="str">
        <f t="shared" si="1"/>
        <v>10.2.11.1/25</v>
      </c>
      <c r="L7" s="21" t="str">
        <f t="shared" si="2"/>
        <v>10.2.11.129/25</v>
      </c>
      <c r="M7" s="14" t="str">
        <f t="shared" si="3"/>
        <v>10.2.1.9/27</v>
      </c>
      <c r="N7" t="str">
        <f t="shared" si="4"/>
        <v>10.2.1.1</v>
      </c>
      <c r="O7" t="str">
        <f t="shared" si="5"/>
        <v>10.2.1.10 - 10.2.1.16/27</v>
      </c>
      <c r="P7" t="str">
        <f t="shared" si="6"/>
        <v>10.2.1.1</v>
      </c>
      <c r="Q7" t="str">
        <f t="shared" si="7"/>
        <v>10.2.1.74 - 10.2.1.77/27</v>
      </c>
      <c r="R7" t="str">
        <f t="shared" si="8"/>
        <v>10.2.1.65</v>
      </c>
      <c r="S7" t="str">
        <f t="shared" si="9"/>
        <v>10.2.1.106 - 10.2.1.109/27</v>
      </c>
      <c r="T7" t="str">
        <f t="shared" si="10"/>
        <v>10.2.1.97</v>
      </c>
      <c r="U7" t="str">
        <f t="shared" si="11"/>
        <v>10.2.1.34 - 10.2.1.40/28</v>
      </c>
      <c r="V7" s="15" t="str">
        <f t="shared" si="12"/>
        <v>10.2.1.33</v>
      </c>
    </row>
    <row r="8" spans="1:22" x14ac:dyDescent="0.35">
      <c r="A8" s="3">
        <v>6</v>
      </c>
      <c r="B8" s="2">
        <v>1</v>
      </c>
      <c r="C8" s="30">
        <v>2</v>
      </c>
      <c r="D8" s="37">
        <v>2</v>
      </c>
      <c r="F8" s="14"/>
      <c r="G8" s="15"/>
      <c r="H8" s="2" t="str">
        <f t="shared" si="0"/>
        <v>10.2.2.2</v>
      </c>
      <c r="I8" s="19" t="s">
        <v>31</v>
      </c>
      <c r="J8" t="s">
        <v>32</v>
      </c>
      <c r="K8" t="str">
        <f t="shared" si="1"/>
        <v>10.2.12.1/25</v>
      </c>
      <c r="L8" s="15" t="str">
        <f t="shared" si="2"/>
        <v>10.2.12.129/25</v>
      </c>
      <c r="M8" s="14" t="str">
        <f t="shared" si="3"/>
        <v>10.2.2.9/27</v>
      </c>
      <c r="N8" t="str">
        <f t="shared" si="4"/>
        <v>10.2.2.1</v>
      </c>
      <c r="O8" t="str">
        <f t="shared" si="5"/>
        <v>10.2.2.10 - 10.2.2.16/27</v>
      </c>
      <c r="P8" t="str">
        <f t="shared" si="6"/>
        <v>10.2.2.1</v>
      </c>
      <c r="Q8" t="str">
        <f t="shared" si="7"/>
        <v>10.2.2.74 - 10.2.2.77/27</v>
      </c>
      <c r="R8" t="str">
        <f t="shared" si="8"/>
        <v>10.2.2.65</v>
      </c>
      <c r="S8" t="str">
        <f t="shared" si="9"/>
        <v>10.2.2.106 - 10.2.2.109/27</v>
      </c>
      <c r="T8" t="str">
        <f t="shared" si="10"/>
        <v>10.2.2.97</v>
      </c>
      <c r="U8" t="str">
        <f t="shared" si="11"/>
        <v>10.2.2.34 - 10.2.2.40/28</v>
      </c>
      <c r="V8" s="15" t="str">
        <f t="shared" si="12"/>
        <v>10.2.2.33</v>
      </c>
    </row>
    <row r="9" spans="1:22" x14ac:dyDescent="0.35">
      <c r="A9" s="3">
        <v>7</v>
      </c>
      <c r="B9" s="2">
        <v>1</v>
      </c>
      <c r="C9" s="30">
        <v>2</v>
      </c>
      <c r="D9" s="37">
        <v>3</v>
      </c>
      <c r="F9" s="14"/>
      <c r="G9" s="15"/>
      <c r="H9" s="2" t="str">
        <f t="shared" si="0"/>
        <v>10.2.3.2</v>
      </c>
      <c r="I9" s="19" t="s">
        <v>31</v>
      </c>
      <c r="J9" t="s">
        <v>32</v>
      </c>
      <c r="K9" t="str">
        <f t="shared" si="1"/>
        <v>10.2.13.1/25</v>
      </c>
      <c r="L9" s="15" t="str">
        <f t="shared" si="2"/>
        <v>10.2.13.129/25</v>
      </c>
      <c r="M9" s="14" t="str">
        <f t="shared" si="3"/>
        <v>10.2.3.9/27</v>
      </c>
      <c r="N9" t="str">
        <f t="shared" si="4"/>
        <v>10.2.3.1</v>
      </c>
      <c r="O9" t="str">
        <f t="shared" si="5"/>
        <v>10.2.3.10 - 10.2.3.16/27</v>
      </c>
      <c r="P9" t="str">
        <f t="shared" si="6"/>
        <v>10.2.3.1</v>
      </c>
      <c r="Q9" t="str">
        <f t="shared" si="7"/>
        <v>10.2.3.74 - 10.2.3.77/27</v>
      </c>
      <c r="R9" t="str">
        <f t="shared" si="8"/>
        <v>10.2.3.65</v>
      </c>
      <c r="S9" t="str">
        <f t="shared" si="9"/>
        <v>10.2.3.106 - 10.2.3.109/27</v>
      </c>
      <c r="T9" t="str">
        <f t="shared" si="10"/>
        <v>10.2.3.97</v>
      </c>
      <c r="U9" t="str">
        <f t="shared" si="11"/>
        <v>10.2.3.34 - 10.2.3.40/28</v>
      </c>
      <c r="V9" s="15" t="str">
        <f t="shared" si="12"/>
        <v>10.2.3.33</v>
      </c>
    </row>
    <row r="10" spans="1:22" x14ac:dyDescent="0.35">
      <c r="A10" s="3">
        <v>8</v>
      </c>
      <c r="B10" s="2">
        <v>1</v>
      </c>
      <c r="C10" s="31">
        <v>2</v>
      </c>
      <c r="D10" s="39">
        <v>4</v>
      </c>
      <c r="E10" s="23"/>
      <c r="F10" s="24"/>
      <c r="G10" s="25"/>
      <c r="H10" s="22" t="str">
        <f t="shared" si="0"/>
        <v>10.2.4.2</v>
      </c>
      <c r="I10" s="19" t="s">
        <v>31</v>
      </c>
      <c r="J10" s="23" t="s">
        <v>32</v>
      </c>
      <c r="K10" s="23" t="str">
        <f t="shared" si="1"/>
        <v>10.2.14.1/25</v>
      </c>
      <c r="L10" s="25" t="str">
        <f t="shared" si="2"/>
        <v>10.2.14.129/25</v>
      </c>
      <c r="M10" s="14" t="str">
        <f t="shared" si="3"/>
        <v>10.2.4.9/27</v>
      </c>
      <c r="N10" t="str">
        <f t="shared" si="4"/>
        <v>10.2.4.1</v>
      </c>
      <c r="O10" t="str">
        <f t="shared" si="5"/>
        <v>10.2.4.10 - 10.2.4.16/27</v>
      </c>
      <c r="P10" t="str">
        <f t="shared" si="6"/>
        <v>10.2.4.1</v>
      </c>
      <c r="Q10" t="str">
        <f t="shared" si="7"/>
        <v>10.2.4.74 - 10.2.4.77/27</v>
      </c>
      <c r="R10" t="str">
        <f t="shared" si="8"/>
        <v>10.2.4.65</v>
      </c>
      <c r="S10" t="str">
        <f t="shared" si="9"/>
        <v>10.2.4.106 - 10.2.4.109/27</v>
      </c>
      <c r="T10" t="str">
        <f t="shared" si="10"/>
        <v>10.2.4.97</v>
      </c>
      <c r="U10" t="str">
        <f t="shared" si="11"/>
        <v>10.2.4.34 - 10.2.4.40/28</v>
      </c>
      <c r="V10" s="15" t="str">
        <f t="shared" si="12"/>
        <v>10.2.4.33</v>
      </c>
    </row>
    <row r="11" spans="1:22" x14ac:dyDescent="0.35">
      <c r="A11" s="3">
        <v>9</v>
      </c>
      <c r="B11" s="2">
        <v>2</v>
      </c>
      <c r="C11" s="32">
        <v>3</v>
      </c>
      <c r="D11" s="18">
        <v>1</v>
      </c>
      <c r="E11" s="19"/>
      <c r="F11" s="20"/>
      <c r="G11" s="21"/>
      <c r="H11" s="18" t="str">
        <f t="shared" si="0"/>
        <v>10.3.1.2</v>
      </c>
      <c r="I11" s="19" t="s">
        <v>31</v>
      </c>
      <c r="J11" s="19" t="s">
        <v>32</v>
      </c>
      <c r="K11" s="19" t="str">
        <f t="shared" si="1"/>
        <v>10.3.11.1/25</v>
      </c>
      <c r="L11" s="21" t="str">
        <f t="shared" si="2"/>
        <v>10.3.11.129/25</v>
      </c>
      <c r="M11" s="14" t="str">
        <f t="shared" si="3"/>
        <v>10.3.1.9/27</v>
      </c>
      <c r="N11" t="str">
        <f t="shared" si="4"/>
        <v>10.3.1.1</v>
      </c>
      <c r="O11" t="str">
        <f t="shared" si="5"/>
        <v>10.3.1.10 - 10.3.1.16/27</v>
      </c>
      <c r="P11" t="str">
        <f t="shared" si="6"/>
        <v>10.3.1.1</v>
      </c>
      <c r="Q11" t="str">
        <f t="shared" si="7"/>
        <v>10.3.1.74 - 10.3.1.77/27</v>
      </c>
      <c r="R11" t="str">
        <f t="shared" si="8"/>
        <v>10.3.1.65</v>
      </c>
      <c r="S11" t="str">
        <f t="shared" si="9"/>
        <v>10.3.1.106 - 10.3.1.109/27</v>
      </c>
      <c r="T11" t="str">
        <f t="shared" si="10"/>
        <v>10.3.1.97</v>
      </c>
      <c r="U11" t="str">
        <f t="shared" si="11"/>
        <v>10.3.1.34 - 10.3.1.40/28</v>
      </c>
      <c r="V11" s="15" t="str">
        <f t="shared" si="12"/>
        <v>10.3.1.33</v>
      </c>
    </row>
    <row r="12" spans="1:22" x14ac:dyDescent="0.35">
      <c r="A12" s="3">
        <v>10</v>
      </c>
      <c r="B12" s="2">
        <v>2</v>
      </c>
      <c r="C12" s="33">
        <v>3</v>
      </c>
      <c r="D12" s="2">
        <v>2</v>
      </c>
      <c r="F12" s="14"/>
      <c r="G12" s="15"/>
      <c r="H12" s="2" t="str">
        <f t="shared" si="0"/>
        <v>10.3.2.2</v>
      </c>
      <c r="I12" s="19" t="s">
        <v>31</v>
      </c>
      <c r="J12" t="s">
        <v>32</v>
      </c>
      <c r="K12" t="str">
        <f t="shared" si="1"/>
        <v>10.3.12.1/25</v>
      </c>
      <c r="L12" s="15" t="str">
        <f t="shared" si="2"/>
        <v>10.3.12.129/25</v>
      </c>
      <c r="M12" s="14" t="str">
        <f t="shared" si="3"/>
        <v>10.3.2.9/27</v>
      </c>
      <c r="N12" t="str">
        <f t="shared" si="4"/>
        <v>10.3.2.1</v>
      </c>
      <c r="O12" t="str">
        <f t="shared" si="5"/>
        <v>10.3.2.10 - 10.3.2.16/27</v>
      </c>
      <c r="P12" t="str">
        <f t="shared" si="6"/>
        <v>10.3.2.1</v>
      </c>
      <c r="Q12" t="str">
        <f t="shared" si="7"/>
        <v>10.3.2.74 - 10.3.2.77/27</v>
      </c>
      <c r="R12" t="str">
        <f t="shared" si="8"/>
        <v>10.3.2.65</v>
      </c>
      <c r="S12" t="str">
        <f t="shared" si="9"/>
        <v>10.3.2.106 - 10.3.2.109/27</v>
      </c>
      <c r="T12" t="str">
        <f t="shared" si="10"/>
        <v>10.3.2.97</v>
      </c>
      <c r="U12" t="str">
        <f t="shared" si="11"/>
        <v>10.3.2.34 - 10.3.2.40/28</v>
      </c>
      <c r="V12" s="15" t="str">
        <f t="shared" si="12"/>
        <v>10.3.2.33</v>
      </c>
    </row>
    <row r="13" spans="1:22" x14ac:dyDescent="0.35">
      <c r="A13" s="3">
        <v>11</v>
      </c>
      <c r="B13" s="2">
        <v>2</v>
      </c>
      <c r="C13" s="33">
        <v>3</v>
      </c>
      <c r="D13" s="2">
        <v>3</v>
      </c>
      <c r="F13" s="14"/>
      <c r="G13" s="15"/>
      <c r="H13" s="2" t="str">
        <f t="shared" si="0"/>
        <v>10.3.3.2</v>
      </c>
      <c r="I13" s="19" t="s">
        <v>31</v>
      </c>
      <c r="J13" t="s">
        <v>32</v>
      </c>
      <c r="K13" t="str">
        <f t="shared" si="1"/>
        <v>10.3.13.1/25</v>
      </c>
      <c r="L13" s="15" t="str">
        <f t="shared" si="2"/>
        <v>10.3.13.129/25</v>
      </c>
      <c r="M13" s="14" t="str">
        <f t="shared" si="3"/>
        <v>10.3.3.9/27</v>
      </c>
      <c r="N13" t="str">
        <f t="shared" si="4"/>
        <v>10.3.3.1</v>
      </c>
      <c r="O13" t="str">
        <f t="shared" si="5"/>
        <v>10.3.3.10 - 10.3.3.16/27</v>
      </c>
      <c r="P13" t="str">
        <f t="shared" si="6"/>
        <v>10.3.3.1</v>
      </c>
      <c r="Q13" t="str">
        <f t="shared" si="7"/>
        <v>10.3.3.74 - 10.3.3.77/27</v>
      </c>
      <c r="R13" t="str">
        <f t="shared" si="8"/>
        <v>10.3.3.65</v>
      </c>
      <c r="S13" t="str">
        <f t="shared" si="9"/>
        <v>10.3.3.106 - 10.3.3.109/27</v>
      </c>
      <c r="T13" t="str">
        <f t="shared" si="10"/>
        <v>10.3.3.97</v>
      </c>
      <c r="U13" t="str">
        <f t="shared" si="11"/>
        <v>10.3.3.34 - 10.3.3.40/28</v>
      </c>
      <c r="V13" s="15" t="str">
        <f t="shared" si="12"/>
        <v>10.3.3.33</v>
      </c>
    </row>
    <row r="14" spans="1:22" x14ac:dyDescent="0.35">
      <c r="A14" s="3">
        <v>12</v>
      </c>
      <c r="B14" s="2">
        <v>2</v>
      </c>
      <c r="C14" s="34">
        <v>3</v>
      </c>
      <c r="D14" s="22">
        <v>4</v>
      </c>
      <c r="E14" s="23"/>
      <c r="F14" s="24"/>
      <c r="G14" s="25"/>
      <c r="H14" s="22" t="str">
        <f t="shared" si="0"/>
        <v>10.3.4.2</v>
      </c>
      <c r="I14" s="19" t="s">
        <v>31</v>
      </c>
      <c r="J14" s="23" t="s">
        <v>32</v>
      </c>
      <c r="K14" s="23" t="str">
        <f t="shared" si="1"/>
        <v>10.3.14.1/25</v>
      </c>
      <c r="L14" s="25" t="str">
        <f t="shared" si="2"/>
        <v>10.3.14.129/25</v>
      </c>
      <c r="M14" s="14" t="str">
        <f t="shared" si="3"/>
        <v>10.3.4.9/27</v>
      </c>
      <c r="N14" t="str">
        <f t="shared" si="4"/>
        <v>10.3.4.1</v>
      </c>
      <c r="O14" t="str">
        <f t="shared" si="5"/>
        <v>10.3.4.10 - 10.3.4.16/27</v>
      </c>
      <c r="P14" t="str">
        <f t="shared" si="6"/>
        <v>10.3.4.1</v>
      </c>
      <c r="Q14" t="str">
        <f t="shared" si="7"/>
        <v>10.3.4.74 - 10.3.4.77/27</v>
      </c>
      <c r="R14" t="str">
        <f t="shared" si="8"/>
        <v>10.3.4.65</v>
      </c>
      <c r="S14" t="str">
        <f t="shared" si="9"/>
        <v>10.3.4.106 - 10.3.4.109/27</v>
      </c>
      <c r="T14" t="str">
        <f t="shared" si="10"/>
        <v>10.3.4.97</v>
      </c>
      <c r="U14" t="str">
        <f t="shared" si="11"/>
        <v>10.3.4.34 - 10.3.4.40/28</v>
      </c>
      <c r="V14" s="15" t="str">
        <f t="shared" si="12"/>
        <v>10.3.4.33</v>
      </c>
    </row>
    <row r="15" spans="1:22" x14ac:dyDescent="0.35">
      <c r="A15" s="3">
        <v>13</v>
      </c>
      <c r="B15" s="2">
        <v>2</v>
      </c>
      <c r="C15" s="35">
        <v>4</v>
      </c>
      <c r="D15" s="37">
        <v>1</v>
      </c>
      <c r="F15" s="14"/>
      <c r="G15" s="15"/>
      <c r="H15" s="18" t="str">
        <f t="shared" si="0"/>
        <v>10.4.1.2</v>
      </c>
      <c r="I15" s="19" t="s">
        <v>31</v>
      </c>
      <c r="J15" s="19" t="s">
        <v>32</v>
      </c>
      <c r="K15" s="19" t="str">
        <f t="shared" si="1"/>
        <v>10.4.11.1/25</v>
      </c>
      <c r="L15" s="21" t="str">
        <f t="shared" si="2"/>
        <v>10.4.11.129/25</v>
      </c>
      <c r="M15" s="14" t="str">
        <f t="shared" si="3"/>
        <v>10.4.1.9/27</v>
      </c>
      <c r="N15" t="str">
        <f t="shared" si="4"/>
        <v>10.4.1.1</v>
      </c>
      <c r="O15" t="str">
        <f t="shared" si="5"/>
        <v>10.4.1.10 - 10.4.1.16/27</v>
      </c>
      <c r="P15" t="str">
        <f t="shared" si="6"/>
        <v>10.4.1.1</v>
      </c>
      <c r="Q15" t="str">
        <f t="shared" si="7"/>
        <v>10.4.1.74 - 10.4.1.77/27</v>
      </c>
      <c r="R15" t="str">
        <f t="shared" si="8"/>
        <v>10.4.1.65</v>
      </c>
      <c r="S15" t="str">
        <f t="shared" si="9"/>
        <v>10.4.1.106 - 10.4.1.109/27</v>
      </c>
      <c r="T15" t="str">
        <f t="shared" si="10"/>
        <v>10.4.1.97</v>
      </c>
      <c r="U15" t="str">
        <f t="shared" si="11"/>
        <v>10.4.1.34 - 10.4.1.40/28</v>
      </c>
      <c r="V15" s="15" t="str">
        <f t="shared" si="12"/>
        <v>10.4.1.33</v>
      </c>
    </row>
    <row r="16" spans="1:22" x14ac:dyDescent="0.35">
      <c r="A16" s="3">
        <v>14</v>
      </c>
      <c r="B16" s="2">
        <v>2</v>
      </c>
      <c r="C16" s="35">
        <v>4</v>
      </c>
      <c r="D16" s="37">
        <v>2</v>
      </c>
      <c r="F16" s="14"/>
      <c r="G16" s="15"/>
      <c r="H16" s="2" t="str">
        <f t="shared" si="0"/>
        <v>10.4.2.2</v>
      </c>
      <c r="I16" s="19" t="s">
        <v>31</v>
      </c>
      <c r="J16" t="s">
        <v>32</v>
      </c>
      <c r="K16" t="str">
        <f t="shared" si="1"/>
        <v>10.4.12.1/25</v>
      </c>
      <c r="L16" s="15" t="str">
        <f t="shared" si="2"/>
        <v>10.4.12.129/25</v>
      </c>
      <c r="M16" s="14" t="str">
        <f t="shared" si="3"/>
        <v>10.4.2.9/27</v>
      </c>
      <c r="N16" t="str">
        <f t="shared" si="4"/>
        <v>10.4.2.1</v>
      </c>
      <c r="O16" t="str">
        <f t="shared" si="5"/>
        <v>10.4.2.10 - 10.4.2.16/27</v>
      </c>
      <c r="P16" t="str">
        <f t="shared" si="6"/>
        <v>10.4.2.1</v>
      </c>
      <c r="Q16" t="str">
        <f t="shared" si="7"/>
        <v>10.4.2.74 - 10.4.2.77/27</v>
      </c>
      <c r="R16" t="str">
        <f t="shared" si="8"/>
        <v>10.4.2.65</v>
      </c>
      <c r="S16" t="str">
        <f t="shared" si="9"/>
        <v>10.4.2.106 - 10.4.2.109/27</v>
      </c>
      <c r="T16" t="str">
        <f t="shared" si="10"/>
        <v>10.4.2.97</v>
      </c>
      <c r="U16" t="str">
        <f t="shared" si="11"/>
        <v>10.4.2.34 - 10.4.2.40/28</v>
      </c>
      <c r="V16" s="15" t="str">
        <f t="shared" si="12"/>
        <v>10.4.2.33</v>
      </c>
    </row>
    <row r="17" spans="1:22" x14ac:dyDescent="0.35">
      <c r="A17" s="3">
        <v>15</v>
      </c>
      <c r="B17" s="2">
        <v>2</v>
      </c>
      <c r="C17" s="35">
        <v>4</v>
      </c>
      <c r="D17" s="37">
        <v>3</v>
      </c>
      <c r="F17" s="14"/>
      <c r="G17" s="15"/>
      <c r="H17" s="2" t="str">
        <f t="shared" si="0"/>
        <v>10.4.3.2</v>
      </c>
      <c r="I17" s="19" t="s">
        <v>31</v>
      </c>
      <c r="J17" t="s">
        <v>32</v>
      </c>
      <c r="K17" t="str">
        <f t="shared" si="1"/>
        <v>10.4.13.1/25</v>
      </c>
      <c r="L17" s="15" t="str">
        <f t="shared" si="2"/>
        <v>10.4.13.129/25</v>
      </c>
      <c r="M17" s="14" t="str">
        <f t="shared" si="3"/>
        <v>10.4.3.9/27</v>
      </c>
      <c r="N17" t="str">
        <f t="shared" si="4"/>
        <v>10.4.3.1</v>
      </c>
      <c r="O17" t="str">
        <f t="shared" si="5"/>
        <v>10.4.3.10 - 10.4.3.16/27</v>
      </c>
      <c r="P17" t="str">
        <f t="shared" si="6"/>
        <v>10.4.3.1</v>
      </c>
      <c r="Q17" t="str">
        <f t="shared" si="7"/>
        <v>10.4.3.74 - 10.4.3.77/27</v>
      </c>
      <c r="R17" t="str">
        <f t="shared" si="8"/>
        <v>10.4.3.65</v>
      </c>
      <c r="S17" t="str">
        <f t="shared" si="9"/>
        <v>10.4.3.106 - 10.4.3.109/27</v>
      </c>
      <c r="T17" t="str">
        <f t="shared" si="10"/>
        <v>10.4.3.97</v>
      </c>
      <c r="U17" t="str">
        <f t="shared" si="11"/>
        <v>10.4.3.34 - 10.4.3.40/28</v>
      </c>
      <c r="V17" s="15" t="str">
        <f t="shared" si="12"/>
        <v>10.4.3.33</v>
      </c>
    </row>
    <row r="18" spans="1:22" x14ac:dyDescent="0.35">
      <c r="A18" s="3">
        <v>16</v>
      </c>
      <c r="B18" s="2">
        <v>2</v>
      </c>
      <c r="C18" s="35">
        <v>4</v>
      </c>
      <c r="D18" s="37">
        <v>4</v>
      </c>
      <c r="F18" s="14"/>
      <c r="G18" s="15"/>
      <c r="H18" s="57" t="str">
        <f t="shared" si="0"/>
        <v>10.4.4.2</v>
      </c>
      <c r="I18" s="19" t="s">
        <v>31</v>
      </c>
      <c r="J18" s="58" t="s">
        <v>32</v>
      </c>
      <c r="K18" s="58" t="str">
        <f t="shared" si="1"/>
        <v>10.4.14.1/25</v>
      </c>
      <c r="L18" s="15" t="str">
        <f t="shared" si="2"/>
        <v>10.4.14.129/25</v>
      </c>
      <c r="M18" s="14" t="str">
        <f t="shared" si="3"/>
        <v>10.4.4.9/27</v>
      </c>
      <c r="N18" t="str">
        <f t="shared" si="4"/>
        <v>10.4.4.1</v>
      </c>
      <c r="O18" t="str">
        <f t="shared" si="5"/>
        <v>10.4.4.10 - 10.4.4.16/27</v>
      </c>
      <c r="P18" t="str">
        <f t="shared" si="6"/>
        <v>10.4.4.1</v>
      </c>
      <c r="Q18" t="str">
        <f t="shared" si="7"/>
        <v>10.4.4.74 - 10.4.4.77/27</v>
      </c>
      <c r="R18" t="str">
        <f t="shared" si="8"/>
        <v>10.4.4.65</v>
      </c>
      <c r="S18" t="str">
        <f t="shared" si="9"/>
        <v>10.4.4.106 - 10.4.4.109/27</v>
      </c>
      <c r="T18" t="str">
        <f t="shared" si="10"/>
        <v>10.4.4.97</v>
      </c>
      <c r="U18" t="str">
        <f t="shared" si="11"/>
        <v>10.4.4.34 - 10.4.4.40/28</v>
      </c>
      <c r="V18" s="15" t="str">
        <f t="shared" si="12"/>
        <v>10.4.4.33</v>
      </c>
    </row>
    <row r="19" spans="1:22" x14ac:dyDescent="0.35">
      <c r="A19" s="1"/>
      <c r="B19" s="1"/>
      <c r="C19" s="1"/>
      <c r="D19" s="1"/>
      <c r="E19" s="4"/>
      <c r="F19" s="4"/>
      <c r="G19" s="4"/>
      <c r="H19" s="59"/>
      <c r="I19" s="59"/>
      <c r="J19" s="59"/>
      <c r="K19" s="59"/>
      <c r="L19" s="59"/>
      <c r="M19" s="5" t="s">
        <v>25</v>
      </c>
      <c r="N19" s="4"/>
      <c r="O19" s="4"/>
      <c r="P19" s="4"/>
      <c r="Q19" s="4"/>
      <c r="R19" s="4"/>
      <c r="S19" s="4"/>
      <c r="T19" s="4"/>
      <c r="U19" s="4"/>
      <c r="V19" s="4"/>
    </row>
    <row r="20" spans="1:22" ht="23.5" x14ac:dyDescent="0.55000000000000004">
      <c r="A20" s="1"/>
      <c r="B20" s="1"/>
      <c r="C20" s="56" t="s">
        <v>29</v>
      </c>
      <c r="D20" s="56"/>
      <c r="E20" s="41" t="s">
        <v>30</v>
      </c>
      <c r="F20" s="4"/>
      <c r="G20" s="4"/>
      <c r="H20" s="59"/>
      <c r="I20" s="59"/>
      <c r="J20" s="59"/>
      <c r="K20" s="59"/>
      <c r="L20" s="59"/>
      <c r="M20" s="8" t="s">
        <v>26</v>
      </c>
      <c r="N20" s="8" t="s">
        <v>27</v>
      </c>
      <c r="O20" s="4"/>
      <c r="P20" s="4"/>
      <c r="Q20" s="4"/>
      <c r="R20" s="4"/>
      <c r="S20" s="4"/>
      <c r="T20" s="4"/>
      <c r="U20" s="4"/>
      <c r="V20" s="4"/>
    </row>
    <row r="21" spans="1:22" ht="23.5" x14ac:dyDescent="0.55000000000000004">
      <c r="A21" s="1"/>
      <c r="B21" s="1"/>
      <c r="C21" s="1"/>
      <c r="D21" s="36"/>
      <c r="E21" s="4"/>
      <c r="F21" s="4"/>
      <c r="G21" s="4"/>
      <c r="H21" s="59"/>
      <c r="I21" s="59"/>
      <c r="J21" s="59"/>
      <c r="K21" s="59"/>
      <c r="L21" s="59"/>
      <c r="M21" s="8"/>
      <c r="N21" s="8"/>
      <c r="O21" s="4"/>
      <c r="P21" s="4"/>
      <c r="Q21" s="4"/>
      <c r="R21" s="4"/>
      <c r="S21" s="4"/>
      <c r="T21" s="4"/>
      <c r="U21" s="4"/>
      <c r="V21" s="4"/>
    </row>
    <row r="23" spans="1:22" x14ac:dyDescent="0.35">
      <c r="C23" t="s">
        <v>28</v>
      </c>
      <c r="F23" s="17" t="s">
        <v>36</v>
      </c>
    </row>
    <row r="24" spans="1:22" x14ac:dyDescent="0.35">
      <c r="F24" s="1" t="s">
        <v>38</v>
      </c>
    </row>
    <row r="25" spans="1:22" x14ac:dyDescent="0.35">
      <c r="F25" s="1" t="s">
        <v>40</v>
      </c>
      <c r="G25" t="s">
        <v>37</v>
      </c>
    </row>
  </sheetData>
  <mergeCells count="4">
    <mergeCell ref="F1:G1"/>
    <mergeCell ref="H1:L1"/>
    <mergeCell ref="M1:V1"/>
    <mergeCell ref="C20:D20"/>
  </mergeCells>
  <phoneticPr fontId="4" type="noConversion"/>
  <hyperlinks>
    <hyperlink ref="E20" r:id="rId1" xr:uid="{584174F6-25B9-47D8-A40E-E4CF5E87FA55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3FDA-1F54-47BA-892A-0DF7AE4D0E70}">
  <dimension ref="I22:P26"/>
  <sheetViews>
    <sheetView workbookViewId="0">
      <selection activeCell="P26" sqref="I22:P26"/>
    </sheetView>
  </sheetViews>
  <sheetFormatPr defaultRowHeight="14.5" x14ac:dyDescent="0.35"/>
  <cols>
    <col min="12" max="12" width="44.54296875" bestFit="1" customWidth="1"/>
  </cols>
  <sheetData>
    <row r="22" spans="9:16" ht="58" x14ac:dyDescent="0.35">
      <c r="I22" s="49" t="s">
        <v>5</v>
      </c>
      <c r="J22" s="49" t="s">
        <v>6</v>
      </c>
      <c r="K22" s="17" t="s">
        <v>7</v>
      </c>
      <c r="L22" s="50" t="s">
        <v>8</v>
      </c>
      <c r="M22" s="51" t="s">
        <v>9</v>
      </c>
      <c r="N22" s="52" t="s">
        <v>10</v>
      </c>
      <c r="O22" s="52" t="s">
        <v>11</v>
      </c>
      <c r="P22" s="52" t="s">
        <v>12</v>
      </c>
    </row>
    <row r="23" spans="9:16" x14ac:dyDescent="0.35">
      <c r="I23" s="32">
        <v>3</v>
      </c>
      <c r="J23" s="42">
        <v>1</v>
      </c>
      <c r="K23" s="43" t="s">
        <v>33</v>
      </c>
      <c r="L23" s="44" t="str">
        <f t="shared" ref="L23:L26" si="0">_xlfn.CONCAT("Group",I23,"@vmwaresales101outlook.onmicrosoft.com")</f>
        <v>Group3@vmwaresales101outlook.onmicrosoft.com</v>
      </c>
      <c r="M23" s="45" t="str">
        <f t="shared" ref="M23:M26" si="1">_xlfn.CONCAT("Ahead",I23,"-AVS!")</f>
        <v>Ahead3-AVS!</v>
      </c>
      <c r="N23" s="42" t="str">
        <f t="shared" ref="N23:N26" si="2">_xlfn.CONCAT("10.",I23,".",J23,".2")</f>
        <v>10.3.1.2</v>
      </c>
      <c r="O23" s="43" t="s">
        <v>31</v>
      </c>
      <c r="P23" s="43" t="s">
        <v>32</v>
      </c>
    </row>
    <row r="24" spans="9:16" x14ac:dyDescent="0.35">
      <c r="I24" s="33">
        <v>3</v>
      </c>
      <c r="J24" s="2">
        <v>2</v>
      </c>
      <c r="K24" t="s">
        <v>34</v>
      </c>
      <c r="L24" s="14" t="str">
        <f t="shared" si="0"/>
        <v>Group3@vmwaresales101outlook.onmicrosoft.com</v>
      </c>
      <c r="M24" s="15" t="str">
        <f t="shared" si="1"/>
        <v>Ahead3-AVS!</v>
      </c>
      <c r="N24" s="2" t="str">
        <f t="shared" si="2"/>
        <v>10.3.2.2</v>
      </c>
      <c r="O24" s="19" t="s">
        <v>31</v>
      </c>
      <c r="P24" t="s">
        <v>32</v>
      </c>
    </row>
    <row r="25" spans="9:16" x14ac:dyDescent="0.35">
      <c r="I25" s="33">
        <v>3</v>
      </c>
      <c r="J25" s="46">
        <v>3</v>
      </c>
      <c r="K25" s="40" t="s">
        <v>35</v>
      </c>
      <c r="L25" s="47" t="str">
        <f t="shared" si="0"/>
        <v>Group3@vmwaresales101outlook.onmicrosoft.com</v>
      </c>
      <c r="M25" s="48" t="str">
        <f t="shared" si="1"/>
        <v>Ahead3-AVS!</v>
      </c>
      <c r="N25" s="46" t="str">
        <f t="shared" si="2"/>
        <v>10.3.3.2</v>
      </c>
      <c r="O25" s="43" t="s">
        <v>31</v>
      </c>
      <c r="P25" s="40" t="s">
        <v>32</v>
      </c>
    </row>
    <row r="26" spans="9:16" x14ac:dyDescent="0.35">
      <c r="I26" s="34">
        <v>3</v>
      </c>
      <c r="J26" s="22">
        <v>4</v>
      </c>
      <c r="K26" s="23"/>
      <c r="L26" s="24" t="str">
        <f t="shared" si="0"/>
        <v>Group3@vmwaresales101outlook.onmicrosoft.com</v>
      </c>
      <c r="M26" s="25" t="str">
        <f t="shared" si="1"/>
        <v>Ahead3-AVS!</v>
      </c>
      <c r="N26" s="22" t="str">
        <f t="shared" si="2"/>
        <v>10.3.4.2</v>
      </c>
      <c r="O26" s="19" t="s">
        <v>31</v>
      </c>
      <c r="P26" s="23" t="s">
        <v>32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Husam Hilal</dc:creator>
  <cp:keywords/>
  <dc:description/>
  <cp:lastModifiedBy>Husam Hilal</cp:lastModifiedBy>
  <cp:revision/>
  <dcterms:created xsi:type="dcterms:W3CDTF">2022-05-17T11:27:35Z</dcterms:created>
  <dcterms:modified xsi:type="dcterms:W3CDTF">2023-02-13T20:05:46Z</dcterms:modified>
  <cp:category/>
  <cp:contentStatus/>
</cp:coreProperties>
</file>