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e6c403b3f18583/Documents/Code/C^M^M/Projects/Hex/Testing/"/>
    </mc:Choice>
  </mc:AlternateContent>
  <xr:revisionPtr revIDLastSave="156" documentId="8_{E8315459-7014-4D3D-8A8D-85042B065678}" xr6:coauthVersionLast="47" xr6:coauthVersionMax="47" xr10:uidLastSave="{AE9952DD-1264-4205-BB03-24FA8D453786}"/>
  <bookViews>
    <workbookView xWindow="-120" yWindow="-120" windowWidth="29040" windowHeight="15840" xr2:uid="{DE7A79CE-A6E8-4AB9-BC60-1E8BE6FD4A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I4" i="1" s="1"/>
  <c r="E5" i="1" s="1"/>
  <c r="F4" i="1"/>
  <c r="H4" i="1" s="1"/>
  <c r="D5" i="1" s="1"/>
  <c r="F5" i="1" l="1"/>
  <c r="H5" i="1" s="1"/>
  <c r="D6" i="1" s="1"/>
  <c r="G5" i="1"/>
  <c r="I5" i="1" s="1"/>
  <c r="E6" i="1" s="1"/>
  <c r="G6" i="1" l="1"/>
  <c r="I6" i="1" s="1"/>
  <c r="E7" i="1" s="1"/>
  <c r="F6" i="1"/>
  <c r="H6" i="1" s="1"/>
  <c r="D7" i="1" s="1"/>
  <c r="F7" i="1" l="1"/>
  <c r="H7" i="1" s="1"/>
  <c r="D8" i="1" s="1"/>
  <c r="G7" i="1"/>
  <c r="I7" i="1" s="1"/>
  <c r="E8" i="1" s="1"/>
  <c r="G8" i="1" l="1"/>
  <c r="I8" i="1" s="1"/>
  <c r="E9" i="1" s="1"/>
  <c r="F8" i="1"/>
  <c r="H8" i="1" s="1"/>
  <c r="D9" i="1" s="1"/>
  <c r="G9" i="1" s="1"/>
  <c r="I9" i="1" s="1"/>
  <c r="E10" i="1" s="1"/>
  <c r="F9" i="1" l="1"/>
  <c r="H9" i="1" s="1"/>
  <c r="D10" i="1" s="1"/>
  <c r="G10" i="1" s="1"/>
  <c r="I10" i="1" s="1"/>
  <c r="E11" i="1" s="1"/>
  <c r="F10" i="1" l="1"/>
  <c r="H10" i="1" s="1"/>
  <c r="D11" i="1" s="1"/>
  <c r="F11" i="1" s="1"/>
  <c r="H11" i="1" s="1"/>
  <c r="D12" i="1" s="1"/>
  <c r="G11" i="1" l="1"/>
  <c r="I11" i="1" s="1"/>
  <c r="E12" i="1" s="1"/>
  <c r="F12" i="1" s="1"/>
  <c r="H12" i="1" s="1"/>
  <c r="D13" i="1" s="1"/>
  <c r="G12" i="1" l="1"/>
  <c r="I12" i="1" s="1"/>
  <c r="E13" i="1" s="1"/>
  <c r="F13" i="1" s="1"/>
  <c r="H13" i="1" s="1"/>
  <c r="G17" i="1"/>
  <c r="I17" i="1" s="1"/>
  <c r="E18" i="1" s="1"/>
  <c r="F17" i="1"/>
  <c r="H17" i="1" s="1"/>
  <c r="D18" i="1" s="1"/>
  <c r="G13" i="1" l="1"/>
  <c r="I13" i="1" s="1"/>
  <c r="G18" i="1"/>
  <c r="I18" i="1" s="1"/>
  <c r="E19" i="1" s="1"/>
  <c r="F18" i="1"/>
  <c r="H18" i="1" s="1"/>
  <c r="D19" i="1" s="1"/>
  <c r="G19" i="1" l="1"/>
  <c r="I19" i="1" s="1"/>
  <c r="E20" i="1" s="1"/>
  <c r="F19" i="1"/>
  <c r="H19" i="1" s="1"/>
  <c r="D20" i="1" s="1"/>
  <c r="G20" i="1" s="1"/>
  <c r="I20" i="1" s="1"/>
  <c r="E21" i="1" s="1"/>
  <c r="F20" i="1" l="1"/>
  <c r="H20" i="1" s="1"/>
  <c r="D21" i="1" s="1"/>
  <c r="F21" i="1" l="1"/>
  <c r="H21" i="1" s="1"/>
  <c r="D22" i="1" s="1"/>
  <c r="G21" i="1"/>
  <c r="I21" i="1" s="1"/>
  <c r="E22" i="1" s="1"/>
  <c r="F22" i="1" l="1"/>
  <c r="H22" i="1" s="1"/>
  <c r="D23" i="1" s="1"/>
  <c r="G22" i="1"/>
  <c r="I22" i="1" s="1"/>
  <c r="E23" i="1" s="1"/>
  <c r="F23" i="1" s="1"/>
  <c r="H23" i="1" s="1"/>
  <c r="D24" i="1" s="1"/>
  <c r="G23" i="1" l="1"/>
  <c r="I23" i="1" s="1"/>
  <c r="E24" i="1" s="1"/>
  <c r="F24" i="1" s="1"/>
  <c r="H24" i="1" s="1"/>
  <c r="D25" i="1" s="1"/>
  <c r="G24" i="1" l="1"/>
  <c r="I24" i="1" s="1"/>
  <c r="E25" i="1" s="1"/>
  <c r="F25" i="1" s="1"/>
  <c r="H25" i="1" s="1"/>
  <c r="D26" i="1" s="1"/>
  <c r="G25" i="1" l="1"/>
  <c r="I25" i="1" s="1"/>
  <c r="E26" i="1" s="1"/>
  <c r="F26" i="1" s="1"/>
  <c r="H26" i="1" s="1"/>
  <c r="G26" i="1" l="1"/>
  <c r="I26" i="1" s="1"/>
</calcChain>
</file>

<file path=xl/sharedStrings.xml><?xml version="1.0" encoding="utf-8"?>
<sst xmlns="http://schemas.openxmlformats.org/spreadsheetml/2006/main" count="40" uniqueCount="23">
  <si>
    <t>Game Number</t>
  </si>
  <si>
    <t>MCTS Rating</t>
  </si>
  <si>
    <t>Hexy Rating</t>
  </si>
  <si>
    <t>MCTS Expected Score</t>
  </si>
  <si>
    <t>Hexy Expected Score</t>
  </si>
  <si>
    <t>MCTS New Rating</t>
  </si>
  <si>
    <t>Hexy New Rating</t>
  </si>
  <si>
    <t>k=</t>
  </si>
  <si>
    <t>Result (1 for MCTS win)</t>
  </si>
  <si>
    <t>Opening Move</t>
  </si>
  <si>
    <t>E6 (swapped)</t>
  </si>
  <si>
    <t>A2 (swapped)</t>
  </si>
  <si>
    <t>F6 (swapped)</t>
  </si>
  <si>
    <t>F4 (swapped)</t>
  </si>
  <si>
    <t>F1 (swapped)</t>
  </si>
  <si>
    <t>Discontinued testing as result is clear</t>
  </si>
  <si>
    <t>C2 (swapped)</t>
  </si>
  <si>
    <t>Played on a 9x9 board. Hexy set to "beginner" difficulty. Allowed 100,000 iterations or 10 seconds for MCTS. MCTS Plays first on odd numbered games. Swap Rule is on.</t>
  </si>
  <si>
    <t>Played on a 9x9 board. Hexy set to "intermediate" difficulty. Allowed 10,000 iterations or 10 seconds for MCTS. MCTS Plays first on odd numbered games. Swap Rule is on.</t>
  </si>
  <si>
    <t>I8 (swapped)</t>
  </si>
  <si>
    <t>F5 (swapped)</t>
  </si>
  <si>
    <t>D8 (swapped)</t>
  </si>
  <si>
    <t>G3 (swapped)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</si>
</sst>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ont="1" applyFill="1" applyBorder="1"/>
    <xf numFmtId="0" fontId="1" fillId="0" borderId="2" xfId="0" applyFont="1" applyFill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2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73A36C-5F9D-4230-B2E9-B729CED2DB57}" name="Table2" displayName="Table2" ref="B3:I13" totalsRowShown="0" headerRowDxfId="12" headerRowBorderDxfId="22" tableBorderDxfId="23" totalsRowBorderDxfId="21">
  <autoFilter ref="B3:I13" xr:uid="{B873A36C-5F9D-4230-B2E9-B729CED2DB57}"/>
  <tableColumns count="8">
    <tableColumn id="1" xr3:uid="{C245B4C1-48F7-4472-8656-A2968F328497}" name="Game Number" dataDxfId="20"/>
    <tableColumn id="2" xr3:uid="{6753E318-C9AB-4E1C-92FB-1FB97CC4B2C5}" name="Result (1 for MCTS win)" dataDxfId="19"/>
    <tableColumn id="3" xr3:uid="{E4E4D29D-30EF-4927-848B-3C5EA5282F79}" name="MCTS Rating" dataDxfId="18">
      <calculatedColumnFormula>H3</calculatedColumnFormula>
    </tableColumn>
    <tableColumn id="4" xr3:uid="{CF644284-2F8B-49E2-A484-AFD4B20A4255}" name="Hexy Rating" dataDxfId="17">
      <calculatedColumnFormula>I3</calculatedColumnFormula>
    </tableColumn>
    <tableColumn id="5" xr3:uid="{1E8A7B23-FAC8-4739-BC0B-47027E06DAA6}" name="MCTS Expected Score" dataDxfId="16">
      <calculatedColumnFormula>1 / (1 + 10^((E4 - D4) / 400))</calculatedColumnFormula>
    </tableColumn>
    <tableColumn id="6" xr3:uid="{DB4F0019-36B1-4876-AB7C-81C2844F5B30}" name="Hexy Expected Score" dataDxfId="15">
      <calculatedColumnFormula>1 / (1 + 10^((D4 - E4) / 400))</calculatedColumnFormula>
    </tableColumn>
    <tableColumn id="7" xr3:uid="{379A1508-70AB-49C3-B3E8-6D35CA2D4F32}" name="MCTS New Rating" dataDxfId="14">
      <calculatedColumnFormula>D4+$L$3*((C4-F4))</calculatedColumnFormula>
    </tableColumn>
    <tableColumn id="8" xr3:uid="{0F60ADCD-BC82-4758-839D-2B56E0E188DE}" name="Hexy New Rating" dataDxfId="13">
      <calculatedColumnFormula>E4+$L$3*((1-C4)-G4)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FD8A98-2994-4F83-A752-B6990784BE14}" name="Table24" displayName="Table24" ref="B16:I26" totalsRowShown="0" headerRowDxfId="11" headerRowBorderDxfId="9" tableBorderDxfId="10" totalsRowBorderDxfId="8">
  <autoFilter ref="B16:I26" xr:uid="{7FFD8A98-2994-4F83-A752-B6990784BE14}"/>
  <tableColumns count="8">
    <tableColumn id="1" xr3:uid="{4FC1657F-2CE9-463B-B96E-BA40DC4290B0}" name="Game Number" dataDxfId="7"/>
    <tableColumn id="2" xr3:uid="{1EF523EE-83D1-4CA5-B2CD-A56322392814}" name="Result (1 for MCTS win)" dataDxfId="6"/>
    <tableColumn id="3" xr3:uid="{5C7D2BB4-EC88-4B91-915A-C30316C9580A}" name="MCTS Rating" dataDxfId="5">
      <calculatedColumnFormula>H16</calculatedColumnFormula>
    </tableColumn>
    <tableColumn id="4" xr3:uid="{AA40919C-BED5-4236-869E-97F3DDFA43DA}" name="Hexy Rating" dataDxfId="0">
      <calculatedColumnFormula>I16</calculatedColumnFormula>
    </tableColumn>
    <tableColumn id="5" xr3:uid="{4D6D705D-B509-404B-BB50-30581C343C49}" name="MCTS Expected Score" dataDxfId="4">
      <calculatedColumnFormula>1 / (1 + 10^((E17 - D17) / 400))</calculatedColumnFormula>
    </tableColumn>
    <tableColumn id="6" xr3:uid="{BFD0C211-7021-4831-B8F3-1026D0CA9169}" name="Hexy Expected Score" dataDxfId="3">
      <calculatedColumnFormula>1 / (1 + 10^((D17 - E17) / 400))</calculatedColumnFormula>
    </tableColumn>
    <tableColumn id="7" xr3:uid="{EAED77A8-DFA0-4606-BA41-E20587DE2B0D}" name="MCTS New Rating" dataDxfId="2">
      <calculatedColumnFormula>D17+$L$3*((C17-F17))</calculatedColumnFormula>
    </tableColumn>
    <tableColumn id="8" xr3:uid="{7259689E-1DEE-4C67-A2E9-6CD6D9BF582A}" name="Hexy New Rating" dataDxfId="1">
      <calculatedColumnFormula>E17+$L$3*((1-C17)-G17)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F8FD-979F-4BAB-8932-9838077BF2B6}">
  <dimension ref="A3:L26"/>
  <sheetViews>
    <sheetView tabSelected="1" workbookViewId="0">
      <selection activeCell="L4" sqref="L4"/>
    </sheetView>
  </sheetViews>
  <sheetFormatPr defaultRowHeight="15" x14ac:dyDescent="0.25"/>
  <cols>
    <col min="1" max="1" width="61.28515625" customWidth="1"/>
    <col min="2" max="2" width="16.140625" customWidth="1"/>
    <col min="3" max="3" width="23.7109375" customWidth="1"/>
    <col min="4" max="4" width="14.140625" customWidth="1"/>
    <col min="5" max="5" width="13.5703125" customWidth="1"/>
    <col min="6" max="6" width="22" customWidth="1"/>
    <col min="7" max="7" width="21.42578125" customWidth="1"/>
    <col min="8" max="8" width="18.7109375" customWidth="1"/>
    <col min="9" max="9" width="18.140625" customWidth="1"/>
    <col min="10" max="10" width="14.28515625" bestFit="1" customWidth="1"/>
  </cols>
  <sheetData>
    <row r="3" spans="1:12" ht="15" customHeight="1" x14ac:dyDescent="0.25">
      <c r="A3" s="11" t="s">
        <v>18</v>
      </c>
      <c r="B3" s="7" t="s">
        <v>0</v>
      </c>
      <c r="C3" s="8" t="s">
        <v>8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9" t="s">
        <v>6</v>
      </c>
      <c r="J3" s="4" t="s">
        <v>9</v>
      </c>
      <c r="K3" s="3" t="s">
        <v>7</v>
      </c>
      <c r="L3">
        <v>20</v>
      </c>
    </row>
    <row r="4" spans="1:12" x14ac:dyDescent="0.25">
      <c r="A4" s="11"/>
      <c r="B4" s="5">
        <v>1</v>
      </c>
      <c r="C4" s="1">
        <v>0</v>
      </c>
      <c r="D4" s="2">
        <v>1500</v>
      </c>
      <c r="E4" s="1">
        <v>1500</v>
      </c>
      <c r="F4" s="1">
        <f>1 / (1 + 10^((E4 - D4) / 400))</f>
        <v>0.5</v>
      </c>
      <c r="G4" s="1">
        <f>1 / (1 + 10^((D4 - E4) / 400))</f>
        <v>0.5</v>
      </c>
      <c r="H4" s="1">
        <f>D4+$L$3*((C4-F4))</f>
        <v>1490</v>
      </c>
      <c r="I4" s="6">
        <f>E4+$L$3*((1-C4)-G4)</f>
        <v>1510</v>
      </c>
    </row>
    <row r="5" spans="1:12" x14ac:dyDescent="0.25">
      <c r="A5" s="11"/>
      <c r="B5" s="5">
        <v>2</v>
      </c>
      <c r="C5" s="1">
        <v>0</v>
      </c>
      <c r="D5" s="1">
        <f>H4</f>
        <v>1490</v>
      </c>
      <c r="E5" s="2">
        <f>I4</f>
        <v>1510</v>
      </c>
      <c r="F5" s="1">
        <f t="shared" ref="F5:F13" si="0">1 / (1 + 10^((E5 - D5) / 400))</f>
        <v>0.47124943610773129</v>
      </c>
      <c r="G5" s="1">
        <f t="shared" ref="G5:G13" si="1">1 / (1 + 10^((D5 - E5) / 400))</f>
        <v>0.5287505638922686</v>
      </c>
      <c r="H5" s="1">
        <f t="shared" ref="H5:H13" si="2">D5+$L$3*((C5-F5))</f>
        <v>1480.5750112778453</v>
      </c>
      <c r="I5" s="6">
        <f t="shared" ref="I5:I13" si="3">E5+$L$3*((1-C5)-G5)</f>
        <v>1519.4249887221547</v>
      </c>
    </row>
    <row r="6" spans="1:12" x14ac:dyDescent="0.25">
      <c r="A6" s="11"/>
      <c r="B6" s="5">
        <v>3</v>
      </c>
      <c r="C6" s="1">
        <v>0</v>
      </c>
      <c r="D6" s="2">
        <f t="shared" ref="D6:D13" si="4">H5</f>
        <v>1480.5750112778453</v>
      </c>
      <c r="E6" s="1">
        <f t="shared" ref="E6:E13" si="5">I5</f>
        <v>1519.4249887221547</v>
      </c>
      <c r="F6" s="1">
        <f t="shared" si="0"/>
        <v>0.44432225126287955</v>
      </c>
      <c r="G6" s="1">
        <f t="shared" si="1"/>
        <v>0.55567774873712039</v>
      </c>
      <c r="H6" s="1">
        <f t="shared" si="2"/>
        <v>1471.6885662525876</v>
      </c>
      <c r="I6" s="6">
        <f t="shared" si="3"/>
        <v>1528.3114337474124</v>
      </c>
      <c r="J6" t="s">
        <v>10</v>
      </c>
    </row>
    <row r="7" spans="1:12" x14ac:dyDescent="0.25">
      <c r="A7" s="11"/>
      <c r="B7" s="5">
        <v>4</v>
      </c>
      <c r="C7" s="1">
        <v>0</v>
      </c>
      <c r="D7" s="1">
        <f t="shared" si="4"/>
        <v>1471.6885662525876</v>
      </c>
      <c r="E7" s="2">
        <f t="shared" si="5"/>
        <v>1528.3114337474124</v>
      </c>
      <c r="F7" s="1">
        <f t="shared" si="0"/>
        <v>0.41922700218072684</v>
      </c>
      <c r="G7" s="1">
        <f t="shared" si="1"/>
        <v>0.58077299781927316</v>
      </c>
      <c r="H7" s="1">
        <f t="shared" si="2"/>
        <v>1463.304026208973</v>
      </c>
      <c r="I7" s="6">
        <f t="shared" si="3"/>
        <v>1536.695973791027</v>
      </c>
      <c r="J7" t="s">
        <v>11</v>
      </c>
    </row>
    <row r="8" spans="1:12" x14ac:dyDescent="0.25">
      <c r="A8" s="11"/>
      <c r="B8" s="5">
        <v>5</v>
      </c>
      <c r="C8" s="1">
        <v>0</v>
      </c>
      <c r="D8" s="2">
        <f t="shared" si="4"/>
        <v>1463.304026208973</v>
      </c>
      <c r="E8" s="1">
        <f t="shared" si="5"/>
        <v>1536.695973791027</v>
      </c>
      <c r="F8" s="1">
        <f t="shared" si="0"/>
        <v>0.39592393615869859</v>
      </c>
      <c r="G8" s="1">
        <f t="shared" si="1"/>
        <v>0.6040760638413013</v>
      </c>
      <c r="H8" s="1">
        <f t="shared" si="2"/>
        <v>1455.385547485799</v>
      </c>
      <c r="I8" s="6">
        <f t="shared" si="3"/>
        <v>1544.614452514201</v>
      </c>
      <c r="J8" t="s">
        <v>12</v>
      </c>
    </row>
    <row r="9" spans="1:12" x14ac:dyDescent="0.25">
      <c r="A9" s="11"/>
      <c r="B9" s="5">
        <v>6</v>
      </c>
      <c r="C9" s="1">
        <v>0</v>
      </c>
      <c r="D9" s="1">
        <f t="shared" si="4"/>
        <v>1455.385547485799</v>
      </c>
      <c r="E9" s="2">
        <f t="shared" si="5"/>
        <v>1544.614452514201</v>
      </c>
      <c r="F9" s="1">
        <f t="shared" si="0"/>
        <v>0.37433994162406853</v>
      </c>
      <c r="G9" s="1">
        <f t="shared" si="1"/>
        <v>0.62566005837593153</v>
      </c>
      <c r="H9" s="1">
        <f t="shared" si="2"/>
        <v>1447.8987486533176</v>
      </c>
      <c r="I9" s="6">
        <f t="shared" si="3"/>
        <v>1552.1012513466824</v>
      </c>
      <c r="J9" t="s">
        <v>11</v>
      </c>
    </row>
    <row r="10" spans="1:12" x14ac:dyDescent="0.25">
      <c r="A10" s="11"/>
      <c r="B10" s="5">
        <v>7</v>
      </c>
      <c r="C10" s="1">
        <v>0</v>
      </c>
      <c r="D10" s="2">
        <f t="shared" si="4"/>
        <v>1447.8987486533176</v>
      </c>
      <c r="E10" s="1">
        <f t="shared" si="5"/>
        <v>1552.1012513466824</v>
      </c>
      <c r="F10" s="1">
        <f t="shared" si="0"/>
        <v>0.35438079810404943</v>
      </c>
      <c r="G10" s="1">
        <f t="shared" si="1"/>
        <v>0.64561920189595046</v>
      </c>
      <c r="H10" s="1">
        <f t="shared" si="2"/>
        <v>1440.8111326912367</v>
      </c>
      <c r="I10" s="6">
        <f t="shared" si="3"/>
        <v>1559.1888673087633</v>
      </c>
      <c r="J10" t="s">
        <v>13</v>
      </c>
    </row>
    <row r="11" spans="1:12" x14ac:dyDescent="0.25">
      <c r="A11" s="11"/>
      <c r="B11" s="5">
        <v>8</v>
      </c>
      <c r="C11" s="1">
        <v>0</v>
      </c>
      <c r="D11" s="1">
        <f t="shared" si="4"/>
        <v>1440.8111326912367</v>
      </c>
      <c r="E11" s="2">
        <f t="shared" si="5"/>
        <v>1559.1888673087633</v>
      </c>
      <c r="F11" s="1">
        <f t="shared" si="0"/>
        <v>0.3359406506411588</v>
      </c>
      <c r="G11" s="1">
        <f t="shared" si="1"/>
        <v>0.66405934935884126</v>
      </c>
      <c r="H11" s="1">
        <f t="shared" si="2"/>
        <v>1434.0923196784136</v>
      </c>
      <c r="I11" s="6">
        <f t="shared" si="3"/>
        <v>1565.9076803215864</v>
      </c>
      <c r="J11" t="s">
        <v>11</v>
      </c>
    </row>
    <row r="12" spans="1:12" x14ac:dyDescent="0.25">
      <c r="A12" s="11"/>
      <c r="B12" s="5">
        <v>9</v>
      </c>
      <c r="C12" s="1">
        <v>0</v>
      </c>
      <c r="D12" s="2">
        <f t="shared" si="4"/>
        <v>1434.0923196784136</v>
      </c>
      <c r="E12" s="1">
        <f t="shared" si="5"/>
        <v>1565.9076803215864</v>
      </c>
      <c r="F12" s="1">
        <f t="shared" si="0"/>
        <v>0.31890898208025109</v>
      </c>
      <c r="G12" s="1">
        <f t="shared" si="1"/>
        <v>0.68109101791974902</v>
      </c>
      <c r="H12" s="1">
        <f t="shared" si="2"/>
        <v>1427.7141400368084</v>
      </c>
      <c r="I12" s="6">
        <f t="shared" si="3"/>
        <v>1572.2858599631916</v>
      </c>
      <c r="J12" t="s">
        <v>14</v>
      </c>
    </row>
    <row r="13" spans="1:12" x14ac:dyDescent="0.25">
      <c r="A13" s="11"/>
      <c r="B13" s="5">
        <v>10</v>
      </c>
      <c r="C13" s="1">
        <v>0</v>
      </c>
      <c r="D13" s="1">
        <f t="shared" si="4"/>
        <v>1427.7141400368084</v>
      </c>
      <c r="E13" s="1">
        <f t="shared" si="5"/>
        <v>1572.2858599631916</v>
      </c>
      <c r="F13" s="1">
        <f t="shared" si="0"/>
        <v>0.30317550464211568</v>
      </c>
      <c r="G13" s="1">
        <f t="shared" si="1"/>
        <v>0.69682449535788438</v>
      </c>
      <c r="H13" s="1">
        <f t="shared" si="2"/>
        <v>1421.6506299439661</v>
      </c>
      <c r="I13" s="6">
        <f t="shared" si="3"/>
        <v>1578.3493700560339</v>
      </c>
      <c r="J13" t="s">
        <v>11</v>
      </c>
    </row>
    <row r="14" spans="1:12" x14ac:dyDescent="0.25">
      <c r="B14" s="10" t="s">
        <v>15</v>
      </c>
      <c r="C14" s="10"/>
      <c r="D14" s="10"/>
      <c r="E14" s="10"/>
      <c r="F14" s="10"/>
      <c r="G14" s="10"/>
      <c r="H14" s="10"/>
      <c r="I14" s="10"/>
    </row>
    <row r="16" spans="1:12" x14ac:dyDescent="0.25">
      <c r="A16" s="11" t="s">
        <v>17</v>
      </c>
      <c r="B16" s="7" t="s">
        <v>0</v>
      </c>
      <c r="C16" s="8" t="s">
        <v>8</v>
      </c>
      <c r="D16" s="8" t="s">
        <v>1</v>
      </c>
      <c r="E16" s="8" t="s">
        <v>2</v>
      </c>
      <c r="F16" s="8" t="s">
        <v>3</v>
      </c>
      <c r="G16" s="8" t="s">
        <v>4</v>
      </c>
      <c r="H16" s="8" t="s">
        <v>5</v>
      </c>
      <c r="I16" s="9" t="s">
        <v>6</v>
      </c>
      <c r="J16" s="4" t="s">
        <v>9</v>
      </c>
      <c r="K16" s="3"/>
    </row>
    <row r="17" spans="1:10" x14ac:dyDescent="0.25">
      <c r="A17" s="11"/>
      <c r="B17" s="5">
        <v>1</v>
      </c>
      <c r="C17" s="1">
        <v>0</v>
      </c>
      <c r="D17" s="2">
        <v>1500</v>
      </c>
      <c r="E17" s="1">
        <v>1500</v>
      </c>
      <c r="F17" s="1">
        <f>1 / (1 + 10^((E17 - D17) / 400))</f>
        <v>0.5</v>
      </c>
      <c r="G17" s="1">
        <f>1 / (1 + 10^((D17 - E17) / 400))</f>
        <v>0.5</v>
      </c>
      <c r="H17" s="1">
        <f>D17+$L$3*((C17-F17))</f>
        <v>1490</v>
      </c>
      <c r="I17" s="6">
        <f>E17+$L$3*((1-C17)-G17)</f>
        <v>1510</v>
      </c>
      <c r="J17" t="s">
        <v>16</v>
      </c>
    </row>
    <row r="18" spans="1:10" x14ac:dyDescent="0.25">
      <c r="A18" s="11"/>
      <c r="B18" s="5">
        <v>2</v>
      </c>
      <c r="C18" s="1">
        <v>0</v>
      </c>
      <c r="D18" s="1">
        <f>H17</f>
        <v>1490</v>
      </c>
      <c r="E18" s="2">
        <f>I17</f>
        <v>1510</v>
      </c>
      <c r="F18" s="1">
        <f t="shared" ref="F18:F26" si="6">1 / (1 + 10^((E18 - D18) / 400))</f>
        <v>0.47124943610773129</v>
      </c>
      <c r="G18" s="1">
        <f t="shared" ref="G18:G26" si="7">1 / (1 + 10^((D18 - E18) / 400))</f>
        <v>0.5287505638922686</v>
      </c>
      <c r="H18" s="1">
        <f t="shared" ref="H18:H26" si="8">D18+$L$3*((C18-F18))</f>
        <v>1480.5750112778453</v>
      </c>
      <c r="I18" s="6">
        <f t="shared" ref="I18:I26" si="9">E18+$L$3*((1-C18)-G18)</f>
        <v>1519.4249887221547</v>
      </c>
      <c r="J18" t="s">
        <v>19</v>
      </c>
    </row>
    <row r="19" spans="1:10" x14ac:dyDescent="0.25">
      <c r="A19" s="11"/>
      <c r="B19" s="5">
        <v>3</v>
      </c>
      <c r="C19" s="1">
        <v>1</v>
      </c>
      <c r="D19" s="1">
        <f t="shared" ref="D19:D26" si="10">H18</f>
        <v>1480.5750112778453</v>
      </c>
      <c r="E19" s="2">
        <f t="shared" ref="E19:E26" si="11">I18</f>
        <v>1519.4249887221547</v>
      </c>
      <c r="F19" s="1">
        <f t="shared" si="6"/>
        <v>0.44432225126287955</v>
      </c>
      <c r="G19" s="1">
        <f t="shared" si="7"/>
        <v>0.55567774873712039</v>
      </c>
      <c r="H19" s="1">
        <f t="shared" si="8"/>
        <v>1491.6885662525876</v>
      </c>
      <c r="I19" s="6">
        <f t="shared" si="9"/>
        <v>1508.3114337474124</v>
      </c>
      <c r="J19" t="s">
        <v>20</v>
      </c>
    </row>
    <row r="20" spans="1:10" x14ac:dyDescent="0.25">
      <c r="A20" s="11"/>
      <c r="B20" s="5">
        <v>4</v>
      </c>
      <c r="C20" s="1">
        <v>0</v>
      </c>
      <c r="D20" s="1">
        <f t="shared" si="10"/>
        <v>1491.6885662525876</v>
      </c>
      <c r="E20" s="2">
        <f t="shared" si="11"/>
        <v>1508.3114337474124</v>
      </c>
      <c r="F20" s="1">
        <f t="shared" si="6"/>
        <v>0.47609600738807767</v>
      </c>
      <c r="G20" s="1">
        <f t="shared" si="7"/>
        <v>0.52390399261192233</v>
      </c>
      <c r="H20" s="1">
        <f t="shared" si="8"/>
        <v>1482.166646104826</v>
      </c>
      <c r="I20" s="6">
        <f t="shared" si="9"/>
        <v>1517.833353895174</v>
      </c>
      <c r="J20" t="s">
        <v>19</v>
      </c>
    </row>
    <row r="21" spans="1:10" x14ac:dyDescent="0.25">
      <c r="A21" s="11"/>
      <c r="B21" s="5">
        <v>5</v>
      </c>
      <c r="C21" s="1">
        <v>0</v>
      </c>
      <c r="D21" s="1">
        <f t="shared" si="10"/>
        <v>1482.166646104826</v>
      </c>
      <c r="E21" s="2">
        <f t="shared" si="11"/>
        <v>1517.833353895174</v>
      </c>
      <c r="F21" s="1">
        <f t="shared" si="6"/>
        <v>0.44885103258489828</v>
      </c>
      <c r="G21" s="1">
        <f t="shared" si="7"/>
        <v>0.55114896741510178</v>
      </c>
      <c r="H21" s="1">
        <f t="shared" si="8"/>
        <v>1473.189625453128</v>
      </c>
      <c r="I21" s="6">
        <f t="shared" si="9"/>
        <v>1526.810374546872</v>
      </c>
      <c r="J21" t="s">
        <v>21</v>
      </c>
    </row>
    <row r="22" spans="1:10" x14ac:dyDescent="0.25">
      <c r="A22" s="11"/>
      <c r="B22" s="5">
        <v>6</v>
      </c>
      <c r="C22" s="1">
        <v>0</v>
      </c>
      <c r="D22" s="1">
        <f t="shared" si="10"/>
        <v>1473.189625453128</v>
      </c>
      <c r="E22" s="2">
        <f t="shared" si="11"/>
        <v>1526.810374546872</v>
      </c>
      <c r="F22" s="1">
        <f t="shared" si="6"/>
        <v>0.42344042461082704</v>
      </c>
      <c r="G22" s="1">
        <f t="shared" si="7"/>
        <v>0.57655957538917302</v>
      </c>
      <c r="H22" s="1">
        <f t="shared" si="8"/>
        <v>1464.7208169609114</v>
      </c>
      <c r="I22" s="6">
        <f t="shared" si="9"/>
        <v>1535.2791830390886</v>
      </c>
      <c r="J22" t="s">
        <v>19</v>
      </c>
    </row>
    <row r="23" spans="1:10" x14ac:dyDescent="0.25">
      <c r="A23" s="11"/>
      <c r="B23" s="5">
        <v>7</v>
      </c>
      <c r="C23" s="1">
        <v>0</v>
      </c>
      <c r="D23" s="1">
        <f t="shared" si="10"/>
        <v>1464.7208169609114</v>
      </c>
      <c r="E23" s="2">
        <f t="shared" si="11"/>
        <v>1535.2791830390886</v>
      </c>
      <c r="F23" s="1">
        <f t="shared" si="6"/>
        <v>0.39983165261179998</v>
      </c>
      <c r="G23" s="1">
        <f t="shared" si="7"/>
        <v>0.60016834738820002</v>
      </c>
      <c r="H23" s="1">
        <f t="shared" si="8"/>
        <v>1456.7241839086755</v>
      </c>
      <c r="I23" s="6">
        <f t="shared" si="9"/>
        <v>1543.2758160913245</v>
      </c>
      <c r="J23" t="s">
        <v>20</v>
      </c>
    </row>
    <row r="24" spans="1:10" x14ac:dyDescent="0.25">
      <c r="A24" s="11"/>
      <c r="B24" s="5">
        <v>8</v>
      </c>
      <c r="C24" s="1">
        <v>0</v>
      </c>
      <c r="D24" s="1">
        <f t="shared" si="10"/>
        <v>1456.7241839086755</v>
      </c>
      <c r="E24" s="2">
        <f t="shared" si="11"/>
        <v>1543.2758160913245</v>
      </c>
      <c r="F24" s="1">
        <f t="shared" si="6"/>
        <v>0.3779564227108862</v>
      </c>
      <c r="G24" s="1">
        <f t="shared" si="7"/>
        <v>0.62204357728911386</v>
      </c>
      <c r="H24" s="1">
        <f t="shared" si="8"/>
        <v>1449.1650554544578</v>
      </c>
      <c r="I24" s="6">
        <f t="shared" si="9"/>
        <v>1550.8349445455422</v>
      </c>
      <c r="J24" t="s">
        <v>19</v>
      </c>
    </row>
    <row r="25" spans="1:10" x14ac:dyDescent="0.25">
      <c r="A25" s="11"/>
      <c r="B25" s="5">
        <v>9</v>
      </c>
      <c r="C25" s="1">
        <v>0</v>
      </c>
      <c r="D25" s="1">
        <f t="shared" si="10"/>
        <v>1449.1650554544578</v>
      </c>
      <c r="E25" s="2">
        <f t="shared" si="11"/>
        <v>1550.8349445455422</v>
      </c>
      <c r="F25" s="1">
        <f t="shared" si="6"/>
        <v>0.35772341433319205</v>
      </c>
      <c r="G25" s="1">
        <f t="shared" si="7"/>
        <v>0.64227658566680801</v>
      </c>
      <c r="H25" s="1">
        <f t="shared" si="8"/>
        <v>1442.010587167794</v>
      </c>
      <c r="I25" s="6">
        <f t="shared" si="9"/>
        <v>1557.989412832206</v>
      </c>
      <c r="J25" t="s">
        <v>22</v>
      </c>
    </row>
    <row r="26" spans="1:10" x14ac:dyDescent="0.25">
      <c r="A26" s="11"/>
      <c r="B26" s="5">
        <v>10</v>
      </c>
      <c r="C26" s="1">
        <v>0</v>
      </c>
      <c r="D26" s="1">
        <f t="shared" si="10"/>
        <v>1442.010587167794</v>
      </c>
      <c r="E26" s="2">
        <f t="shared" si="11"/>
        <v>1557.989412832206</v>
      </c>
      <c r="F26" s="1">
        <f t="shared" si="6"/>
        <v>0.33902822215183565</v>
      </c>
      <c r="G26" s="1">
        <f t="shared" si="7"/>
        <v>0.6609717778481643</v>
      </c>
      <c r="H26" s="1">
        <f t="shared" si="8"/>
        <v>1435.2300227247574</v>
      </c>
      <c r="I26" s="6">
        <f t="shared" si="9"/>
        <v>1564.7699772752426</v>
      </c>
      <c r="J26" t="s">
        <v>19</v>
      </c>
    </row>
  </sheetData>
  <mergeCells count="3">
    <mergeCell ref="B14:I14"/>
    <mergeCell ref="A3:A13"/>
    <mergeCell ref="A16:A26"/>
  </mergeCells>
  <pageMargins left="0.7" right="0.7" top="0.75" bottom="0.75" header="0.3" footer="0.3"/>
  <pageSetup paperSize="9" orientation="portrait" r:id="rId1"/>
  <ignoredErrors>
    <ignoredError sqref="D4:E4 D17:E17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Poole</dc:creator>
  <cp:lastModifiedBy>Alexander Poole</cp:lastModifiedBy>
  <dcterms:created xsi:type="dcterms:W3CDTF">2024-07-01T11:53:25Z</dcterms:created>
  <dcterms:modified xsi:type="dcterms:W3CDTF">2024-07-01T15:21:55Z</dcterms:modified>
</cp:coreProperties>
</file>