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OneDrive\Desktop\Excel\"/>
    </mc:Choice>
  </mc:AlternateContent>
  <xr:revisionPtr revIDLastSave="0" documentId="13_ncr:1_{8CB28473-E0F0-4522-BA07-0FD8ABB412C2}" xr6:coauthVersionLast="36" xr6:coauthVersionMax="36" xr10:uidLastSave="{00000000-0000-0000-0000-000000000000}"/>
  <bookViews>
    <workbookView xWindow="0" yWindow="0" windowWidth="19200" windowHeight="6810" activeTab="1" xr2:uid="{EC2900BF-F744-44FD-A44B-09D6036198A8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30" i="2" l="1"/>
  <c r="H29" i="2"/>
  <c r="G29" i="2"/>
  <c r="D29" i="2"/>
  <c r="E29" i="2"/>
  <c r="C29" i="2"/>
  <c r="H28" i="2"/>
  <c r="G28" i="2"/>
  <c r="D28" i="2"/>
  <c r="E28" i="2"/>
  <c r="C28" i="2"/>
  <c r="H27" i="2"/>
  <c r="G27" i="2"/>
  <c r="D27" i="2"/>
  <c r="E27" i="2"/>
  <c r="C27" i="2"/>
  <c r="H26" i="2"/>
  <c r="G26" i="2"/>
  <c r="D26" i="2"/>
  <c r="E26" i="2"/>
  <c r="C26" i="2"/>
  <c r="H25" i="2"/>
  <c r="G25" i="2"/>
  <c r="D25" i="2"/>
  <c r="E25" i="2"/>
  <c r="C25" i="2"/>
  <c r="H24" i="2"/>
  <c r="G24" i="2"/>
  <c r="E24" i="2"/>
  <c r="D24" i="2"/>
  <c r="C24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4" i="2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AC24" i="1" l="1"/>
  <c r="AC25" i="1"/>
  <c r="AC26" i="1"/>
  <c r="AC27" i="1"/>
  <c r="AD6" i="1"/>
  <c r="AD14" i="1"/>
  <c r="O24" i="1"/>
  <c r="P24" i="1"/>
  <c r="Q24" i="1"/>
  <c r="R24" i="1"/>
  <c r="T24" i="1"/>
  <c r="U24" i="1"/>
  <c r="V24" i="1"/>
  <c r="W24" i="1"/>
  <c r="Y24" i="1"/>
  <c r="Z24" i="1"/>
  <c r="AA24" i="1"/>
  <c r="AB24" i="1"/>
  <c r="O25" i="1"/>
  <c r="P25" i="1"/>
  <c r="Q25" i="1"/>
  <c r="R25" i="1"/>
  <c r="T25" i="1"/>
  <c r="U25" i="1"/>
  <c r="V25" i="1"/>
  <c r="W25" i="1"/>
  <c r="Y25" i="1"/>
  <c r="Z25" i="1"/>
  <c r="AA25" i="1"/>
  <c r="AB25" i="1"/>
  <c r="O26" i="1"/>
  <c r="P26" i="1"/>
  <c r="Q26" i="1"/>
  <c r="R26" i="1"/>
  <c r="T26" i="1"/>
  <c r="U26" i="1"/>
  <c r="V26" i="1"/>
  <c r="W26" i="1"/>
  <c r="Y26" i="1"/>
  <c r="Z26" i="1"/>
  <c r="AA26" i="1"/>
  <c r="AB26" i="1"/>
  <c r="O27" i="1"/>
  <c r="P27" i="1"/>
  <c r="Q27" i="1"/>
  <c r="R27" i="1"/>
  <c r="T27" i="1"/>
  <c r="U27" i="1"/>
  <c r="V27" i="1"/>
  <c r="W27" i="1"/>
  <c r="Y27" i="1"/>
  <c r="Z27" i="1"/>
  <c r="AA27" i="1"/>
  <c r="AB27" i="1"/>
  <c r="N25" i="1"/>
  <c r="N26" i="1"/>
  <c r="N27" i="1"/>
  <c r="N24" i="1"/>
  <c r="E24" i="1"/>
  <c r="F24" i="1"/>
  <c r="G24" i="1"/>
  <c r="H24" i="1"/>
  <c r="I24" i="1"/>
  <c r="J24" i="1"/>
  <c r="K24" i="1"/>
  <c r="L24" i="1"/>
  <c r="M24" i="1"/>
  <c r="E25" i="1"/>
  <c r="F25" i="1"/>
  <c r="G25" i="1"/>
  <c r="H25" i="1"/>
  <c r="I25" i="1"/>
  <c r="J25" i="1"/>
  <c r="K25" i="1"/>
  <c r="L25" i="1"/>
  <c r="M25" i="1"/>
  <c r="E26" i="1"/>
  <c r="F26" i="1"/>
  <c r="G26" i="1"/>
  <c r="H26" i="1"/>
  <c r="I26" i="1"/>
  <c r="J26" i="1"/>
  <c r="K26" i="1"/>
  <c r="L26" i="1"/>
  <c r="M26" i="1"/>
  <c r="E27" i="1"/>
  <c r="F27" i="1"/>
  <c r="G27" i="1"/>
  <c r="H27" i="1"/>
  <c r="I27" i="1"/>
  <c r="J27" i="1"/>
  <c r="K27" i="1"/>
  <c r="L27" i="1"/>
  <c r="M27" i="1"/>
  <c r="Z4" i="1"/>
  <c r="Y4" i="1"/>
  <c r="AA4" i="1"/>
  <c r="AB4" i="1"/>
  <c r="Y5" i="1"/>
  <c r="Z5" i="1"/>
  <c r="AA5" i="1"/>
  <c r="AB5" i="1"/>
  <c r="Y6" i="1"/>
  <c r="Z6" i="1"/>
  <c r="AA6" i="1"/>
  <c r="AB6" i="1"/>
  <c r="Y7" i="1"/>
  <c r="Z7" i="1"/>
  <c r="AA7" i="1"/>
  <c r="AB7" i="1"/>
  <c r="Y8" i="1"/>
  <c r="Z8" i="1"/>
  <c r="AA8" i="1"/>
  <c r="AB8" i="1"/>
  <c r="Y9" i="1"/>
  <c r="Z9" i="1"/>
  <c r="AA9" i="1"/>
  <c r="AB9" i="1"/>
  <c r="Y10" i="1"/>
  <c r="Z10" i="1"/>
  <c r="AA10" i="1"/>
  <c r="AB10" i="1"/>
  <c r="Y11" i="1"/>
  <c r="Z11" i="1"/>
  <c r="AA11" i="1"/>
  <c r="AB11" i="1"/>
  <c r="Y12" i="1"/>
  <c r="Z12" i="1"/>
  <c r="AA12" i="1"/>
  <c r="AB12" i="1"/>
  <c r="Y13" i="1"/>
  <c r="Z13" i="1"/>
  <c r="AA13" i="1"/>
  <c r="AB13" i="1"/>
  <c r="Y14" i="1"/>
  <c r="Z14" i="1"/>
  <c r="AA14" i="1"/>
  <c r="AB14" i="1"/>
  <c r="Y15" i="1"/>
  <c r="Z15" i="1"/>
  <c r="AA15" i="1"/>
  <c r="AB15" i="1"/>
  <c r="Y16" i="1"/>
  <c r="Z16" i="1"/>
  <c r="AA16" i="1"/>
  <c r="AB16" i="1"/>
  <c r="Y17" i="1"/>
  <c r="Z17" i="1"/>
  <c r="AA17" i="1"/>
  <c r="AB17" i="1"/>
  <c r="Y18" i="1"/>
  <c r="Z18" i="1"/>
  <c r="AA18" i="1"/>
  <c r="AB18" i="1"/>
  <c r="Y19" i="1"/>
  <c r="Z19" i="1"/>
  <c r="AA19" i="1"/>
  <c r="AB19" i="1"/>
  <c r="Y20" i="1"/>
  <c r="Z20" i="1"/>
  <c r="AA20" i="1"/>
  <c r="AB20" i="1"/>
  <c r="Y21" i="1"/>
  <c r="Z21" i="1"/>
  <c r="AA21" i="1"/>
  <c r="AB21" i="1"/>
  <c r="X6" i="1"/>
  <c r="X7" i="1"/>
  <c r="AD7" i="1" s="1"/>
  <c r="X8" i="1"/>
  <c r="AD8" i="1" s="1"/>
  <c r="X9" i="1"/>
  <c r="AD9" i="1" s="1"/>
  <c r="X10" i="1"/>
  <c r="AD10" i="1" s="1"/>
  <c r="X14" i="1"/>
  <c r="X15" i="1"/>
  <c r="AD15" i="1" s="1"/>
  <c r="X16" i="1"/>
  <c r="AD16" i="1" s="1"/>
  <c r="X17" i="1"/>
  <c r="AD17" i="1" s="1"/>
  <c r="X18" i="1"/>
  <c r="AD18" i="1" s="1"/>
  <c r="Z3" i="1"/>
  <c r="AA3" i="1"/>
  <c r="AB3" i="1"/>
  <c r="Y3" i="1"/>
  <c r="W4" i="1"/>
  <c r="V4" i="1"/>
  <c r="U4" i="1"/>
  <c r="W21" i="1"/>
  <c r="V21" i="1"/>
  <c r="U21" i="1"/>
  <c r="W20" i="1"/>
  <c r="V20" i="1"/>
  <c r="U20" i="1"/>
  <c r="W19" i="1"/>
  <c r="V19" i="1"/>
  <c r="U19" i="1"/>
  <c r="W18" i="1"/>
  <c r="V18" i="1"/>
  <c r="U18" i="1"/>
  <c r="W17" i="1"/>
  <c r="V17" i="1"/>
  <c r="U17" i="1"/>
  <c r="W16" i="1"/>
  <c r="V16" i="1"/>
  <c r="U16" i="1"/>
  <c r="W15" i="1"/>
  <c r="V15" i="1"/>
  <c r="U15" i="1"/>
  <c r="W14" i="1"/>
  <c r="V14" i="1"/>
  <c r="U14" i="1"/>
  <c r="W13" i="1"/>
  <c r="V13" i="1"/>
  <c r="U13" i="1"/>
  <c r="W12" i="1"/>
  <c r="V12" i="1"/>
  <c r="U12" i="1"/>
  <c r="W11" i="1"/>
  <c r="V11" i="1"/>
  <c r="U11" i="1"/>
  <c r="W10" i="1"/>
  <c r="V10" i="1"/>
  <c r="U10" i="1"/>
  <c r="W9" i="1"/>
  <c r="V9" i="1"/>
  <c r="U9" i="1"/>
  <c r="W8" i="1"/>
  <c r="V8" i="1"/>
  <c r="U8" i="1"/>
  <c r="W7" i="1"/>
  <c r="V7" i="1"/>
  <c r="U7" i="1"/>
  <c r="W6" i="1"/>
  <c r="V6" i="1"/>
  <c r="U6" i="1"/>
  <c r="W5" i="1"/>
  <c r="V5" i="1"/>
  <c r="U5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S4" i="1"/>
  <c r="X4" i="1" s="1"/>
  <c r="AD4" i="1" s="1"/>
  <c r="S5" i="1"/>
  <c r="S27" i="1" s="1"/>
  <c r="S6" i="1"/>
  <c r="S7" i="1"/>
  <c r="S8" i="1"/>
  <c r="S9" i="1"/>
  <c r="S10" i="1"/>
  <c r="S11" i="1"/>
  <c r="X11" i="1" s="1"/>
  <c r="AD11" i="1" s="1"/>
  <c r="S12" i="1"/>
  <c r="X12" i="1" s="1"/>
  <c r="AD12" i="1" s="1"/>
  <c r="S13" i="1"/>
  <c r="X13" i="1" s="1"/>
  <c r="AD13" i="1" s="1"/>
  <c r="S14" i="1"/>
  <c r="S15" i="1"/>
  <c r="S16" i="1"/>
  <c r="S17" i="1"/>
  <c r="S18" i="1"/>
  <c r="S19" i="1"/>
  <c r="X19" i="1" s="1"/>
  <c r="AD19" i="1" s="1"/>
  <c r="S20" i="1"/>
  <c r="X20" i="1" s="1"/>
  <c r="AD20" i="1" s="1"/>
  <c r="S21" i="1"/>
  <c r="X21" i="1" s="1"/>
  <c r="AD21" i="1" s="1"/>
  <c r="U3" i="1"/>
  <c r="V3" i="1"/>
  <c r="W3" i="1"/>
  <c r="T3" i="1"/>
  <c r="Q4" i="1"/>
  <c r="R21" i="1"/>
  <c r="Q21" i="1"/>
  <c r="P21" i="1"/>
  <c r="R20" i="1"/>
  <c r="Q20" i="1"/>
  <c r="P20" i="1"/>
  <c r="R19" i="1"/>
  <c r="Q19" i="1"/>
  <c r="P19" i="1"/>
  <c r="R18" i="1"/>
  <c r="Q18" i="1"/>
  <c r="P18" i="1"/>
  <c r="R17" i="1"/>
  <c r="Q17" i="1"/>
  <c r="P17" i="1"/>
  <c r="R16" i="1"/>
  <c r="Q16" i="1"/>
  <c r="P16" i="1"/>
  <c r="R15" i="1"/>
  <c r="Q15" i="1"/>
  <c r="P15" i="1"/>
  <c r="R14" i="1"/>
  <c r="Q14" i="1"/>
  <c r="P14" i="1"/>
  <c r="R13" i="1"/>
  <c r="Q13" i="1"/>
  <c r="P13" i="1"/>
  <c r="R12" i="1"/>
  <c r="Q12" i="1"/>
  <c r="P12" i="1"/>
  <c r="R11" i="1"/>
  <c r="Q11" i="1"/>
  <c r="P11" i="1"/>
  <c r="R10" i="1"/>
  <c r="Q10" i="1"/>
  <c r="P10" i="1"/>
  <c r="R9" i="1"/>
  <c r="Q9" i="1"/>
  <c r="P9" i="1"/>
  <c r="R8" i="1"/>
  <c r="Q8" i="1"/>
  <c r="P8" i="1"/>
  <c r="R7" i="1"/>
  <c r="Q7" i="1"/>
  <c r="P7" i="1"/>
  <c r="R6" i="1"/>
  <c r="Q6" i="1"/>
  <c r="P6" i="1"/>
  <c r="R5" i="1"/>
  <c r="Q5" i="1"/>
  <c r="P5" i="1"/>
  <c r="R4" i="1"/>
  <c r="P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4" i="1"/>
  <c r="N4" i="1"/>
  <c r="O3" i="1"/>
  <c r="P3" i="1" s="1"/>
  <c r="Q3" i="1" s="1"/>
  <c r="R3" i="1" s="1"/>
  <c r="J3" i="1"/>
  <c r="K3" i="1" s="1"/>
  <c r="L3" i="1" s="1"/>
  <c r="M3" i="1" s="1"/>
  <c r="E3" i="1"/>
  <c r="F3" i="1" s="1"/>
  <c r="G3" i="1" s="1"/>
  <c r="H3" i="1" s="1"/>
  <c r="S24" i="1" l="1"/>
  <c r="S25" i="1"/>
  <c r="X5" i="1"/>
  <c r="S26" i="1"/>
  <c r="D27" i="1"/>
  <c r="D26" i="1"/>
  <c r="D25" i="1"/>
  <c r="C25" i="1"/>
  <c r="C27" i="1"/>
  <c r="C26" i="1"/>
  <c r="D24" i="1"/>
  <c r="C24" i="1"/>
  <c r="N21" i="1"/>
  <c r="N20" i="1"/>
  <c r="N19" i="1"/>
  <c r="N18" i="1"/>
  <c r="N17" i="1"/>
  <c r="N16" i="1"/>
  <c r="N15" i="1"/>
  <c r="N14" i="1"/>
  <c r="AD5" i="1" l="1"/>
  <c r="X25" i="1"/>
  <c r="X24" i="1"/>
  <c r="X27" i="1"/>
  <c r="X26" i="1"/>
  <c r="N9" i="1"/>
  <c r="N10" i="1"/>
  <c r="N11" i="1"/>
  <c r="N12" i="1"/>
  <c r="N13" i="1"/>
  <c r="N8" i="1"/>
  <c r="N7" i="1"/>
  <c r="N6" i="1"/>
  <c r="N5" i="1"/>
  <c r="AD24" i="1" l="1"/>
  <c r="AD25" i="1"/>
  <c r="AD26" i="1"/>
  <c r="AD27" i="1"/>
</calcChain>
</file>

<file path=xl/sharedStrings.xml><?xml version="1.0" encoding="utf-8"?>
<sst xmlns="http://schemas.openxmlformats.org/spreadsheetml/2006/main" count="351" uniqueCount="63">
  <si>
    <t>Employee Payroll</t>
  </si>
  <si>
    <t>First Name</t>
  </si>
  <si>
    <t>Last Name</t>
  </si>
  <si>
    <t>Hourly Wage</t>
  </si>
  <si>
    <t>Bollu</t>
  </si>
  <si>
    <t>Bandi</t>
  </si>
  <si>
    <t>Kambam</t>
  </si>
  <si>
    <t>Allagadda</t>
  </si>
  <si>
    <t>Soma</t>
  </si>
  <si>
    <t>Anthati</t>
  </si>
  <si>
    <t>Hosur</t>
  </si>
  <si>
    <t>Settappa</t>
  </si>
  <si>
    <t>Paddala</t>
  </si>
  <si>
    <t>Mood</t>
  </si>
  <si>
    <t>Bharath</t>
  </si>
  <si>
    <t>Anil</t>
  </si>
  <si>
    <t>Nanda</t>
  </si>
  <si>
    <t>Prakash</t>
  </si>
  <si>
    <t>Lokesh</t>
  </si>
  <si>
    <t>Somu</t>
  </si>
  <si>
    <t>Mohan</t>
  </si>
  <si>
    <t>Hemanth</t>
  </si>
  <si>
    <t>Ramesh</t>
  </si>
  <si>
    <t>Govind</t>
  </si>
  <si>
    <t>Max</t>
  </si>
  <si>
    <t>Min</t>
  </si>
  <si>
    <t>Avg</t>
  </si>
  <si>
    <t>Total</t>
  </si>
  <si>
    <t>Mr.Bollu</t>
  </si>
  <si>
    <t>Nani</t>
  </si>
  <si>
    <t>Chowdary</t>
  </si>
  <si>
    <t>Varun</t>
  </si>
  <si>
    <t>Kumar</t>
  </si>
  <si>
    <t>Andra</t>
  </si>
  <si>
    <t>Sreehari</t>
  </si>
  <si>
    <t xml:space="preserve">Sai </t>
  </si>
  <si>
    <t>Navenn</t>
  </si>
  <si>
    <t>Raju</t>
  </si>
  <si>
    <t>Naik</t>
  </si>
  <si>
    <t>Shali</t>
  </si>
  <si>
    <t>Ahemmad</t>
  </si>
  <si>
    <t xml:space="preserve">Ram </t>
  </si>
  <si>
    <t>Chandra</t>
  </si>
  <si>
    <t>Hours per Week worked</t>
  </si>
  <si>
    <t>Bonus Hours per week</t>
  </si>
  <si>
    <t>Regular Pay</t>
  </si>
  <si>
    <t>Bonus pay per week</t>
  </si>
  <si>
    <t>Total Pay = Regular + Overtime</t>
  </si>
  <si>
    <t xml:space="preserve"> Total Pay fot Jan</t>
  </si>
  <si>
    <t>Bonus Pay</t>
  </si>
  <si>
    <t>Statistical Functions</t>
  </si>
  <si>
    <t>Average</t>
  </si>
  <si>
    <t>Average If</t>
  </si>
  <si>
    <t>Median</t>
  </si>
  <si>
    <t>Mode</t>
  </si>
  <si>
    <t>Standard Deviation</t>
  </si>
  <si>
    <t>Large</t>
  </si>
  <si>
    <t>Small</t>
  </si>
  <si>
    <t>Variance</t>
  </si>
  <si>
    <t>Correlation</t>
  </si>
  <si>
    <t>count</t>
  </si>
  <si>
    <t>countblank</t>
  </si>
  <si>
    <t>counta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</si>
</sst>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164" formatCode="0.0000"/>
    <numFmt numFmtId="165" formatCode="0.00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46">
    <xf numFmtId="0" fontId="0" fillId="0" borderId="0" xfId="0"/>
    <xf numFmtId="16" fontId="0" fillId="0" borderId="0" xfId="0" applyNumberFormat="1"/>
    <xf numFmtId="44" fontId="0" fillId="0" borderId="0" xfId="0" applyNumberFormat="1"/>
    <xf numFmtId="0" fontId="0" fillId="0" borderId="0" xfId="0" applyNumberFormat="1"/>
    <xf numFmtId="0" fontId="0" fillId="2" borderId="0" xfId="0" applyFill="1"/>
    <xf numFmtId="16" fontId="0" fillId="2" borderId="0" xfId="0" applyNumberFormat="1" applyFill="1"/>
    <xf numFmtId="0" fontId="0" fillId="2" borderId="0" xfId="0" applyNumberFormat="1" applyFill="1"/>
    <xf numFmtId="0" fontId="0" fillId="3" borderId="0" xfId="0" applyFill="1"/>
    <xf numFmtId="16" fontId="0" fillId="3" borderId="0" xfId="0" applyNumberFormat="1" applyFill="1"/>
    <xf numFmtId="0" fontId="0" fillId="4" borderId="0" xfId="0" applyFill="1"/>
    <xf numFmtId="16" fontId="0" fillId="4" borderId="0" xfId="0" applyNumberFormat="1" applyFill="1"/>
    <xf numFmtId="44" fontId="0" fillId="4" borderId="0" xfId="0" applyNumberFormat="1" applyFill="1"/>
    <xf numFmtId="0" fontId="0" fillId="6" borderId="0" xfId="0" applyFill="1"/>
    <xf numFmtId="44" fontId="0" fillId="6" borderId="0" xfId="1" applyFont="1" applyFill="1"/>
    <xf numFmtId="44" fontId="0" fillId="6" borderId="0" xfId="0" applyNumberFormat="1" applyFill="1"/>
    <xf numFmtId="0" fontId="0" fillId="7" borderId="0" xfId="0" applyFill="1"/>
    <xf numFmtId="16" fontId="0" fillId="7" borderId="0" xfId="0" applyNumberFormat="1" applyFill="1"/>
    <xf numFmtId="44" fontId="0" fillId="7" borderId="0" xfId="0" applyNumberFormat="1" applyFill="1"/>
    <xf numFmtId="0" fontId="0" fillId="8" borderId="0" xfId="0" applyFill="1"/>
    <xf numFmtId="44" fontId="0" fillId="8" borderId="0" xfId="0" applyNumberFormat="1" applyFill="1"/>
    <xf numFmtId="44" fontId="0" fillId="5" borderId="0" xfId="0" applyNumberFormat="1" applyFill="1" applyBorder="1"/>
    <xf numFmtId="16" fontId="0" fillId="5" borderId="1" xfId="0" applyNumberFormat="1" applyFill="1" applyBorder="1"/>
    <xf numFmtId="0" fontId="0" fillId="5" borderId="0" xfId="0" applyFill="1" applyBorder="1"/>
    <xf numFmtId="0" fontId="0" fillId="9" borderId="0" xfId="0" applyFill="1"/>
    <xf numFmtId="44" fontId="0" fillId="10" borderId="0" xfId="0" applyNumberFormat="1" applyFill="1"/>
    <xf numFmtId="0" fontId="0" fillId="10" borderId="0" xfId="0" applyNumberFormat="1" applyFill="1"/>
    <xf numFmtId="44" fontId="0" fillId="0" borderId="0" xfId="1" applyFont="1"/>
    <xf numFmtId="165" fontId="0" fillId="0" borderId="0" xfId="0" applyNumberFormat="1"/>
    <xf numFmtId="0" fontId="0" fillId="6" borderId="0" xfId="0" applyFill="1" applyAlignment="1">
      <alignment wrapText="1"/>
    </xf>
    <xf numFmtId="0" fontId="0" fillId="11" borderId="0" xfId="0" applyFill="1"/>
    <xf numFmtId="44" fontId="0" fillId="12" borderId="0" xfId="1" applyFont="1" applyFill="1"/>
    <xf numFmtId="165" fontId="0" fillId="12" borderId="0" xfId="1" applyNumberFormat="1" applyFont="1" applyFill="1"/>
    <xf numFmtId="0" fontId="0" fillId="12" borderId="0" xfId="0" applyFill="1"/>
    <xf numFmtId="44" fontId="0" fillId="12" borderId="0" xfId="0" applyNumberFormat="1" applyFill="1"/>
    <xf numFmtId="165" fontId="0" fillId="12" borderId="0" xfId="0" applyNumberFormat="1" applyFill="1"/>
    <xf numFmtId="0" fontId="0" fillId="5" borderId="0" xfId="0" applyFill="1"/>
    <xf numFmtId="16" fontId="0" fillId="5" borderId="0" xfId="0" applyNumberFormat="1" applyFill="1"/>
    <xf numFmtId="164" fontId="0" fillId="5" borderId="0" xfId="0" applyNumberFormat="1" applyFill="1"/>
    <xf numFmtId="165" fontId="0" fillId="5" borderId="0" xfId="0" applyNumberFormat="1" applyFill="1"/>
    <xf numFmtId="44" fontId="0" fillId="5" borderId="0" xfId="0" applyNumberFormat="1" applyFill="1"/>
    <xf numFmtId="0" fontId="0" fillId="13" borderId="0" xfId="0" applyFill="1"/>
    <xf numFmtId="44" fontId="0" fillId="13" borderId="0" xfId="0" applyNumberFormat="1" applyFill="1"/>
    <xf numFmtId="44" fontId="0" fillId="13" borderId="0" xfId="1" applyFont="1" applyFill="1"/>
    <xf numFmtId="0" fontId="0" fillId="14" borderId="0" xfId="0" applyFill="1"/>
    <xf numFmtId="44" fontId="0" fillId="14" borderId="0" xfId="0" applyNumberFormat="1" applyFill="1"/>
    <xf numFmtId="44" fontId="0" fillId="14" borderId="0" xfId="1" applyFont="1" applyFill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colors>
    <mruColors>
      <color rgb="FFFF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F2038D-D991-44AE-B8F6-542F9DEBF570}">
  <dimension ref="A1:AG27"/>
  <sheetViews>
    <sheetView topLeftCell="D1" zoomScale="73" zoomScaleNormal="145" workbookViewId="0">
      <selection activeCell="I4" sqref="I4:I21"/>
    </sheetView>
  </sheetViews>
  <sheetFormatPr defaultRowHeight="14.5" x14ac:dyDescent="0.35"/>
  <cols>
    <col min="1" max="1" width="15.453125" customWidth="1"/>
    <col min="2" max="2" width="14.36328125" customWidth="1"/>
    <col min="3" max="3" width="14" customWidth="1"/>
    <col min="4" max="8" width="23.453125" customWidth="1"/>
    <col min="9" max="13" width="22.7265625" customWidth="1"/>
    <col min="14" max="23" width="21.7265625" customWidth="1"/>
    <col min="24" max="29" width="29.08984375" customWidth="1"/>
    <col min="30" max="30" width="24.36328125" customWidth="1"/>
  </cols>
  <sheetData>
    <row r="1" spans="1:33" x14ac:dyDescent="0.35">
      <c r="A1" s="12" t="s">
        <v>0</v>
      </c>
      <c r="B1" s="12"/>
      <c r="C1" s="12" t="s">
        <v>28</v>
      </c>
    </row>
    <row r="2" spans="1:33" x14ac:dyDescent="0.35">
      <c r="A2" s="12"/>
      <c r="B2" s="12"/>
      <c r="C2" s="12"/>
      <c r="D2" s="4" t="s">
        <v>43</v>
      </c>
      <c r="E2" s="4"/>
      <c r="F2" s="4"/>
      <c r="G2" s="4"/>
      <c r="H2" s="4"/>
      <c r="I2" s="7" t="s">
        <v>44</v>
      </c>
      <c r="J2" s="7"/>
      <c r="K2" s="7"/>
      <c r="L2" s="7"/>
      <c r="M2" s="7"/>
      <c r="N2" s="9" t="s">
        <v>45</v>
      </c>
      <c r="O2" s="9"/>
      <c r="P2" s="9"/>
      <c r="Q2" s="9"/>
      <c r="R2" s="9"/>
      <c r="S2" s="22" t="s">
        <v>46</v>
      </c>
      <c r="T2" s="22"/>
      <c r="U2" s="22"/>
      <c r="V2" s="22"/>
      <c r="W2" s="22"/>
      <c r="X2" s="15" t="s">
        <v>47</v>
      </c>
      <c r="Y2" s="15"/>
      <c r="Z2" s="15"/>
      <c r="AA2" s="15"/>
      <c r="AB2" s="15"/>
    </row>
    <row r="3" spans="1:33" x14ac:dyDescent="0.35">
      <c r="A3" s="12" t="s">
        <v>1</v>
      </c>
      <c r="B3" s="12" t="s">
        <v>2</v>
      </c>
      <c r="C3" s="12" t="s">
        <v>3</v>
      </c>
      <c r="D3" s="5">
        <v>44927</v>
      </c>
      <c r="E3" s="5">
        <f>D3+7</f>
        <v>44934</v>
      </c>
      <c r="F3" s="5">
        <f>E3+7</f>
        <v>44941</v>
      </c>
      <c r="G3" s="5">
        <f>F3+7</f>
        <v>44948</v>
      </c>
      <c r="H3" s="5">
        <f>G3+7</f>
        <v>44955</v>
      </c>
      <c r="I3" s="8">
        <v>44927</v>
      </c>
      <c r="J3" s="8">
        <f>I3+7</f>
        <v>44934</v>
      </c>
      <c r="K3" s="8">
        <f t="shared" ref="K3:M3" si="0">J3+7</f>
        <v>44941</v>
      </c>
      <c r="L3" s="8">
        <f t="shared" si="0"/>
        <v>44948</v>
      </c>
      <c r="M3" s="8">
        <f t="shared" si="0"/>
        <v>44955</v>
      </c>
      <c r="N3" s="10">
        <v>44927</v>
      </c>
      <c r="O3" s="10">
        <f>N3+7</f>
        <v>44934</v>
      </c>
      <c r="P3" s="10">
        <f t="shared" ref="P3:R3" si="1">O3+7</f>
        <v>44941</v>
      </c>
      <c r="Q3" s="10">
        <f t="shared" si="1"/>
        <v>44948</v>
      </c>
      <c r="R3" s="10">
        <f t="shared" si="1"/>
        <v>44955</v>
      </c>
      <c r="S3" s="21">
        <v>44927</v>
      </c>
      <c r="T3" s="21">
        <f>S3+7</f>
        <v>44934</v>
      </c>
      <c r="U3" s="21">
        <f t="shared" ref="U3:W3" si="2">T3+7</f>
        <v>44941</v>
      </c>
      <c r="V3" s="21">
        <f t="shared" si="2"/>
        <v>44948</v>
      </c>
      <c r="W3" s="21">
        <f t="shared" si="2"/>
        <v>44955</v>
      </c>
      <c r="X3" s="16">
        <v>44927</v>
      </c>
      <c r="Y3" s="16">
        <f>X3+7</f>
        <v>44934</v>
      </c>
      <c r="Z3" s="16">
        <f t="shared" ref="Z3:AB3" si="3">Y3+7</f>
        <v>44941</v>
      </c>
      <c r="AA3" s="16">
        <f t="shared" si="3"/>
        <v>44948</v>
      </c>
      <c r="AB3" s="16">
        <f t="shared" si="3"/>
        <v>44955</v>
      </c>
      <c r="AC3" s="1"/>
      <c r="AD3" s="18" t="s">
        <v>48</v>
      </c>
    </row>
    <row r="4" spans="1:33" x14ac:dyDescent="0.35">
      <c r="A4" s="12" t="s">
        <v>4</v>
      </c>
      <c r="B4" s="12" t="s">
        <v>14</v>
      </c>
      <c r="C4" s="13">
        <v>10</v>
      </c>
      <c r="D4" s="4">
        <v>50</v>
      </c>
      <c r="E4" s="4">
        <v>40</v>
      </c>
      <c r="F4" s="4">
        <v>50</v>
      </c>
      <c r="G4" s="4">
        <v>40</v>
      </c>
      <c r="H4" s="4">
        <v>33</v>
      </c>
      <c r="I4" s="7">
        <f>IF(D4&gt;40,D4-40,0)</f>
        <v>10</v>
      </c>
      <c r="J4" s="7">
        <v>9</v>
      </c>
      <c r="K4" s="7">
        <v>10</v>
      </c>
      <c r="L4" s="7">
        <v>15</v>
      </c>
      <c r="M4" s="7">
        <v>10</v>
      </c>
      <c r="N4" s="11">
        <f t="shared" ref="N4:N21" si="4">C4*D4</f>
        <v>500</v>
      </c>
      <c r="O4" s="11">
        <f>$C4*E4</f>
        <v>400</v>
      </c>
      <c r="P4" s="11">
        <f t="shared" ref="P4:P21" si="5">$C4*F4</f>
        <v>500</v>
      </c>
      <c r="Q4" s="11">
        <f>$C4*G4</f>
        <v>400</v>
      </c>
      <c r="R4" s="11">
        <f t="shared" ref="R4:R21" si="6">$C4*H4</f>
        <v>330</v>
      </c>
      <c r="S4" s="20">
        <f>0.5*C4*I4</f>
        <v>50</v>
      </c>
      <c r="T4" s="20">
        <f>0.5*$C4*J4</f>
        <v>45</v>
      </c>
      <c r="U4" s="20">
        <f>0.5*$C4*K4</f>
        <v>50</v>
      </c>
      <c r="V4" s="20">
        <f>0.5*$C4*L4</f>
        <v>75</v>
      </c>
      <c r="W4" s="20">
        <f>0.5*$C4*M4</f>
        <v>50</v>
      </c>
      <c r="X4" s="17">
        <f>N4+S4</f>
        <v>550</v>
      </c>
      <c r="Y4" s="17">
        <f>O4+T4</f>
        <v>445</v>
      </c>
      <c r="Z4" s="17">
        <f>P4+U4</f>
        <v>550</v>
      </c>
      <c r="AA4" s="17">
        <f t="shared" ref="Y4:AB19" si="7">Q4+V4</f>
        <v>475</v>
      </c>
      <c r="AB4" s="17">
        <f t="shared" si="7"/>
        <v>380</v>
      </c>
      <c r="AC4" s="2"/>
      <c r="AD4" s="19">
        <f>SUM(X4:AB4)</f>
        <v>2400</v>
      </c>
    </row>
    <row r="5" spans="1:33" x14ac:dyDescent="0.35">
      <c r="A5" s="12" t="s">
        <v>5</v>
      </c>
      <c r="B5" s="12" t="s">
        <v>15</v>
      </c>
      <c r="C5" s="13">
        <v>12</v>
      </c>
      <c r="D5" s="4">
        <v>45</v>
      </c>
      <c r="E5" s="4">
        <v>41</v>
      </c>
      <c r="F5" s="4">
        <v>45</v>
      </c>
      <c r="G5" s="4">
        <v>41</v>
      </c>
      <c r="H5" s="4">
        <v>34</v>
      </c>
      <c r="I5" s="7">
        <f t="shared" ref="I5:I21" si="8">IF(D5&gt;40,D5-40,0)</f>
        <v>5</v>
      </c>
      <c r="J5" s="7">
        <v>8</v>
      </c>
      <c r="K5" s="7">
        <v>9</v>
      </c>
      <c r="L5" s="7">
        <v>11</v>
      </c>
      <c r="M5" s="7">
        <v>11</v>
      </c>
      <c r="N5" s="11">
        <f t="shared" si="4"/>
        <v>540</v>
      </c>
      <c r="O5" s="11">
        <f t="shared" ref="O5:O21" si="9">$C5*E5</f>
        <v>492</v>
      </c>
      <c r="P5" s="11">
        <f t="shared" si="5"/>
        <v>540</v>
      </c>
      <c r="Q5" s="11">
        <f t="shared" ref="Q5:Q21" si="10">$C5*G5</f>
        <v>492</v>
      </c>
      <c r="R5" s="11">
        <f t="shared" si="6"/>
        <v>408</v>
      </c>
      <c r="S5" s="20">
        <f t="shared" ref="S5:S21" si="11">0.5*C5*I5</f>
        <v>30</v>
      </c>
      <c r="T5" s="20">
        <f t="shared" ref="T5:T21" si="12">0.5*$C5*J5</f>
        <v>48</v>
      </c>
      <c r="U5" s="20">
        <f t="shared" ref="U5:U21" si="13">0.5*$C5*K5</f>
        <v>54</v>
      </c>
      <c r="V5" s="20">
        <f t="shared" ref="V5:V21" si="14">0.5*$C5*L5</f>
        <v>66</v>
      </c>
      <c r="W5" s="20">
        <f t="shared" ref="W5:W21" si="15">0.5*$C5*M5</f>
        <v>66</v>
      </c>
      <c r="X5" s="17">
        <f t="shared" ref="X5:X21" si="16">N5+S5</f>
        <v>570</v>
      </c>
      <c r="Y5" s="17">
        <f t="shared" si="7"/>
        <v>540</v>
      </c>
      <c r="Z5" s="17">
        <f t="shared" si="7"/>
        <v>594</v>
      </c>
      <c r="AA5" s="17">
        <f t="shared" si="7"/>
        <v>558</v>
      </c>
      <c r="AB5" s="17">
        <f t="shared" si="7"/>
        <v>474</v>
      </c>
      <c r="AC5" s="2"/>
      <c r="AD5" s="19">
        <f t="shared" ref="AD5:AD21" si="17">SUM(X5:AB5)</f>
        <v>2736</v>
      </c>
    </row>
    <row r="6" spans="1:33" x14ac:dyDescent="0.35">
      <c r="A6" s="12" t="s">
        <v>6</v>
      </c>
      <c r="B6" s="12" t="s">
        <v>16</v>
      </c>
      <c r="C6" s="13">
        <v>13</v>
      </c>
      <c r="D6" s="4">
        <v>33</v>
      </c>
      <c r="E6" s="4">
        <v>42</v>
      </c>
      <c r="F6" s="4">
        <v>33</v>
      </c>
      <c r="G6" s="4">
        <v>42</v>
      </c>
      <c r="H6" s="4">
        <v>35</v>
      </c>
      <c r="I6" s="7">
        <f t="shared" si="8"/>
        <v>0</v>
      </c>
      <c r="J6" s="7">
        <v>7</v>
      </c>
      <c r="K6" s="7">
        <v>8</v>
      </c>
      <c r="L6" s="7">
        <v>12</v>
      </c>
      <c r="M6" s="7">
        <v>12</v>
      </c>
      <c r="N6" s="11">
        <f t="shared" si="4"/>
        <v>429</v>
      </c>
      <c r="O6" s="11">
        <f t="shared" si="9"/>
        <v>546</v>
      </c>
      <c r="P6" s="11">
        <f t="shared" si="5"/>
        <v>429</v>
      </c>
      <c r="Q6" s="11">
        <f t="shared" si="10"/>
        <v>546</v>
      </c>
      <c r="R6" s="11">
        <f t="shared" si="6"/>
        <v>455</v>
      </c>
      <c r="S6" s="20">
        <f t="shared" si="11"/>
        <v>0</v>
      </c>
      <c r="T6" s="20">
        <f t="shared" si="12"/>
        <v>45.5</v>
      </c>
      <c r="U6" s="20">
        <f t="shared" si="13"/>
        <v>52</v>
      </c>
      <c r="V6" s="20">
        <f t="shared" si="14"/>
        <v>78</v>
      </c>
      <c r="W6" s="20">
        <f t="shared" si="15"/>
        <v>78</v>
      </c>
      <c r="X6" s="17">
        <f t="shared" si="16"/>
        <v>429</v>
      </c>
      <c r="Y6" s="17">
        <f t="shared" si="7"/>
        <v>591.5</v>
      </c>
      <c r="Z6" s="17">
        <f t="shared" si="7"/>
        <v>481</v>
      </c>
      <c r="AA6" s="17">
        <f t="shared" si="7"/>
        <v>624</v>
      </c>
      <c r="AB6" s="17">
        <f t="shared" si="7"/>
        <v>533</v>
      </c>
      <c r="AC6" s="2"/>
      <c r="AD6" s="19">
        <f t="shared" si="17"/>
        <v>2658.5</v>
      </c>
    </row>
    <row r="7" spans="1:33" x14ac:dyDescent="0.35">
      <c r="A7" s="12" t="s">
        <v>7</v>
      </c>
      <c r="B7" s="12" t="s">
        <v>17</v>
      </c>
      <c r="C7" s="13">
        <v>14</v>
      </c>
      <c r="D7" s="4">
        <v>45</v>
      </c>
      <c r="E7" s="4">
        <v>33</v>
      </c>
      <c r="F7" s="4">
        <v>45</v>
      </c>
      <c r="G7" s="4">
        <v>33</v>
      </c>
      <c r="H7" s="4">
        <v>36</v>
      </c>
      <c r="I7" s="7">
        <f t="shared" si="8"/>
        <v>5</v>
      </c>
      <c r="J7" s="7">
        <v>6</v>
      </c>
      <c r="K7" s="7">
        <v>7</v>
      </c>
      <c r="L7" s="7">
        <v>1</v>
      </c>
      <c r="M7" s="7">
        <v>13</v>
      </c>
      <c r="N7" s="11">
        <f t="shared" si="4"/>
        <v>630</v>
      </c>
      <c r="O7" s="11">
        <f t="shared" si="9"/>
        <v>462</v>
      </c>
      <c r="P7" s="11">
        <f t="shared" si="5"/>
        <v>630</v>
      </c>
      <c r="Q7" s="11">
        <f t="shared" si="10"/>
        <v>462</v>
      </c>
      <c r="R7" s="11">
        <f t="shared" si="6"/>
        <v>504</v>
      </c>
      <c r="S7" s="20">
        <f t="shared" si="11"/>
        <v>35</v>
      </c>
      <c r="T7" s="20">
        <f t="shared" si="12"/>
        <v>42</v>
      </c>
      <c r="U7" s="20">
        <f t="shared" si="13"/>
        <v>49</v>
      </c>
      <c r="V7" s="20">
        <f t="shared" si="14"/>
        <v>7</v>
      </c>
      <c r="W7" s="20">
        <f t="shared" si="15"/>
        <v>91</v>
      </c>
      <c r="X7" s="17">
        <f t="shared" si="16"/>
        <v>665</v>
      </c>
      <c r="Y7" s="17">
        <f t="shared" si="7"/>
        <v>504</v>
      </c>
      <c r="Z7" s="17">
        <f t="shared" si="7"/>
        <v>679</v>
      </c>
      <c r="AA7" s="17">
        <f t="shared" si="7"/>
        <v>469</v>
      </c>
      <c r="AB7" s="17">
        <f t="shared" si="7"/>
        <v>595</v>
      </c>
      <c r="AC7" s="2"/>
      <c r="AD7" s="19">
        <f t="shared" si="17"/>
        <v>2912</v>
      </c>
    </row>
    <row r="8" spans="1:33" x14ac:dyDescent="0.35">
      <c r="A8" s="12" t="s">
        <v>8</v>
      </c>
      <c r="B8" s="12" t="s">
        <v>18</v>
      </c>
      <c r="C8" s="13">
        <v>11</v>
      </c>
      <c r="D8" s="4">
        <v>50</v>
      </c>
      <c r="E8" s="4">
        <v>50</v>
      </c>
      <c r="F8" s="4">
        <v>50</v>
      </c>
      <c r="G8" s="4">
        <v>50</v>
      </c>
      <c r="H8" s="4">
        <v>36</v>
      </c>
      <c r="I8" s="7">
        <f t="shared" si="8"/>
        <v>10</v>
      </c>
      <c r="J8" s="7">
        <v>5</v>
      </c>
      <c r="K8" s="7">
        <v>6</v>
      </c>
      <c r="L8" s="7">
        <v>12</v>
      </c>
      <c r="M8" s="7">
        <v>14</v>
      </c>
      <c r="N8" s="11">
        <f t="shared" si="4"/>
        <v>550</v>
      </c>
      <c r="O8" s="11">
        <f t="shared" si="9"/>
        <v>550</v>
      </c>
      <c r="P8" s="11">
        <f t="shared" si="5"/>
        <v>550</v>
      </c>
      <c r="Q8" s="11">
        <f t="shared" si="10"/>
        <v>550</v>
      </c>
      <c r="R8" s="11">
        <f t="shared" si="6"/>
        <v>396</v>
      </c>
      <c r="S8" s="20">
        <f t="shared" si="11"/>
        <v>55</v>
      </c>
      <c r="T8" s="20">
        <f t="shared" si="12"/>
        <v>27.5</v>
      </c>
      <c r="U8" s="20">
        <f t="shared" si="13"/>
        <v>33</v>
      </c>
      <c r="V8" s="20">
        <f t="shared" si="14"/>
        <v>66</v>
      </c>
      <c r="W8" s="20">
        <f t="shared" si="15"/>
        <v>77</v>
      </c>
      <c r="X8" s="17">
        <f t="shared" si="16"/>
        <v>605</v>
      </c>
      <c r="Y8" s="17">
        <f t="shared" si="7"/>
        <v>577.5</v>
      </c>
      <c r="Z8" s="17">
        <f t="shared" si="7"/>
        <v>583</v>
      </c>
      <c r="AA8" s="17">
        <f t="shared" si="7"/>
        <v>616</v>
      </c>
      <c r="AB8" s="17">
        <f t="shared" si="7"/>
        <v>473</v>
      </c>
      <c r="AC8" s="2"/>
      <c r="AD8" s="19">
        <f t="shared" si="17"/>
        <v>2854.5</v>
      </c>
    </row>
    <row r="9" spans="1:33" x14ac:dyDescent="0.35">
      <c r="A9" s="12" t="s">
        <v>9</v>
      </c>
      <c r="B9" s="12" t="s">
        <v>19</v>
      </c>
      <c r="C9" s="13">
        <v>9</v>
      </c>
      <c r="D9" s="4">
        <v>30</v>
      </c>
      <c r="E9" s="4">
        <v>51</v>
      </c>
      <c r="F9" s="4">
        <v>30</v>
      </c>
      <c r="G9" s="4">
        <v>51</v>
      </c>
      <c r="H9" s="4">
        <v>37</v>
      </c>
      <c r="I9" s="7">
        <f t="shared" si="8"/>
        <v>0</v>
      </c>
      <c r="J9" s="7">
        <v>4</v>
      </c>
      <c r="K9" s="7">
        <v>5</v>
      </c>
      <c r="L9" s="7">
        <v>10</v>
      </c>
      <c r="M9" s="7">
        <v>14</v>
      </c>
      <c r="N9" s="11">
        <f t="shared" si="4"/>
        <v>270</v>
      </c>
      <c r="O9" s="11">
        <f t="shared" si="9"/>
        <v>459</v>
      </c>
      <c r="P9" s="11">
        <f t="shared" si="5"/>
        <v>270</v>
      </c>
      <c r="Q9" s="11">
        <f t="shared" si="10"/>
        <v>459</v>
      </c>
      <c r="R9" s="11">
        <f t="shared" si="6"/>
        <v>333</v>
      </c>
      <c r="S9" s="20">
        <f t="shared" si="11"/>
        <v>0</v>
      </c>
      <c r="T9" s="20">
        <f t="shared" si="12"/>
        <v>18</v>
      </c>
      <c r="U9" s="20">
        <f t="shared" si="13"/>
        <v>22.5</v>
      </c>
      <c r="V9" s="20">
        <f t="shared" si="14"/>
        <v>45</v>
      </c>
      <c r="W9" s="20">
        <f t="shared" si="15"/>
        <v>63</v>
      </c>
      <c r="X9" s="17">
        <f t="shared" si="16"/>
        <v>270</v>
      </c>
      <c r="Y9" s="17">
        <f t="shared" si="7"/>
        <v>477</v>
      </c>
      <c r="Z9" s="17">
        <f t="shared" si="7"/>
        <v>292.5</v>
      </c>
      <c r="AA9" s="17">
        <f t="shared" si="7"/>
        <v>504</v>
      </c>
      <c r="AB9" s="17">
        <f t="shared" si="7"/>
        <v>396</v>
      </c>
      <c r="AC9" s="2"/>
      <c r="AD9" s="19">
        <f t="shared" si="17"/>
        <v>1939.5</v>
      </c>
    </row>
    <row r="10" spans="1:33" x14ac:dyDescent="0.35">
      <c r="A10" s="12" t="s">
        <v>10</v>
      </c>
      <c r="B10" s="12" t="s">
        <v>20</v>
      </c>
      <c r="C10" s="13">
        <v>6</v>
      </c>
      <c r="D10" s="4">
        <v>44</v>
      </c>
      <c r="E10" s="4">
        <v>42</v>
      </c>
      <c r="F10" s="4">
        <v>44</v>
      </c>
      <c r="G10" s="4">
        <v>42</v>
      </c>
      <c r="H10" s="4">
        <v>38</v>
      </c>
      <c r="I10" s="7">
        <f t="shared" si="8"/>
        <v>4</v>
      </c>
      <c r="J10" s="7">
        <v>3</v>
      </c>
      <c r="K10" s="7">
        <v>4</v>
      </c>
      <c r="L10" s="7">
        <v>11</v>
      </c>
      <c r="M10" s="7">
        <v>15</v>
      </c>
      <c r="N10" s="11">
        <f t="shared" si="4"/>
        <v>264</v>
      </c>
      <c r="O10" s="11">
        <f t="shared" si="9"/>
        <v>252</v>
      </c>
      <c r="P10" s="11">
        <f t="shared" si="5"/>
        <v>264</v>
      </c>
      <c r="Q10" s="11">
        <f t="shared" si="10"/>
        <v>252</v>
      </c>
      <c r="R10" s="11">
        <f t="shared" si="6"/>
        <v>228</v>
      </c>
      <c r="S10" s="20">
        <f t="shared" si="11"/>
        <v>12</v>
      </c>
      <c r="T10" s="20">
        <f t="shared" si="12"/>
        <v>9</v>
      </c>
      <c r="U10" s="20">
        <f t="shared" si="13"/>
        <v>12</v>
      </c>
      <c r="V10" s="20">
        <f t="shared" si="14"/>
        <v>33</v>
      </c>
      <c r="W10" s="20">
        <f t="shared" si="15"/>
        <v>45</v>
      </c>
      <c r="X10" s="17">
        <f t="shared" si="16"/>
        <v>276</v>
      </c>
      <c r="Y10" s="17">
        <f t="shared" si="7"/>
        <v>261</v>
      </c>
      <c r="Z10" s="17">
        <f t="shared" si="7"/>
        <v>276</v>
      </c>
      <c r="AA10" s="17">
        <f t="shared" si="7"/>
        <v>285</v>
      </c>
      <c r="AB10" s="17">
        <f t="shared" si="7"/>
        <v>273</v>
      </c>
      <c r="AC10" s="2"/>
      <c r="AD10" s="19">
        <f t="shared" si="17"/>
        <v>1371</v>
      </c>
    </row>
    <row r="11" spans="1:33" x14ac:dyDescent="0.35">
      <c r="A11" s="12" t="s">
        <v>11</v>
      </c>
      <c r="B11" s="12" t="s">
        <v>21</v>
      </c>
      <c r="C11" s="13">
        <v>8</v>
      </c>
      <c r="D11" s="4">
        <v>22</v>
      </c>
      <c r="E11" s="4">
        <v>44</v>
      </c>
      <c r="F11" s="4">
        <v>22</v>
      </c>
      <c r="G11" s="4">
        <v>44</v>
      </c>
      <c r="H11" s="4">
        <v>39</v>
      </c>
      <c r="I11" s="7">
        <f t="shared" si="8"/>
        <v>0</v>
      </c>
      <c r="J11" s="7">
        <v>2</v>
      </c>
      <c r="K11" s="7">
        <v>3</v>
      </c>
      <c r="L11" s="7">
        <v>6</v>
      </c>
      <c r="M11" s="7">
        <v>11</v>
      </c>
      <c r="N11" s="11">
        <f t="shared" si="4"/>
        <v>176</v>
      </c>
      <c r="O11" s="11">
        <f t="shared" si="9"/>
        <v>352</v>
      </c>
      <c r="P11" s="11">
        <f t="shared" si="5"/>
        <v>176</v>
      </c>
      <c r="Q11" s="11">
        <f t="shared" si="10"/>
        <v>352</v>
      </c>
      <c r="R11" s="11">
        <f t="shared" si="6"/>
        <v>312</v>
      </c>
      <c r="S11" s="20">
        <f t="shared" si="11"/>
        <v>0</v>
      </c>
      <c r="T11" s="20">
        <f t="shared" si="12"/>
        <v>8</v>
      </c>
      <c r="U11" s="20">
        <f t="shared" si="13"/>
        <v>12</v>
      </c>
      <c r="V11" s="20">
        <f t="shared" si="14"/>
        <v>24</v>
      </c>
      <c r="W11" s="20">
        <f t="shared" si="15"/>
        <v>44</v>
      </c>
      <c r="X11" s="17">
        <f t="shared" si="16"/>
        <v>176</v>
      </c>
      <c r="Y11" s="17">
        <f t="shared" si="7"/>
        <v>360</v>
      </c>
      <c r="Z11" s="17">
        <f t="shared" si="7"/>
        <v>188</v>
      </c>
      <c r="AA11" s="17">
        <f t="shared" si="7"/>
        <v>376</v>
      </c>
      <c r="AB11" s="17">
        <f t="shared" si="7"/>
        <v>356</v>
      </c>
      <c r="AC11" s="2"/>
      <c r="AD11" s="19">
        <f t="shared" si="17"/>
        <v>1456</v>
      </c>
    </row>
    <row r="12" spans="1:33" x14ac:dyDescent="0.35">
      <c r="A12" s="12" t="s">
        <v>12</v>
      </c>
      <c r="B12" s="12" t="s">
        <v>22</v>
      </c>
      <c r="C12" s="13">
        <v>4</v>
      </c>
      <c r="D12" s="4">
        <v>55</v>
      </c>
      <c r="E12" s="4">
        <v>44</v>
      </c>
      <c r="F12" s="4">
        <v>55</v>
      </c>
      <c r="G12" s="4">
        <v>44</v>
      </c>
      <c r="H12" s="4">
        <v>40</v>
      </c>
      <c r="I12" s="7">
        <f t="shared" si="8"/>
        <v>15</v>
      </c>
      <c r="J12" s="7">
        <v>1</v>
      </c>
      <c r="K12" s="7">
        <v>2</v>
      </c>
      <c r="L12" s="7">
        <v>5</v>
      </c>
      <c r="M12" s="7">
        <v>10</v>
      </c>
      <c r="N12" s="11">
        <f t="shared" si="4"/>
        <v>220</v>
      </c>
      <c r="O12" s="11">
        <f t="shared" si="9"/>
        <v>176</v>
      </c>
      <c r="P12" s="11">
        <f t="shared" si="5"/>
        <v>220</v>
      </c>
      <c r="Q12" s="11">
        <f t="shared" si="10"/>
        <v>176</v>
      </c>
      <c r="R12" s="11">
        <f t="shared" si="6"/>
        <v>160</v>
      </c>
      <c r="S12" s="20">
        <f t="shared" si="11"/>
        <v>30</v>
      </c>
      <c r="T12" s="20">
        <f t="shared" si="12"/>
        <v>2</v>
      </c>
      <c r="U12" s="20">
        <f t="shared" si="13"/>
        <v>4</v>
      </c>
      <c r="V12" s="20">
        <f t="shared" si="14"/>
        <v>10</v>
      </c>
      <c r="W12" s="20">
        <f t="shared" si="15"/>
        <v>20</v>
      </c>
      <c r="X12" s="17">
        <f t="shared" si="16"/>
        <v>250</v>
      </c>
      <c r="Y12" s="17">
        <f t="shared" si="7"/>
        <v>178</v>
      </c>
      <c r="Z12" s="17">
        <f t="shared" si="7"/>
        <v>224</v>
      </c>
      <c r="AA12" s="17">
        <f t="shared" si="7"/>
        <v>186</v>
      </c>
      <c r="AB12" s="17">
        <f t="shared" si="7"/>
        <v>180</v>
      </c>
      <c r="AC12" s="2"/>
      <c r="AD12" s="19">
        <f t="shared" si="17"/>
        <v>1018</v>
      </c>
    </row>
    <row r="13" spans="1:33" x14ac:dyDescent="0.35">
      <c r="A13" s="12" t="s">
        <v>13</v>
      </c>
      <c r="B13" s="12" t="s">
        <v>23</v>
      </c>
      <c r="C13" s="13">
        <v>5</v>
      </c>
      <c r="D13" s="4">
        <v>44</v>
      </c>
      <c r="E13" s="4">
        <v>36</v>
      </c>
      <c r="F13" s="4">
        <v>44</v>
      </c>
      <c r="G13" s="4">
        <v>36</v>
      </c>
      <c r="H13" s="4">
        <v>41</v>
      </c>
      <c r="I13" s="7">
        <f t="shared" si="8"/>
        <v>4</v>
      </c>
      <c r="J13" s="7">
        <v>0</v>
      </c>
      <c r="K13" s="7">
        <v>1</v>
      </c>
      <c r="L13" s="7">
        <v>10</v>
      </c>
      <c r="M13" s="7">
        <v>9</v>
      </c>
      <c r="N13" s="11">
        <f t="shared" si="4"/>
        <v>220</v>
      </c>
      <c r="O13" s="11">
        <f t="shared" si="9"/>
        <v>180</v>
      </c>
      <c r="P13" s="11">
        <f t="shared" si="5"/>
        <v>220</v>
      </c>
      <c r="Q13" s="11">
        <f t="shared" si="10"/>
        <v>180</v>
      </c>
      <c r="R13" s="11">
        <f t="shared" si="6"/>
        <v>205</v>
      </c>
      <c r="S13" s="20">
        <f t="shared" si="11"/>
        <v>10</v>
      </c>
      <c r="T13" s="20">
        <f t="shared" si="12"/>
        <v>0</v>
      </c>
      <c r="U13" s="20">
        <f t="shared" si="13"/>
        <v>2.5</v>
      </c>
      <c r="V13" s="20">
        <f t="shared" si="14"/>
        <v>25</v>
      </c>
      <c r="W13" s="20">
        <f t="shared" si="15"/>
        <v>22.5</v>
      </c>
      <c r="X13" s="17">
        <f t="shared" si="16"/>
        <v>230</v>
      </c>
      <c r="Y13" s="17">
        <f t="shared" si="7"/>
        <v>180</v>
      </c>
      <c r="Z13" s="17">
        <f t="shared" si="7"/>
        <v>222.5</v>
      </c>
      <c r="AA13" s="17">
        <f t="shared" si="7"/>
        <v>205</v>
      </c>
      <c r="AB13" s="17">
        <f t="shared" si="7"/>
        <v>227.5</v>
      </c>
      <c r="AC13" s="2"/>
      <c r="AD13" s="19">
        <f t="shared" si="17"/>
        <v>1065</v>
      </c>
    </row>
    <row r="14" spans="1:33" x14ac:dyDescent="0.35">
      <c r="A14" s="12" t="s">
        <v>29</v>
      </c>
      <c r="B14" s="12" t="s">
        <v>30</v>
      </c>
      <c r="C14" s="13">
        <v>10</v>
      </c>
      <c r="D14" s="4">
        <v>40</v>
      </c>
      <c r="E14" s="4">
        <v>38</v>
      </c>
      <c r="F14" s="4">
        <v>40</v>
      </c>
      <c r="G14" s="4">
        <v>38</v>
      </c>
      <c r="H14" s="4">
        <v>41</v>
      </c>
      <c r="I14" s="7">
        <f t="shared" si="8"/>
        <v>0</v>
      </c>
      <c r="J14" s="7">
        <v>11</v>
      </c>
      <c r="K14" s="7">
        <v>1</v>
      </c>
      <c r="L14" s="7">
        <v>11</v>
      </c>
      <c r="M14" s="7">
        <v>11</v>
      </c>
      <c r="N14" s="11">
        <f t="shared" si="4"/>
        <v>400</v>
      </c>
      <c r="O14" s="11">
        <f t="shared" si="9"/>
        <v>380</v>
      </c>
      <c r="P14" s="11">
        <f t="shared" si="5"/>
        <v>400</v>
      </c>
      <c r="Q14" s="11">
        <f t="shared" si="10"/>
        <v>380</v>
      </c>
      <c r="R14" s="11">
        <f t="shared" si="6"/>
        <v>410</v>
      </c>
      <c r="S14" s="20">
        <f t="shared" si="11"/>
        <v>0</v>
      </c>
      <c r="T14" s="20">
        <f t="shared" si="12"/>
        <v>55</v>
      </c>
      <c r="U14" s="20">
        <f t="shared" si="13"/>
        <v>5</v>
      </c>
      <c r="V14" s="20">
        <f t="shared" si="14"/>
        <v>55</v>
      </c>
      <c r="W14" s="20">
        <f t="shared" si="15"/>
        <v>55</v>
      </c>
      <c r="X14" s="17">
        <f t="shared" si="16"/>
        <v>400</v>
      </c>
      <c r="Y14" s="17">
        <f t="shared" si="7"/>
        <v>435</v>
      </c>
      <c r="Z14" s="17">
        <f t="shared" si="7"/>
        <v>405</v>
      </c>
      <c r="AA14" s="17">
        <f t="shared" si="7"/>
        <v>435</v>
      </c>
      <c r="AB14" s="17">
        <f t="shared" si="7"/>
        <v>465</v>
      </c>
      <c r="AC14" s="2"/>
      <c r="AD14" s="19">
        <f t="shared" si="17"/>
        <v>2140</v>
      </c>
    </row>
    <row r="15" spans="1:33" x14ac:dyDescent="0.35">
      <c r="A15" s="12" t="s">
        <v>31</v>
      </c>
      <c r="B15" s="12" t="s">
        <v>32</v>
      </c>
      <c r="C15" s="14">
        <v>11</v>
      </c>
      <c r="D15" s="6">
        <v>48</v>
      </c>
      <c r="E15" s="6">
        <v>29</v>
      </c>
      <c r="F15" s="6">
        <v>48</v>
      </c>
      <c r="G15" s="6">
        <v>29</v>
      </c>
      <c r="H15" s="6">
        <v>43</v>
      </c>
      <c r="I15" s="7">
        <f t="shared" si="8"/>
        <v>8</v>
      </c>
      <c r="J15" s="7">
        <v>12</v>
      </c>
      <c r="K15" s="7">
        <v>11</v>
      </c>
      <c r="L15" s="7">
        <v>3</v>
      </c>
      <c r="M15" s="7">
        <v>10</v>
      </c>
      <c r="N15" s="11">
        <f t="shared" si="4"/>
        <v>528</v>
      </c>
      <c r="O15" s="11">
        <f t="shared" si="9"/>
        <v>319</v>
      </c>
      <c r="P15" s="11">
        <f t="shared" si="5"/>
        <v>528</v>
      </c>
      <c r="Q15" s="11">
        <f t="shared" si="10"/>
        <v>319</v>
      </c>
      <c r="R15" s="11">
        <f t="shared" si="6"/>
        <v>473</v>
      </c>
      <c r="S15" s="20">
        <f t="shared" si="11"/>
        <v>44</v>
      </c>
      <c r="T15" s="20">
        <f t="shared" si="12"/>
        <v>66</v>
      </c>
      <c r="U15" s="20">
        <f t="shared" si="13"/>
        <v>60.5</v>
      </c>
      <c r="V15" s="20">
        <f t="shared" si="14"/>
        <v>16.5</v>
      </c>
      <c r="W15" s="20">
        <f t="shared" si="15"/>
        <v>55</v>
      </c>
      <c r="X15" s="17">
        <f t="shared" si="16"/>
        <v>572</v>
      </c>
      <c r="Y15" s="17">
        <f t="shared" si="7"/>
        <v>385</v>
      </c>
      <c r="Z15" s="17">
        <f t="shared" si="7"/>
        <v>588.5</v>
      </c>
      <c r="AA15" s="17">
        <f t="shared" si="7"/>
        <v>335.5</v>
      </c>
      <c r="AB15" s="17">
        <f t="shared" si="7"/>
        <v>528</v>
      </c>
      <c r="AC15" s="2"/>
      <c r="AD15" s="19">
        <f t="shared" si="17"/>
        <v>2409</v>
      </c>
      <c r="AE15" s="2"/>
      <c r="AF15" s="3"/>
      <c r="AG15" s="2"/>
    </row>
    <row r="16" spans="1:33" x14ac:dyDescent="0.35">
      <c r="A16" s="12" t="s">
        <v>33</v>
      </c>
      <c r="B16" s="12" t="s">
        <v>34</v>
      </c>
      <c r="C16" s="14">
        <v>10</v>
      </c>
      <c r="D16" s="6">
        <v>40</v>
      </c>
      <c r="E16" s="6">
        <v>39</v>
      </c>
      <c r="F16" s="6">
        <v>40</v>
      </c>
      <c r="G16" s="6">
        <v>39</v>
      </c>
      <c r="H16" s="6">
        <v>44</v>
      </c>
      <c r="I16" s="7">
        <f t="shared" si="8"/>
        <v>0</v>
      </c>
      <c r="J16" s="7">
        <v>3</v>
      </c>
      <c r="K16" s="7">
        <v>12</v>
      </c>
      <c r="L16" s="7">
        <v>4</v>
      </c>
      <c r="M16" s="7">
        <v>11</v>
      </c>
      <c r="N16" s="11">
        <f t="shared" si="4"/>
        <v>400</v>
      </c>
      <c r="O16" s="11">
        <f t="shared" si="9"/>
        <v>390</v>
      </c>
      <c r="P16" s="11">
        <f t="shared" si="5"/>
        <v>400</v>
      </c>
      <c r="Q16" s="11">
        <f t="shared" si="10"/>
        <v>390</v>
      </c>
      <c r="R16" s="11">
        <f t="shared" si="6"/>
        <v>440</v>
      </c>
      <c r="S16" s="20">
        <f t="shared" si="11"/>
        <v>0</v>
      </c>
      <c r="T16" s="20">
        <f t="shared" si="12"/>
        <v>15</v>
      </c>
      <c r="U16" s="20">
        <f t="shared" si="13"/>
        <v>60</v>
      </c>
      <c r="V16" s="20">
        <f t="shared" si="14"/>
        <v>20</v>
      </c>
      <c r="W16" s="20">
        <f t="shared" si="15"/>
        <v>55</v>
      </c>
      <c r="X16" s="17">
        <f t="shared" si="16"/>
        <v>400</v>
      </c>
      <c r="Y16" s="17">
        <f t="shared" si="7"/>
        <v>405</v>
      </c>
      <c r="Z16" s="17">
        <f t="shared" si="7"/>
        <v>460</v>
      </c>
      <c r="AA16" s="17">
        <f t="shared" si="7"/>
        <v>410</v>
      </c>
      <c r="AB16" s="17">
        <f t="shared" si="7"/>
        <v>495</v>
      </c>
      <c r="AC16" s="2"/>
      <c r="AD16" s="19">
        <f t="shared" si="17"/>
        <v>2170</v>
      </c>
      <c r="AE16" s="2"/>
      <c r="AF16" s="3"/>
      <c r="AG16" s="2"/>
    </row>
    <row r="17" spans="1:33" x14ac:dyDescent="0.35">
      <c r="A17" s="12" t="s">
        <v>35</v>
      </c>
      <c r="B17" s="12" t="s">
        <v>32</v>
      </c>
      <c r="C17" s="14">
        <v>9</v>
      </c>
      <c r="D17" s="6">
        <v>44</v>
      </c>
      <c r="E17" s="6">
        <v>20</v>
      </c>
      <c r="F17" s="6">
        <v>44</v>
      </c>
      <c r="G17" s="6">
        <v>20</v>
      </c>
      <c r="H17" s="6">
        <v>55</v>
      </c>
      <c r="I17" s="7">
        <f t="shared" si="8"/>
        <v>4</v>
      </c>
      <c r="J17" s="7">
        <v>4</v>
      </c>
      <c r="K17" s="7">
        <v>14</v>
      </c>
      <c r="L17" s="7">
        <v>5</v>
      </c>
      <c r="M17" s="7">
        <v>12</v>
      </c>
      <c r="N17" s="11">
        <f t="shared" si="4"/>
        <v>396</v>
      </c>
      <c r="O17" s="11">
        <f t="shared" si="9"/>
        <v>180</v>
      </c>
      <c r="P17" s="11">
        <f t="shared" si="5"/>
        <v>396</v>
      </c>
      <c r="Q17" s="11">
        <f t="shared" si="10"/>
        <v>180</v>
      </c>
      <c r="R17" s="11">
        <f t="shared" si="6"/>
        <v>495</v>
      </c>
      <c r="S17" s="20">
        <f t="shared" si="11"/>
        <v>18</v>
      </c>
      <c r="T17" s="20">
        <f t="shared" si="12"/>
        <v>18</v>
      </c>
      <c r="U17" s="20">
        <f t="shared" si="13"/>
        <v>63</v>
      </c>
      <c r="V17" s="20">
        <f t="shared" si="14"/>
        <v>22.5</v>
      </c>
      <c r="W17" s="20">
        <f t="shared" si="15"/>
        <v>54</v>
      </c>
      <c r="X17" s="17">
        <f t="shared" si="16"/>
        <v>414</v>
      </c>
      <c r="Y17" s="17">
        <f t="shared" si="7"/>
        <v>198</v>
      </c>
      <c r="Z17" s="17">
        <f t="shared" si="7"/>
        <v>459</v>
      </c>
      <c r="AA17" s="17">
        <f t="shared" si="7"/>
        <v>202.5</v>
      </c>
      <c r="AB17" s="17">
        <f t="shared" si="7"/>
        <v>549</v>
      </c>
      <c r="AC17" s="2"/>
      <c r="AD17" s="19">
        <f t="shared" si="17"/>
        <v>1822.5</v>
      </c>
      <c r="AE17" s="2"/>
      <c r="AF17" s="3"/>
      <c r="AG17" s="2"/>
    </row>
    <row r="18" spans="1:33" x14ac:dyDescent="0.35">
      <c r="A18" s="12" t="s">
        <v>36</v>
      </c>
      <c r="B18" s="12" t="s">
        <v>32</v>
      </c>
      <c r="C18" s="14">
        <v>11</v>
      </c>
      <c r="D18" s="6">
        <v>50</v>
      </c>
      <c r="E18" s="6">
        <v>12</v>
      </c>
      <c r="F18" s="6">
        <v>50</v>
      </c>
      <c r="G18" s="6">
        <v>12</v>
      </c>
      <c r="H18" s="6">
        <v>50</v>
      </c>
      <c r="I18" s="7">
        <f t="shared" si="8"/>
        <v>10</v>
      </c>
      <c r="J18" s="7">
        <v>13</v>
      </c>
      <c r="K18" s="7">
        <v>15</v>
      </c>
      <c r="L18" s="7">
        <v>6</v>
      </c>
      <c r="M18" s="7">
        <v>14</v>
      </c>
      <c r="N18" s="11">
        <f t="shared" si="4"/>
        <v>550</v>
      </c>
      <c r="O18" s="11">
        <f t="shared" si="9"/>
        <v>132</v>
      </c>
      <c r="P18" s="11">
        <f t="shared" si="5"/>
        <v>550</v>
      </c>
      <c r="Q18" s="11">
        <f t="shared" si="10"/>
        <v>132</v>
      </c>
      <c r="R18" s="11">
        <f t="shared" si="6"/>
        <v>550</v>
      </c>
      <c r="S18" s="20">
        <f t="shared" si="11"/>
        <v>55</v>
      </c>
      <c r="T18" s="20">
        <f t="shared" si="12"/>
        <v>71.5</v>
      </c>
      <c r="U18" s="20">
        <f t="shared" si="13"/>
        <v>82.5</v>
      </c>
      <c r="V18" s="20">
        <f t="shared" si="14"/>
        <v>33</v>
      </c>
      <c r="W18" s="20">
        <f t="shared" si="15"/>
        <v>77</v>
      </c>
      <c r="X18" s="17">
        <f t="shared" si="16"/>
        <v>605</v>
      </c>
      <c r="Y18" s="17">
        <f t="shared" si="7"/>
        <v>203.5</v>
      </c>
      <c r="Z18" s="17">
        <f t="shared" si="7"/>
        <v>632.5</v>
      </c>
      <c r="AA18" s="17">
        <f t="shared" si="7"/>
        <v>165</v>
      </c>
      <c r="AB18" s="17">
        <f t="shared" si="7"/>
        <v>627</v>
      </c>
      <c r="AC18" s="2"/>
      <c r="AD18" s="19">
        <f t="shared" si="17"/>
        <v>2233</v>
      </c>
      <c r="AE18" s="2"/>
      <c r="AF18" s="3"/>
      <c r="AG18" s="2"/>
    </row>
    <row r="19" spans="1:33" x14ac:dyDescent="0.35">
      <c r="A19" s="12" t="s">
        <v>37</v>
      </c>
      <c r="B19" s="12" t="s">
        <v>38</v>
      </c>
      <c r="C19" s="14">
        <v>13</v>
      </c>
      <c r="D19" s="6">
        <v>50</v>
      </c>
      <c r="E19" s="6">
        <v>44</v>
      </c>
      <c r="F19" s="6">
        <v>50</v>
      </c>
      <c r="G19" s="6">
        <v>44</v>
      </c>
      <c r="H19" s="6">
        <v>49</v>
      </c>
      <c r="I19" s="7">
        <f t="shared" si="8"/>
        <v>10</v>
      </c>
      <c r="J19" s="7">
        <v>0</v>
      </c>
      <c r="K19" s="7">
        <v>11</v>
      </c>
      <c r="L19" s="7">
        <v>7</v>
      </c>
      <c r="M19" s="7">
        <v>14</v>
      </c>
      <c r="N19" s="11">
        <f t="shared" si="4"/>
        <v>650</v>
      </c>
      <c r="O19" s="11">
        <f t="shared" si="9"/>
        <v>572</v>
      </c>
      <c r="P19" s="11">
        <f t="shared" si="5"/>
        <v>650</v>
      </c>
      <c r="Q19" s="11">
        <f t="shared" si="10"/>
        <v>572</v>
      </c>
      <c r="R19" s="11">
        <f t="shared" si="6"/>
        <v>637</v>
      </c>
      <c r="S19" s="20">
        <f t="shared" si="11"/>
        <v>65</v>
      </c>
      <c r="T19" s="20">
        <f t="shared" si="12"/>
        <v>0</v>
      </c>
      <c r="U19" s="20">
        <f t="shared" si="13"/>
        <v>71.5</v>
      </c>
      <c r="V19" s="20">
        <f t="shared" si="14"/>
        <v>45.5</v>
      </c>
      <c r="W19" s="20">
        <f t="shared" si="15"/>
        <v>91</v>
      </c>
      <c r="X19" s="17">
        <f t="shared" si="16"/>
        <v>715</v>
      </c>
      <c r="Y19" s="17">
        <f t="shared" si="7"/>
        <v>572</v>
      </c>
      <c r="Z19" s="17">
        <f t="shared" si="7"/>
        <v>721.5</v>
      </c>
      <c r="AA19" s="17">
        <f t="shared" si="7"/>
        <v>617.5</v>
      </c>
      <c r="AB19" s="17">
        <f t="shared" si="7"/>
        <v>728</v>
      </c>
      <c r="AC19" s="2"/>
      <c r="AD19" s="19">
        <f t="shared" si="17"/>
        <v>3354</v>
      </c>
    </row>
    <row r="20" spans="1:33" x14ac:dyDescent="0.35">
      <c r="A20" s="12" t="s">
        <v>39</v>
      </c>
      <c r="B20" s="12" t="s">
        <v>40</v>
      </c>
      <c r="C20" s="14">
        <v>14</v>
      </c>
      <c r="D20" s="6">
        <v>48</v>
      </c>
      <c r="E20" s="6">
        <v>50</v>
      </c>
      <c r="F20" s="6">
        <v>48</v>
      </c>
      <c r="G20" s="6">
        <v>50</v>
      </c>
      <c r="H20" s="6">
        <v>44</v>
      </c>
      <c r="I20" s="7">
        <f t="shared" si="8"/>
        <v>8</v>
      </c>
      <c r="J20" s="7">
        <v>11</v>
      </c>
      <c r="K20" s="7">
        <v>10</v>
      </c>
      <c r="L20" s="7">
        <v>8</v>
      </c>
      <c r="M20" s="7">
        <v>15</v>
      </c>
      <c r="N20" s="11">
        <f t="shared" si="4"/>
        <v>672</v>
      </c>
      <c r="O20" s="11">
        <f t="shared" si="9"/>
        <v>700</v>
      </c>
      <c r="P20" s="11">
        <f t="shared" si="5"/>
        <v>672</v>
      </c>
      <c r="Q20" s="11">
        <f t="shared" si="10"/>
        <v>700</v>
      </c>
      <c r="R20" s="11">
        <f t="shared" si="6"/>
        <v>616</v>
      </c>
      <c r="S20" s="20">
        <f t="shared" si="11"/>
        <v>56</v>
      </c>
      <c r="T20" s="20">
        <f t="shared" si="12"/>
        <v>77</v>
      </c>
      <c r="U20" s="20">
        <f t="shared" si="13"/>
        <v>70</v>
      </c>
      <c r="V20" s="20">
        <f t="shared" si="14"/>
        <v>56</v>
      </c>
      <c r="W20" s="20">
        <f t="shared" si="15"/>
        <v>105</v>
      </c>
      <c r="X20" s="17">
        <f t="shared" si="16"/>
        <v>728</v>
      </c>
      <c r="Y20" s="17">
        <f t="shared" ref="Y20:Y21" si="18">O20+T20</f>
        <v>777</v>
      </c>
      <c r="Z20" s="17">
        <f t="shared" ref="Z20:Z21" si="19">P20+U20</f>
        <v>742</v>
      </c>
      <c r="AA20" s="17">
        <f t="shared" ref="AA20:AA21" si="20">Q20+V20</f>
        <v>756</v>
      </c>
      <c r="AB20" s="17">
        <f t="shared" ref="AB20:AB21" si="21">R20+W20</f>
        <v>721</v>
      </c>
      <c r="AC20" s="2"/>
      <c r="AD20" s="19">
        <f t="shared" si="17"/>
        <v>3724</v>
      </c>
    </row>
    <row r="21" spans="1:33" x14ac:dyDescent="0.35">
      <c r="A21" s="12" t="s">
        <v>41</v>
      </c>
      <c r="B21" s="12" t="s">
        <v>42</v>
      </c>
      <c r="C21" s="14">
        <v>14</v>
      </c>
      <c r="D21" s="6">
        <v>50</v>
      </c>
      <c r="E21" s="6">
        <v>50</v>
      </c>
      <c r="F21" s="6">
        <v>50</v>
      </c>
      <c r="G21" s="6">
        <v>50</v>
      </c>
      <c r="H21" s="6">
        <v>43</v>
      </c>
      <c r="I21" s="7">
        <f t="shared" si="8"/>
        <v>10</v>
      </c>
      <c r="J21" s="7">
        <v>15</v>
      </c>
      <c r="K21" s="7">
        <v>10</v>
      </c>
      <c r="L21" s="7">
        <v>9</v>
      </c>
      <c r="M21" s="7">
        <v>16</v>
      </c>
      <c r="N21" s="11">
        <f t="shared" si="4"/>
        <v>700</v>
      </c>
      <c r="O21" s="11">
        <f t="shared" si="9"/>
        <v>700</v>
      </c>
      <c r="P21" s="11">
        <f t="shared" si="5"/>
        <v>700</v>
      </c>
      <c r="Q21" s="11">
        <f t="shared" si="10"/>
        <v>700</v>
      </c>
      <c r="R21" s="11">
        <f t="shared" si="6"/>
        <v>602</v>
      </c>
      <c r="S21" s="20">
        <f t="shared" si="11"/>
        <v>70</v>
      </c>
      <c r="T21" s="20">
        <f t="shared" si="12"/>
        <v>105</v>
      </c>
      <c r="U21" s="20">
        <f t="shared" si="13"/>
        <v>70</v>
      </c>
      <c r="V21" s="20">
        <f t="shared" si="14"/>
        <v>63</v>
      </c>
      <c r="W21" s="20">
        <f t="shared" si="15"/>
        <v>112</v>
      </c>
      <c r="X21" s="17">
        <f t="shared" si="16"/>
        <v>770</v>
      </c>
      <c r="Y21" s="17">
        <f t="shared" si="18"/>
        <v>805</v>
      </c>
      <c r="Z21" s="17">
        <f t="shared" si="19"/>
        <v>770</v>
      </c>
      <c r="AA21" s="17">
        <f t="shared" si="20"/>
        <v>763</v>
      </c>
      <c r="AB21" s="17">
        <f t="shared" si="21"/>
        <v>714</v>
      </c>
      <c r="AC21" s="2"/>
      <c r="AD21" s="19">
        <f t="shared" si="17"/>
        <v>3822</v>
      </c>
    </row>
    <row r="24" spans="1:33" x14ac:dyDescent="0.35">
      <c r="A24" s="23" t="s">
        <v>24</v>
      </c>
      <c r="C24" s="24">
        <f>MAX(C4:C21)</f>
        <v>14</v>
      </c>
      <c r="D24" s="25">
        <f t="shared" ref="D24" si="22">MAX(D4:D21)</f>
        <v>55</v>
      </c>
      <c r="E24" s="25">
        <f t="shared" ref="E24:M24" si="23">MAX(E4:E21)</f>
        <v>51</v>
      </c>
      <c r="F24" s="25">
        <f t="shared" si="23"/>
        <v>55</v>
      </c>
      <c r="G24" s="25">
        <f t="shared" si="23"/>
        <v>51</v>
      </c>
      <c r="H24" s="25">
        <f t="shared" si="23"/>
        <v>55</v>
      </c>
      <c r="I24" s="25">
        <f t="shared" si="23"/>
        <v>15</v>
      </c>
      <c r="J24" s="25">
        <f t="shared" si="23"/>
        <v>15</v>
      </c>
      <c r="K24" s="25">
        <f t="shared" si="23"/>
        <v>15</v>
      </c>
      <c r="L24" s="25">
        <f t="shared" si="23"/>
        <v>15</v>
      </c>
      <c r="M24" s="25">
        <f t="shared" si="23"/>
        <v>16</v>
      </c>
      <c r="N24" s="24">
        <f>MAX(N4:N21)</f>
        <v>700</v>
      </c>
      <c r="O24" s="24">
        <f t="shared" ref="O24:AB24" si="24">MAX(O4:O21)</f>
        <v>700</v>
      </c>
      <c r="P24" s="24">
        <f t="shared" si="24"/>
        <v>700</v>
      </c>
      <c r="Q24" s="24">
        <f t="shared" si="24"/>
        <v>700</v>
      </c>
      <c r="R24" s="24">
        <f t="shared" si="24"/>
        <v>637</v>
      </c>
      <c r="S24" s="24">
        <f t="shared" si="24"/>
        <v>70</v>
      </c>
      <c r="T24" s="24">
        <f t="shared" si="24"/>
        <v>105</v>
      </c>
      <c r="U24" s="24">
        <f t="shared" si="24"/>
        <v>82.5</v>
      </c>
      <c r="V24" s="24">
        <f t="shared" si="24"/>
        <v>78</v>
      </c>
      <c r="W24" s="24">
        <f t="shared" si="24"/>
        <v>112</v>
      </c>
      <c r="X24" s="24">
        <f t="shared" si="24"/>
        <v>770</v>
      </c>
      <c r="Y24" s="24">
        <f t="shared" si="24"/>
        <v>805</v>
      </c>
      <c r="Z24" s="24">
        <f t="shared" si="24"/>
        <v>770</v>
      </c>
      <c r="AA24" s="24">
        <f t="shared" si="24"/>
        <v>763</v>
      </c>
      <c r="AB24" s="24">
        <f t="shared" si="24"/>
        <v>728</v>
      </c>
      <c r="AC24" s="24">
        <f t="shared" ref="AC24:AD24" si="25">MAX(AC4:AC21)</f>
        <v>0</v>
      </c>
      <c r="AD24" s="24">
        <f t="shared" si="25"/>
        <v>3822</v>
      </c>
    </row>
    <row r="25" spans="1:33" x14ac:dyDescent="0.35">
      <c r="A25" s="23" t="s">
        <v>25</v>
      </c>
      <c r="C25" s="24">
        <f>MIN(C4:C21)</f>
        <v>4</v>
      </c>
      <c r="D25" s="25">
        <f t="shared" ref="D25:N25" si="26">MIN(D4:D21)</f>
        <v>22</v>
      </c>
      <c r="E25" s="25">
        <f t="shared" ref="E25:M25" si="27">MIN(E4:E21)</f>
        <v>12</v>
      </c>
      <c r="F25" s="25">
        <f t="shared" si="27"/>
        <v>22</v>
      </c>
      <c r="G25" s="25">
        <f t="shared" si="27"/>
        <v>12</v>
      </c>
      <c r="H25" s="25">
        <f t="shared" si="27"/>
        <v>33</v>
      </c>
      <c r="I25" s="25">
        <f t="shared" si="27"/>
        <v>0</v>
      </c>
      <c r="J25" s="25">
        <f t="shared" si="27"/>
        <v>0</v>
      </c>
      <c r="K25" s="25">
        <f t="shared" si="27"/>
        <v>1</v>
      </c>
      <c r="L25" s="25">
        <f t="shared" si="27"/>
        <v>1</v>
      </c>
      <c r="M25" s="25">
        <f t="shared" si="27"/>
        <v>9</v>
      </c>
      <c r="N25" s="24">
        <f t="shared" si="26"/>
        <v>176</v>
      </c>
      <c r="O25" s="24">
        <f t="shared" ref="O25:AB25" si="28">MIN(O4:O21)</f>
        <v>132</v>
      </c>
      <c r="P25" s="24">
        <f t="shared" si="28"/>
        <v>176</v>
      </c>
      <c r="Q25" s="24">
        <f t="shared" si="28"/>
        <v>132</v>
      </c>
      <c r="R25" s="24">
        <f t="shared" si="28"/>
        <v>160</v>
      </c>
      <c r="S25" s="24">
        <f t="shared" si="28"/>
        <v>0</v>
      </c>
      <c r="T25" s="24">
        <f t="shared" si="28"/>
        <v>0</v>
      </c>
      <c r="U25" s="24">
        <f t="shared" si="28"/>
        <v>2.5</v>
      </c>
      <c r="V25" s="24">
        <f t="shared" si="28"/>
        <v>7</v>
      </c>
      <c r="W25" s="24">
        <f t="shared" si="28"/>
        <v>20</v>
      </c>
      <c r="X25" s="24">
        <f t="shared" si="28"/>
        <v>176</v>
      </c>
      <c r="Y25" s="24">
        <f t="shared" si="28"/>
        <v>178</v>
      </c>
      <c r="Z25" s="24">
        <f t="shared" si="28"/>
        <v>188</v>
      </c>
      <c r="AA25" s="24">
        <f t="shared" si="28"/>
        <v>165</v>
      </c>
      <c r="AB25" s="24">
        <f t="shared" si="28"/>
        <v>180</v>
      </c>
      <c r="AC25" s="24">
        <f t="shared" ref="AC25:AD25" si="29">MIN(AC4:AC21)</f>
        <v>0</v>
      </c>
      <c r="AD25" s="24">
        <f t="shared" si="29"/>
        <v>1018</v>
      </c>
    </row>
    <row r="26" spans="1:33" x14ac:dyDescent="0.35">
      <c r="A26" s="23" t="s">
        <v>26</v>
      </c>
      <c r="C26" s="24">
        <f>AVERAGE(C4:C21)</f>
        <v>10.222222222222221</v>
      </c>
      <c r="D26" s="25">
        <f t="shared" ref="D26:N26" si="30">AVERAGE(D4:D21)</f>
        <v>43.777777777777779</v>
      </c>
      <c r="E26" s="25">
        <f t="shared" ref="E26:M26" si="31">AVERAGE(E4:E21)</f>
        <v>39.166666666666664</v>
      </c>
      <c r="F26" s="25">
        <f t="shared" si="31"/>
        <v>43.777777777777779</v>
      </c>
      <c r="G26" s="25">
        <f t="shared" si="31"/>
        <v>39.166666666666664</v>
      </c>
      <c r="H26" s="25">
        <f t="shared" si="31"/>
        <v>41</v>
      </c>
      <c r="I26" s="25">
        <f t="shared" si="31"/>
        <v>5.7222222222222223</v>
      </c>
      <c r="J26" s="25">
        <f t="shared" si="31"/>
        <v>6.333333333333333</v>
      </c>
      <c r="K26" s="25">
        <f t="shared" si="31"/>
        <v>7.7222222222222223</v>
      </c>
      <c r="L26" s="25">
        <f t="shared" si="31"/>
        <v>8.1111111111111107</v>
      </c>
      <c r="M26" s="25">
        <f t="shared" si="31"/>
        <v>12.333333333333334</v>
      </c>
      <c r="N26" s="24">
        <f t="shared" si="30"/>
        <v>449.72222222222223</v>
      </c>
      <c r="O26" s="24">
        <f t="shared" ref="O26:AB26" si="32">AVERAGE(O4:O21)</f>
        <v>402.33333333333331</v>
      </c>
      <c r="P26" s="24">
        <f t="shared" si="32"/>
        <v>449.72222222222223</v>
      </c>
      <c r="Q26" s="24">
        <f t="shared" si="32"/>
        <v>402.33333333333331</v>
      </c>
      <c r="R26" s="24">
        <f t="shared" si="32"/>
        <v>419.66666666666669</v>
      </c>
      <c r="S26" s="24">
        <f t="shared" si="32"/>
        <v>29.444444444444443</v>
      </c>
      <c r="T26" s="24">
        <f t="shared" si="32"/>
        <v>36.25</v>
      </c>
      <c r="U26" s="24">
        <f t="shared" si="32"/>
        <v>42.972222222222221</v>
      </c>
      <c r="V26" s="24">
        <f t="shared" si="32"/>
        <v>41.138888888888886</v>
      </c>
      <c r="W26" s="24">
        <f t="shared" si="32"/>
        <v>64.472222222222229</v>
      </c>
      <c r="X26" s="24">
        <f t="shared" si="32"/>
        <v>479.16666666666669</v>
      </c>
      <c r="Y26" s="24">
        <f t="shared" si="32"/>
        <v>438.58333333333331</v>
      </c>
      <c r="Z26" s="24">
        <f t="shared" si="32"/>
        <v>492.69444444444446</v>
      </c>
      <c r="AA26" s="24">
        <f t="shared" si="32"/>
        <v>443.47222222222223</v>
      </c>
      <c r="AB26" s="24">
        <f t="shared" si="32"/>
        <v>484.13888888888891</v>
      </c>
      <c r="AC26" s="24" t="e">
        <f t="shared" ref="AC26:AD26" si="33">AVERAGE(AC4:AC21)</f>
        <v>#DIV/0!</v>
      </c>
      <c r="AD26" s="24">
        <f t="shared" si="33"/>
        <v>2338.0555555555557</v>
      </c>
    </row>
    <row r="27" spans="1:33" x14ac:dyDescent="0.35">
      <c r="A27" s="23" t="s">
        <v>27</v>
      </c>
      <c r="C27" s="24">
        <f>SUM(C4:C21)</f>
        <v>184</v>
      </c>
      <c r="D27" s="25">
        <f t="shared" ref="D27:N27" si="34">SUM(D4:D21)</f>
        <v>788</v>
      </c>
      <c r="E27" s="25">
        <f t="shared" ref="E27:M27" si="35">SUM(E4:E21)</f>
        <v>705</v>
      </c>
      <c r="F27" s="25">
        <f t="shared" si="35"/>
        <v>788</v>
      </c>
      <c r="G27" s="25">
        <f t="shared" si="35"/>
        <v>705</v>
      </c>
      <c r="H27" s="25">
        <f t="shared" si="35"/>
        <v>738</v>
      </c>
      <c r="I27" s="25">
        <f t="shared" si="35"/>
        <v>103</v>
      </c>
      <c r="J27" s="25">
        <f t="shared" si="35"/>
        <v>114</v>
      </c>
      <c r="K27" s="25">
        <f t="shared" si="35"/>
        <v>139</v>
      </c>
      <c r="L27" s="25">
        <f t="shared" si="35"/>
        <v>146</v>
      </c>
      <c r="M27" s="25">
        <f t="shared" si="35"/>
        <v>222</v>
      </c>
      <c r="N27" s="24">
        <f t="shared" si="34"/>
        <v>8095</v>
      </c>
      <c r="O27" s="24">
        <f t="shared" ref="O27:AB27" si="36">SUM(O4:O21)</f>
        <v>7242</v>
      </c>
      <c r="P27" s="24">
        <f t="shared" si="36"/>
        <v>8095</v>
      </c>
      <c r="Q27" s="24">
        <f t="shared" si="36"/>
        <v>7242</v>
      </c>
      <c r="R27" s="24">
        <f t="shared" si="36"/>
        <v>7554</v>
      </c>
      <c r="S27" s="24">
        <f t="shared" si="36"/>
        <v>530</v>
      </c>
      <c r="T27" s="24">
        <f t="shared" si="36"/>
        <v>652.5</v>
      </c>
      <c r="U27" s="24">
        <f t="shared" si="36"/>
        <v>773.5</v>
      </c>
      <c r="V27" s="24">
        <f t="shared" si="36"/>
        <v>740.5</v>
      </c>
      <c r="W27" s="24">
        <f t="shared" si="36"/>
        <v>1160.5</v>
      </c>
      <c r="X27" s="24">
        <f t="shared" si="36"/>
        <v>8625</v>
      </c>
      <c r="Y27" s="24">
        <f t="shared" si="36"/>
        <v>7894.5</v>
      </c>
      <c r="Z27" s="24">
        <f t="shared" si="36"/>
        <v>8868.5</v>
      </c>
      <c r="AA27" s="24">
        <f t="shared" si="36"/>
        <v>7982.5</v>
      </c>
      <c r="AB27" s="24">
        <f t="shared" si="36"/>
        <v>8714.5</v>
      </c>
      <c r="AC27" s="24">
        <f t="shared" ref="AC27:AD27" si="37">SUM(AC4:AC21)</f>
        <v>0</v>
      </c>
      <c r="AD27" s="24">
        <f t="shared" si="37"/>
        <v>42085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3FFFB1-68A9-445A-B1A3-63EC8E7ABA64}">
  <dimension ref="A1:M37"/>
  <sheetViews>
    <sheetView tabSelected="1" zoomScale="34" workbookViewId="0">
      <selection activeCell="M10" sqref="M10"/>
    </sheetView>
  </sheetViews>
  <sheetFormatPr defaultRowHeight="14.5" x14ac:dyDescent="0.35"/>
  <cols>
    <col min="4" max="4" width="16.08984375" customWidth="1"/>
    <col min="5" max="5" width="12.453125" style="35" customWidth="1"/>
    <col min="7" max="7" width="13.26953125" style="40" customWidth="1"/>
    <col min="8" max="8" width="13.90625" style="43" customWidth="1"/>
  </cols>
  <sheetData>
    <row r="1" spans="1:8" x14ac:dyDescent="0.35">
      <c r="A1" s="12" t="s">
        <v>0</v>
      </c>
      <c r="B1" s="12"/>
      <c r="C1" s="12" t="s">
        <v>28</v>
      </c>
    </row>
    <row r="2" spans="1:8" x14ac:dyDescent="0.35">
      <c r="A2" s="12"/>
      <c r="B2" s="12"/>
      <c r="C2" s="12"/>
      <c r="D2" t="s">
        <v>45</v>
      </c>
      <c r="E2" s="35" t="s">
        <v>49</v>
      </c>
    </row>
    <row r="3" spans="1:8" x14ac:dyDescent="0.35">
      <c r="A3" s="12" t="s">
        <v>1</v>
      </c>
      <c r="B3" s="12" t="s">
        <v>2</v>
      </c>
      <c r="C3" s="12" t="s">
        <v>3</v>
      </c>
      <c r="D3" s="5">
        <v>44927</v>
      </c>
      <c r="E3" s="36">
        <v>44927</v>
      </c>
      <c r="G3" s="40" t="s">
        <v>45</v>
      </c>
      <c r="H3" s="43" t="s">
        <v>49</v>
      </c>
    </row>
    <row r="4" spans="1:8" x14ac:dyDescent="0.35">
      <c r="A4" s="12" t="s">
        <v>4</v>
      </c>
      <c r="B4" s="12" t="s">
        <v>14</v>
      </c>
      <c r="C4" s="13">
        <v>10</v>
      </c>
      <c r="D4" s="4">
        <v>50</v>
      </c>
      <c r="E4" s="35">
        <f>IF(D4&gt;40,D4-40,0)</f>
        <v>10</v>
      </c>
      <c r="G4" s="41">
        <f>D4*C4</f>
        <v>500</v>
      </c>
      <c r="H4" s="44">
        <f>0.5*C4*E4</f>
        <v>50</v>
      </c>
    </row>
    <row r="5" spans="1:8" x14ac:dyDescent="0.35">
      <c r="A5" s="12" t="s">
        <v>5</v>
      </c>
      <c r="B5" s="12" t="s">
        <v>15</v>
      </c>
      <c r="C5" s="13">
        <v>12</v>
      </c>
      <c r="D5" s="4">
        <v>45</v>
      </c>
      <c r="E5" s="35">
        <f t="shared" ref="E5:E21" si="0">IF(D5&gt;40,D5-40,0)</f>
        <v>5</v>
      </c>
      <c r="G5" s="41">
        <f t="shared" ref="G5:G21" si="1">D5*C5</f>
        <v>540</v>
      </c>
      <c r="H5" s="44">
        <f t="shared" ref="H5:H21" si="2">0.5*C5*E5</f>
        <v>30</v>
      </c>
    </row>
    <row r="6" spans="1:8" x14ac:dyDescent="0.35">
      <c r="A6" s="12" t="s">
        <v>6</v>
      </c>
      <c r="B6" s="12" t="s">
        <v>16</v>
      </c>
      <c r="C6" s="13">
        <v>13</v>
      </c>
      <c r="D6" s="4">
        <v>33</v>
      </c>
      <c r="E6" s="35">
        <f t="shared" si="0"/>
        <v>0</v>
      </c>
      <c r="G6" s="41">
        <f t="shared" si="1"/>
        <v>429</v>
      </c>
      <c r="H6" s="44">
        <f t="shared" si="2"/>
        <v>0</v>
      </c>
    </row>
    <row r="7" spans="1:8" x14ac:dyDescent="0.35">
      <c r="A7" s="12" t="s">
        <v>7</v>
      </c>
      <c r="B7" s="12" t="s">
        <v>17</v>
      </c>
      <c r="C7" s="13">
        <v>14</v>
      </c>
      <c r="D7" s="4">
        <v>45</v>
      </c>
      <c r="E7" s="35">
        <f t="shared" si="0"/>
        <v>5</v>
      </c>
      <c r="G7" s="41">
        <f t="shared" si="1"/>
        <v>630</v>
      </c>
      <c r="H7" s="44">
        <f t="shared" si="2"/>
        <v>35</v>
      </c>
    </row>
    <row r="8" spans="1:8" x14ac:dyDescent="0.35">
      <c r="A8" s="12" t="s">
        <v>8</v>
      </c>
      <c r="B8" s="12" t="s">
        <v>18</v>
      </c>
      <c r="C8" s="13">
        <v>11</v>
      </c>
      <c r="D8" s="4">
        <v>50</v>
      </c>
      <c r="E8" s="35">
        <f t="shared" si="0"/>
        <v>10</v>
      </c>
      <c r="G8" s="41">
        <f t="shared" si="1"/>
        <v>550</v>
      </c>
      <c r="H8" s="44">
        <f t="shared" si="2"/>
        <v>55</v>
      </c>
    </row>
    <row r="9" spans="1:8" x14ac:dyDescent="0.35">
      <c r="A9" s="12" t="s">
        <v>9</v>
      </c>
      <c r="B9" s="12" t="s">
        <v>19</v>
      </c>
      <c r="C9" s="13">
        <v>9</v>
      </c>
      <c r="D9" s="4">
        <v>30</v>
      </c>
      <c r="E9" s="35">
        <f t="shared" si="0"/>
        <v>0</v>
      </c>
      <c r="G9" s="41">
        <f t="shared" si="1"/>
        <v>270</v>
      </c>
      <c r="H9" s="44">
        <f t="shared" si="2"/>
        <v>0</v>
      </c>
    </row>
    <row r="10" spans="1:8" x14ac:dyDescent="0.35">
      <c r="A10" s="12" t="s">
        <v>10</v>
      </c>
      <c r="B10" s="12" t="s">
        <v>20</v>
      </c>
      <c r="C10" s="13">
        <v>6</v>
      </c>
      <c r="D10" s="4">
        <v>44</v>
      </c>
      <c r="E10" s="35">
        <f t="shared" si="0"/>
        <v>4</v>
      </c>
      <c r="G10" s="41">
        <f t="shared" si="1"/>
        <v>264</v>
      </c>
      <c r="H10" s="44">
        <f t="shared" si="2"/>
        <v>12</v>
      </c>
    </row>
    <row r="11" spans="1:8" x14ac:dyDescent="0.35">
      <c r="A11" s="12" t="s">
        <v>11</v>
      </c>
      <c r="B11" s="12" t="s">
        <v>21</v>
      </c>
      <c r="C11" s="13">
        <v>8</v>
      </c>
      <c r="D11" s="4">
        <v>22</v>
      </c>
      <c r="E11" s="35">
        <f t="shared" si="0"/>
        <v>0</v>
      </c>
      <c r="G11" s="41">
        <f t="shared" si="1"/>
        <v>176</v>
      </c>
      <c r="H11" s="44">
        <f t="shared" si="2"/>
        <v>0</v>
      </c>
    </row>
    <row r="12" spans="1:8" x14ac:dyDescent="0.35">
      <c r="A12" s="12" t="s">
        <v>12</v>
      </c>
      <c r="B12" s="12" t="s">
        <v>22</v>
      </c>
      <c r="C12" s="13">
        <v>4</v>
      </c>
      <c r="D12" s="4">
        <v>55</v>
      </c>
      <c r="E12" s="35">
        <f t="shared" si="0"/>
        <v>15</v>
      </c>
      <c r="G12" s="41">
        <f t="shared" si="1"/>
        <v>220</v>
      </c>
      <c r="H12" s="44">
        <f t="shared" si="2"/>
        <v>30</v>
      </c>
    </row>
    <row r="13" spans="1:8" x14ac:dyDescent="0.35">
      <c r="A13" s="12" t="s">
        <v>13</v>
      </c>
      <c r="B13" s="12" t="s">
        <v>23</v>
      </c>
      <c r="C13" s="13">
        <v>5</v>
      </c>
      <c r="D13" s="4">
        <v>44</v>
      </c>
      <c r="E13" s="35">
        <f t="shared" si="0"/>
        <v>4</v>
      </c>
      <c r="G13" s="41">
        <f t="shared" si="1"/>
        <v>220</v>
      </c>
      <c r="H13" s="44">
        <f t="shared" si="2"/>
        <v>10</v>
      </c>
    </row>
    <row r="14" spans="1:8" x14ac:dyDescent="0.35">
      <c r="A14" s="12" t="s">
        <v>29</v>
      </c>
      <c r="B14" s="12" t="s">
        <v>30</v>
      </c>
      <c r="C14" s="13">
        <v>10</v>
      </c>
      <c r="D14" s="4">
        <v>40</v>
      </c>
      <c r="E14" s="35">
        <f t="shared" si="0"/>
        <v>0</v>
      </c>
      <c r="G14" s="41">
        <f t="shared" si="1"/>
        <v>400</v>
      </c>
      <c r="H14" s="44">
        <f t="shared" si="2"/>
        <v>0</v>
      </c>
    </row>
    <row r="15" spans="1:8" x14ac:dyDescent="0.35">
      <c r="A15" s="12" t="s">
        <v>31</v>
      </c>
      <c r="B15" s="12" t="s">
        <v>32</v>
      </c>
      <c r="C15" s="14">
        <v>11</v>
      </c>
      <c r="D15" s="6">
        <v>48</v>
      </c>
      <c r="E15" s="35">
        <f t="shared" si="0"/>
        <v>8</v>
      </c>
      <c r="G15" s="41">
        <f t="shared" si="1"/>
        <v>528</v>
      </c>
      <c r="H15" s="44">
        <f t="shared" si="2"/>
        <v>44</v>
      </c>
    </row>
    <row r="16" spans="1:8" x14ac:dyDescent="0.35">
      <c r="A16" s="12" t="s">
        <v>33</v>
      </c>
      <c r="B16" s="12" t="s">
        <v>34</v>
      </c>
      <c r="C16" s="14">
        <v>10</v>
      </c>
      <c r="D16" s="6">
        <v>40</v>
      </c>
      <c r="E16" s="35">
        <f t="shared" si="0"/>
        <v>0</v>
      </c>
      <c r="G16" s="41">
        <f t="shared" si="1"/>
        <v>400</v>
      </c>
      <c r="H16" s="44">
        <f t="shared" si="2"/>
        <v>0</v>
      </c>
    </row>
    <row r="17" spans="1:13" x14ac:dyDescent="0.35">
      <c r="A17" s="12" t="s">
        <v>35</v>
      </c>
      <c r="B17" s="12" t="s">
        <v>32</v>
      </c>
      <c r="C17" s="14">
        <v>9</v>
      </c>
      <c r="D17" s="6">
        <v>44</v>
      </c>
      <c r="E17" s="35">
        <f t="shared" si="0"/>
        <v>4</v>
      </c>
      <c r="G17" s="41">
        <f t="shared" si="1"/>
        <v>396</v>
      </c>
      <c r="H17" s="44">
        <f t="shared" si="2"/>
        <v>18</v>
      </c>
    </row>
    <row r="18" spans="1:13" x14ac:dyDescent="0.35">
      <c r="A18" s="12" t="s">
        <v>36</v>
      </c>
      <c r="B18" s="12" t="s">
        <v>32</v>
      </c>
      <c r="C18" s="14">
        <v>11</v>
      </c>
      <c r="D18" s="6">
        <v>50</v>
      </c>
      <c r="E18" s="35">
        <f t="shared" si="0"/>
        <v>10</v>
      </c>
      <c r="G18" s="41">
        <f t="shared" si="1"/>
        <v>550</v>
      </c>
      <c r="H18" s="44">
        <f t="shared" si="2"/>
        <v>55</v>
      </c>
    </row>
    <row r="19" spans="1:13" x14ac:dyDescent="0.35">
      <c r="A19" s="12" t="s">
        <v>37</v>
      </c>
      <c r="B19" s="12" t="s">
        <v>38</v>
      </c>
      <c r="C19" s="14">
        <v>13</v>
      </c>
      <c r="D19" s="6">
        <v>50</v>
      </c>
      <c r="E19" s="35">
        <f t="shared" si="0"/>
        <v>10</v>
      </c>
      <c r="G19" s="41">
        <f t="shared" si="1"/>
        <v>650</v>
      </c>
      <c r="H19" s="44">
        <f t="shared" si="2"/>
        <v>65</v>
      </c>
    </row>
    <row r="20" spans="1:13" x14ac:dyDescent="0.35">
      <c r="A20" s="12" t="s">
        <v>39</v>
      </c>
      <c r="B20" s="12" t="s">
        <v>40</v>
      </c>
      <c r="C20" s="14">
        <v>14</v>
      </c>
      <c r="D20" s="6">
        <v>48</v>
      </c>
      <c r="E20" s="35">
        <f t="shared" si="0"/>
        <v>8</v>
      </c>
      <c r="G20" s="41">
        <f t="shared" si="1"/>
        <v>672</v>
      </c>
      <c r="H20" s="44">
        <f t="shared" si="2"/>
        <v>56</v>
      </c>
      <c r="M20" s="27"/>
    </row>
    <row r="21" spans="1:13" x14ac:dyDescent="0.35">
      <c r="A21" s="12" t="s">
        <v>41</v>
      </c>
      <c r="B21" s="12" t="s">
        <v>42</v>
      </c>
      <c r="C21" s="14">
        <v>14</v>
      </c>
      <c r="D21" s="6">
        <v>50</v>
      </c>
      <c r="E21" s="35">
        <f t="shared" si="0"/>
        <v>10</v>
      </c>
      <c r="G21" s="41">
        <f t="shared" si="1"/>
        <v>700</v>
      </c>
      <c r="H21" s="44">
        <f t="shared" si="2"/>
        <v>70</v>
      </c>
    </row>
    <row r="23" spans="1:13" x14ac:dyDescent="0.35">
      <c r="B23" s="29" t="s">
        <v>50</v>
      </c>
      <c r="C23" s="29"/>
    </row>
    <row r="24" spans="1:13" x14ac:dyDescent="0.35">
      <c r="B24" s="12" t="s">
        <v>51</v>
      </c>
      <c r="C24" s="30">
        <f>AVERAGE(C4:C21)</f>
        <v>10.222222222222221</v>
      </c>
      <c r="D24" s="31">
        <f>AVERAGE(D4:D21)</f>
        <v>43.777777777777779</v>
      </c>
      <c r="E24" s="37">
        <f>AVERAGE(E4:E21)</f>
        <v>5.7222222222222223</v>
      </c>
      <c r="F24" s="32"/>
      <c r="G24" s="41">
        <f>AVERAGE(G4:G21)</f>
        <v>449.72222222222223</v>
      </c>
      <c r="H24" s="44">
        <f>AVERAGE(H4:H21)</f>
        <v>29.444444444444443</v>
      </c>
    </row>
    <row r="25" spans="1:13" x14ac:dyDescent="0.35">
      <c r="B25" s="12" t="s">
        <v>52</v>
      </c>
      <c r="C25" s="30">
        <f>AVERAGEIF(C4:C21,"&gt;0")</f>
        <v>10.222222222222221</v>
      </c>
      <c r="D25" s="34">
        <f>AVERAGEIF(D4:D21,"&gt;0")</f>
        <v>43.777777777777779</v>
      </c>
      <c r="E25" s="38">
        <f>AVERAGEIF(E4:E21,"&gt;0")</f>
        <v>7.9230769230769234</v>
      </c>
      <c r="F25" s="32"/>
      <c r="G25" s="42">
        <f>AVERAGEIF(G4:G21,"&gt;0")</f>
        <v>449.72222222222223</v>
      </c>
      <c r="H25" s="45">
        <f>AVERAGEIF(H4:H21,"&gt;0")</f>
        <v>40.769230769230766</v>
      </c>
      <c r="J25" s="26"/>
    </row>
    <row r="26" spans="1:13" x14ac:dyDescent="0.35">
      <c r="B26" s="12" t="s">
        <v>53</v>
      </c>
      <c r="C26" s="33">
        <f>MEDIAN(C4:C21)</f>
        <v>10.5</v>
      </c>
      <c r="D26" s="33">
        <f t="shared" ref="D26:H26" si="3">MEDIAN(D4:D21)</f>
        <v>45</v>
      </c>
      <c r="E26" s="39">
        <f t="shared" si="3"/>
        <v>5</v>
      </c>
      <c r="F26" s="32"/>
      <c r="G26" s="41">
        <f t="shared" si="3"/>
        <v>464.5</v>
      </c>
      <c r="H26" s="44">
        <f t="shared" si="3"/>
        <v>30</v>
      </c>
    </row>
    <row r="27" spans="1:13" x14ac:dyDescent="0.35">
      <c r="B27" s="12" t="s">
        <v>54</v>
      </c>
      <c r="C27" s="32">
        <f>MODE(C4:C21)</f>
        <v>10</v>
      </c>
      <c r="D27" s="32">
        <f t="shared" ref="D27:H27" si="4">MODE(D4:D21)</f>
        <v>50</v>
      </c>
      <c r="E27" s="35">
        <f t="shared" si="4"/>
        <v>10</v>
      </c>
      <c r="F27" s="32"/>
      <c r="G27" s="40">
        <f t="shared" si="4"/>
        <v>550</v>
      </c>
      <c r="H27" s="43">
        <f t="shared" si="4"/>
        <v>0</v>
      </c>
    </row>
    <row r="28" spans="1:13" ht="34" customHeight="1" x14ac:dyDescent="0.35">
      <c r="B28" s="28" t="s">
        <v>55</v>
      </c>
      <c r="C28" s="32">
        <f>STDEVA(C4:C21)</f>
        <v>3.0206262606512486</v>
      </c>
      <c r="D28" s="32">
        <f t="shared" ref="D28:H28" si="5">STDEVA(D4:D21)</f>
        <v>8.2857464824384852</v>
      </c>
      <c r="E28" s="35">
        <f t="shared" si="5"/>
        <v>4.6120756531159977</v>
      </c>
      <c r="F28" s="32"/>
      <c r="G28" s="40">
        <f t="shared" si="5"/>
        <v>167.52446899607918</v>
      </c>
      <c r="H28" s="43">
        <f t="shared" si="5"/>
        <v>25.128428293403712</v>
      </c>
    </row>
    <row r="29" spans="1:13" x14ac:dyDescent="0.35">
      <c r="B29" s="12" t="s">
        <v>25</v>
      </c>
      <c r="C29" s="33">
        <f>MIN(C4:C21)</f>
        <v>4</v>
      </c>
      <c r="D29" s="33">
        <f t="shared" ref="D29:H29" si="6">MIN(D4:D21)</f>
        <v>22</v>
      </c>
      <c r="E29" s="39">
        <f t="shared" si="6"/>
        <v>0</v>
      </c>
      <c r="F29" s="32"/>
      <c r="G29" s="41">
        <f t="shared" si="6"/>
        <v>176</v>
      </c>
      <c r="H29" s="44">
        <f t="shared" si="6"/>
        <v>0</v>
      </c>
    </row>
    <row r="30" spans="1:13" x14ac:dyDescent="0.35">
      <c r="B30" s="12" t="s">
        <v>24</v>
      </c>
      <c r="C30" s="33">
        <f>MAX(C4:C21)</f>
        <v>14</v>
      </c>
      <c r="D30" s="32"/>
      <c r="F30" s="32"/>
      <c r="G30" s="41"/>
    </row>
    <row r="31" spans="1:13" x14ac:dyDescent="0.35">
      <c r="B31" s="12" t="s">
        <v>56</v>
      </c>
      <c r="C31" s="32"/>
      <c r="D31" s="32"/>
      <c r="F31" s="32"/>
    </row>
    <row r="32" spans="1:13" x14ac:dyDescent="0.35">
      <c r="B32" s="12" t="s">
        <v>57</v>
      </c>
      <c r="C32" s="32"/>
      <c r="D32" s="32"/>
      <c r="F32" s="32"/>
    </row>
    <row r="33" spans="2:6" x14ac:dyDescent="0.35">
      <c r="B33" s="12" t="s">
        <v>58</v>
      </c>
      <c r="C33" s="32"/>
      <c r="D33" s="32"/>
      <c r="F33" s="32"/>
    </row>
    <row r="34" spans="2:6" x14ac:dyDescent="0.35">
      <c r="B34" s="12" t="s">
        <v>59</v>
      </c>
      <c r="C34" s="32"/>
      <c r="D34" s="32"/>
      <c r="F34" s="32"/>
    </row>
    <row r="35" spans="2:6" x14ac:dyDescent="0.35">
      <c r="B35" s="12" t="s">
        <v>60</v>
      </c>
      <c r="C35" s="32"/>
      <c r="D35" s="32"/>
      <c r="F35" s="32"/>
    </row>
    <row r="36" spans="2:6" x14ac:dyDescent="0.35">
      <c r="B36" s="12" t="s">
        <v>61</v>
      </c>
      <c r="C36" s="32"/>
      <c r="D36" s="32"/>
      <c r="F36" s="32"/>
    </row>
    <row r="37" spans="2:6" x14ac:dyDescent="0.35">
      <c r="B37" s="12" t="s">
        <v>62</v>
      </c>
      <c r="C37" s="32"/>
      <c r="D37" s="32"/>
      <c r="F37" s="3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2023-09-05T10:15:31Z</dcterms:created>
  <dcterms:modified xsi:type="dcterms:W3CDTF">2023-09-08T12:39:50Z</dcterms:modified>
</cp:coreProperties>
</file>