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3_Term1\Image-Pro\"/>
    </mc:Choice>
  </mc:AlternateContent>
  <xr:revisionPtr revIDLastSave="0" documentId="13_ncr:1_{771DFD1F-8025-4E5A-B38E-7736B4B4BFCE}" xr6:coauthVersionLast="47" xr6:coauthVersionMax="47" xr10:uidLastSave="{00000000-0000-0000-0000-000000000000}"/>
  <bookViews>
    <workbookView xWindow="-120" yWindow="-120" windowWidth="29040" windowHeight="15840" activeTab="6" xr2:uid="{4429138D-97A4-4F6B-989C-47C76A64ED1B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2.2" sheetId="6" r:id="rId6"/>
    <sheet name="2.2.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7" l="1"/>
  <c r="M32" i="7"/>
  <c r="M33" i="7"/>
  <c r="M30" i="7"/>
  <c r="M29" i="7"/>
  <c r="L31" i="7"/>
  <c r="L32" i="7"/>
  <c r="L33" i="7"/>
  <c r="L30" i="7"/>
  <c r="L29" i="7"/>
  <c r="K31" i="7"/>
  <c r="K32" i="7"/>
  <c r="K33" i="7"/>
  <c r="K30" i="7"/>
  <c r="K29" i="7"/>
  <c r="J31" i="7"/>
  <c r="J32" i="7"/>
  <c r="J33" i="7"/>
  <c r="J30" i="7"/>
  <c r="J29" i="7"/>
  <c r="I31" i="7"/>
  <c r="I32" i="7"/>
  <c r="I33" i="7"/>
  <c r="I30" i="7"/>
  <c r="I29" i="7"/>
  <c r="H31" i="7"/>
  <c r="H32" i="7"/>
  <c r="H33" i="7"/>
  <c r="H30" i="7"/>
  <c r="H29" i="7"/>
  <c r="G31" i="7"/>
  <c r="G32" i="7"/>
  <c r="G33" i="7"/>
  <c r="G30" i="7"/>
  <c r="G29" i="7"/>
  <c r="F31" i="7"/>
  <c r="F32" i="7"/>
  <c r="F33" i="7"/>
  <c r="F30" i="7"/>
  <c r="F29" i="7"/>
  <c r="E31" i="7"/>
  <c r="E32" i="7"/>
  <c r="E33" i="7"/>
  <c r="E30" i="7"/>
  <c r="E29" i="7"/>
  <c r="D31" i="7"/>
  <c r="D32" i="7"/>
  <c r="D33" i="7"/>
  <c r="D30" i="7"/>
  <c r="D29" i="7"/>
  <c r="C31" i="7"/>
  <c r="C32" i="7"/>
  <c r="C33" i="7"/>
  <c r="C30" i="7"/>
  <c r="C29" i="7"/>
  <c r="E23" i="7"/>
  <c r="B33" i="7"/>
  <c r="B31" i="7"/>
  <c r="B32" i="7"/>
  <c r="B30" i="7"/>
  <c r="B29" i="7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N23" i="7"/>
  <c r="N24" i="7"/>
  <c r="N25" i="7"/>
  <c r="N26" i="7"/>
  <c r="N22" i="7"/>
  <c r="H22" i="7"/>
  <c r="X32" i="7"/>
  <c r="X33" i="7"/>
  <c r="X31" i="7"/>
  <c r="W33" i="7"/>
  <c r="W32" i="7"/>
  <c r="W31" i="7"/>
  <c r="V32" i="7"/>
  <c r="V33" i="7"/>
  <c r="V31" i="7"/>
  <c r="U34" i="7"/>
  <c r="U32" i="7"/>
  <c r="U33" i="7"/>
  <c r="U31" i="7"/>
  <c r="I22" i="7"/>
  <c r="J22" i="7"/>
  <c r="K22" i="7"/>
  <c r="I23" i="7"/>
  <c r="J23" i="7"/>
  <c r="K23" i="7"/>
  <c r="I24" i="7"/>
  <c r="J24" i="7"/>
  <c r="K24" i="7"/>
  <c r="I25" i="7"/>
  <c r="J25" i="7"/>
  <c r="K25" i="7"/>
  <c r="I26" i="7"/>
  <c r="J26" i="7"/>
  <c r="K26" i="7"/>
  <c r="H23" i="7"/>
  <c r="H24" i="7"/>
  <c r="H25" i="7"/>
  <c r="H26" i="7"/>
  <c r="B22" i="7"/>
  <c r="X23" i="7"/>
  <c r="X24" i="7"/>
  <c r="X25" i="7"/>
  <c r="X22" i="7"/>
  <c r="W24" i="7"/>
  <c r="W25" i="7" s="1"/>
  <c r="W23" i="7"/>
  <c r="W22" i="7"/>
  <c r="W15" i="7"/>
  <c r="W14" i="7"/>
  <c r="V23" i="7"/>
  <c r="V24" i="7"/>
  <c r="V25" i="7"/>
  <c r="V22" i="7"/>
  <c r="U26" i="7"/>
  <c r="V14" i="7"/>
  <c r="U23" i="7"/>
  <c r="U24" i="7"/>
  <c r="U25" i="7"/>
  <c r="U22" i="7"/>
  <c r="U14" i="7"/>
  <c r="U16" i="7"/>
  <c r="U15" i="7"/>
  <c r="C22" i="6"/>
  <c r="D22" i="6" s="1"/>
  <c r="E22" i="6" s="1"/>
  <c r="S32" i="1"/>
  <c r="T32" i="1"/>
  <c r="U32" i="1"/>
  <c r="S33" i="1"/>
  <c r="T33" i="1"/>
  <c r="U33" i="1"/>
  <c r="S34" i="1"/>
  <c r="T34" i="1"/>
  <c r="U34" i="1"/>
  <c r="S35" i="1"/>
  <c r="T35" i="1"/>
  <c r="U35" i="1"/>
  <c r="R33" i="1"/>
  <c r="R34" i="1"/>
  <c r="R35" i="1"/>
  <c r="R32" i="1"/>
  <c r="S26" i="1"/>
  <c r="T26" i="1"/>
  <c r="U26" i="1"/>
  <c r="S27" i="1"/>
  <c r="T27" i="1"/>
  <c r="U27" i="1"/>
  <c r="S28" i="1"/>
  <c r="T28" i="1"/>
  <c r="U28" i="1"/>
  <c r="S29" i="1"/>
  <c r="T29" i="1"/>
  <c r="U29" i="1"/>
  <c r="R27" i="1"/>
  <c r="R28" i="1"/>
  <c r="R29" i="1"/>
  <c r="R26" i="1"/>
  <c r="S13" i="1"/>
  <c r="T13" i="1"/>
  <c r="U13" i="1"/>
  <c r="S14" i="1"/>
  <c r="T14" i="1"/>
  <c r="U14" i="1"/>
  <c r="S15" i="1"/>
  <c r="T15" i="1"/>
  <c r="U15" i="1"/>
  <c r="S16" i="1"/>
  <c r="T16" i="1"/>
  <c r="U16" i="1"/>
  <c r="R14" i="1"/>
  <c r="R15" i="1"/>
  <c r="R16" i="1"/>
  <c r="R13" i="1"/>
  <c r="S7" i="1"/>
  <c r="T7" i="1"/>
  <c r="U7" i="1"/>
  <c r="S8" i="1"/>
  <c r="T8" i="1"/>
  <c r="U8" i="1"/>
  <c r="S9" i="1"/>
  <c r="T9" i="1"/>
  <c r="U9" i="1"/>
  <c r="S10" i="1"/>
  <c r="T10" i="1"/>
  <c r="U10" i="1"/>
  <c r="R8" i="1"/>
  <c r="R9" i="1"/>
  <c r="R10" i="1"/>
  <c r="R7" i="1"/>
  <c r="I13" i="1"/>
  <c r="J13" i="1"/>
  <c r="K13" i="1"/>
  <c r="I14" i="1"/>
  <c r="J14" i="1"/>
  <c r="K14" i="1"/>
  <c r="I15" i="1"/>
  <c r="J15" i="1"/>
  <c r="K15" i="1"/>
  <c r="I16" i="1"/>
  <c r="J16" i="1"/>
  <c r="K16" i="1"/>
  <c r="H14" i="1"/>
  <c r="H15" i="1"/>
  <c r="H16" i="1"/>
  <c r="H13" i="1"/>
  <c r="I7" i="1"/>
  <c r="J7" i="1"/>
  <c r="K7" i="1"/>
  <c r="I8" i="1"/>
  <c r="J8" i="1"/>
  <c r="K8" i="1"/>
  <c r="I9" i="1"/>
  <c r="J9" i="1"/>
  <c r="K9" i="1"/>
  <c r="I10" i="1"/>
  <c r="J10" i="1"/>
  <c r="K10" i="1"/>
  <c r="H8" i="1"/>
  <c r="H9" i="1"/>
  <c r="H10" i="1"/>
  <c r="H7" i="1"/>
  <c r="I26" i="1"/>
  <c r="J26" i="1"/>
  <c r="K26" i="1"/>
  <c r="I27" i="1"/>
  <c r="J27" i="1"/>
  <c r="K27" i="1"/>
  <c r="I28" i="1"/>
  <c r="J28" i="1"/>
  <c r="K28" i="1"/>
  <c r="I29" i="1"/>
  <c r="J29" i="1"/>
  <c r="K29" i="1"/>
  <c r="H27" i="1"/>
  <c r="H28" i="1"/>
  <c r="H29" i="1"/>
  <c r="H26" i="1"/>
  <c r="I32" i="1"/>
  <c r="J32" i="1"/>
  <c r="K32" i="1"/>
  <c r="I33" i="1"/>
  <c r="J33" i="1"/>
  <c r="K33" i="1"/>
  <c r="I34" i="1"/>
  <c r="J34" i="1"/>
  <c r="K34" i="1"/>
  <c r="I35" i="1"/>
  <c r="J35" i="1"/>
  <c r="K35" i="1"/>
  <c r="H33" i="1"/>
  <c r="H34" i="1"/>
  <c r="H35" i="1"/>
  <c r="H32" i="1"/>
  <c r="C26" i="6"/>
  <c r="D24" i="6" s="1"/>
  <c r="C23" i="6"/>
  <c r="C24" i="6"/>
  <c r="C25" i="6"/>
  <c r="E16" i="6"/>
  <c r="E15" i="6"/>
  <c r="D15" i="6"/>
  <c r="D16" i="6"/>
  <c r="B13" i="6"/>
  <c r="B14" i="6"/>
  <c r="B15" i="6"/>
  <c r="B16" i="6"/>
  <c r="B12" i="6"/>
  <c r="C16" i="6"/>
  <c r="C15" i="6"/>
  <c r="C14" i="6"/>
  <c r="C13" i="6"/>
  <c r="C12" i="6"/>
  <c r="E13" i="6"/>
  <c r="E12" i="6"/>
  <c r="D13" i="6"/>
  <c r="E14" i="6"/>
  <c r="D14" i="6"/>
  <c r="D12" i="6"/>
  <c r="U17" i="7" l="1"/>
  <c r="F22" i="6"/>
  <c r="D23" i="6"/>
  <c r="E23" i="6" s="1"/>
  <c r="D25" i="6"/>
  <c r="I30" i="1"/>
  <c r="K36" i="1"/>
  <c r="K17" i="1"/>
  <c r="P16" i="1" s="1"/>
  <c r="K30" i="1"/>
  <c r="I11" i="1"/>
  <c r="K11" i="1"/>
  <c r="S17" i="1"/>
  <c r="Y15" i="1" s="1"/>
  <c r="U30" i="1"/>
  <c r="Y28" i="1" s="1"/>
  <c r="U36" i="1"/>
  <c r="S30" i="1"/>
  <c r="X29" i="1" s="1"/>
  <c r="S36" i="1"/>
  <c r="Z32" i="1" s="1"/>
  <c r="S11" i="1"/>
  <c r="U11" i="1"/>
  <c r="U17" i="1"/>
  <c r="I36" i="1"/>
  <c r="I17" i="1"/>
  <c r="V15" i="7" l="1"/>
  <c r="V16" i="7"/>
  <c r="E24" i="6"/>
  <c r="F23" i="6"/>
  <c r="I21" i="6"/>
  <c r="H23" i="6"/>
  <c r="I23" i="6"/>
  <c r="H22" i="6"/>
  <c r="I24" i="6"/>
  <c r="H24" i="6"/>
  <c r="I25" i="6"/>
  <c r="H25" i="6"/>
  <c r="I22" i="6"/>
  <c r="H21" i="6"/>
  <c r="X32" i="1"/>
  <c r="Z27" i="1"/>
  <c r="W28" i="1"/>
  <c r="Y16" i="1"/>
  <c r="W7" i="1"/>
  <c r="N9" i="1"/>
  <c r="P7" i="1"/>
  <c r="O7" i="1"/>
  <c r="O8" i="1"/>
  <c r="M7" i="1"/>
  <c r="M10" i="1"/>
  <c r="P9" i="1"/>
  <c r="M9" i="1"/>
  <c r="N7" i="1"/>
  <c r="N10" i="1"/>
  <c r="P35" i="1"/>
  <c r="N27" i="1"/>
  <c r="P29" i="1"/>
  <c r="N26" i="1"/>
  <c r="P28" i="1"/>
  <c r="O28" i="1"/>
  <c r="W16" i="1"/>
  <c r="O16" i="1"/>
  <c r="X8" i="1"/>
  <c r="Z10" i="1"/>
  <c r="Y8" i="1"/>
  <c r="W8" i="1"/>
  <c r="Z8" i="1"/>
  <c r="W9" i="1"/>
  <c r="X10" i="1"/>
  <c r="X7" i="1"/>
  <c r="Z9" i="1"/>
  <c r="Y7" i="1"/>
  <c r="N14" i="1"/>
  <c r="Y10" i="1"/>
  <c r="M8" i="1"/>
  <c r="Z33" i="1"/>
  <c r="P10" i="1"/>
  <c r="W10" i="1"/>
  <c r="Y9" i="1"/>
  <c r="X15" i="1"/>
  <c r="M15" i="1"/>
  <c r="Y34" i="1"/>
  <c r="Z26" i="1"/>
  <c r="M28" i="1"/>
  <c r="Y26" i="1"/>
  <c r="Z13" i="1"/>
  <c r="M27" i="1"/>
  <c r="N28" i="1"/>
  <c r="W32" i="1"/>
  <c r="Y29" i="1"/>
  <c r="O13" i="1"/>
  <c r="P13" i="1"/>
  <c r="O15" i="1"/>
  <c r="M13" i="1"/>
  <c r="X33" i="1"/>
  <c r="Z35" i="1"/>
  <c r="Y33" i="1"/>
  <c r="W33" i="1"/>
  <c r="W34" i="1"/>
  <c r="X35" i="1"/>
  <c r="Z34" i="1"/>
  <c r="Y32" i="1"/>
  <c r="Z7" i="1"/>
  <c r="P15" i="1"/>
  <c r="O10" i="1"/>
  <c r="M29" i="1"/>
  <c r="X34" i="1"/>
  <c r="O26" i="1"/>
  <c r="O27" i="1"/>
  <c r="M26" i="1"/>
  <c r="X27" i="1"/>
  <c r="Z29" i="1"/>
  <c r="Y27" i="1"/>
  <c r="W27" i="1"/>
  <c r="X26" i="1"/>
  <c r="Z28" i="1"/>
  <c r="P26" i="1"/>
  <c r="M14" i="1"/>
  <c r="W29" i="1"/>
  <c r="N15" i="1"/>
  <c r="X28" i="1"/>
  <c r="W26" i="1"/>
  <c r="N29" i="1"/>
  <c r="M16" i="1"/>
  <c r="P27" i="1"/>
  <c r="O29" i="1"/>
  <c r="N13" i="1"/>
  <c r="X14" i="1"/>
  <c r="Z16" i="1"/>
  <c r="Y14" i="1"/>
  <c r="W14" i="1"/>
  <c r="Z14" i="1"/>
  <c r="W15" i="1"/>
  <c r="X16" i="1"/>
  <c r="Y13" i="1"/>
  <c r="X13" i="1"/>
  <c r="Z15" i="1"/>
  <c r="O9" i="1"/>
  <c r="N16" i="1"/>
  <c r="Y35" i="1"/>
  <c r="W35" i="1"/>
  <c r="P8" i="1"/>
  <c r="N8" i="1"/>
  <c r="X9" i="1"/>
  <c r="W13" i="1"/>
  <c r="O14" i="1"/>
  <c r="P14" i="1"/>
  <c r="M34" i="1"/>
  <c r="M32" i="1"/>
  <c r="N34" i="1"/>
  <c r="N32" i="1"/>
  <c r="O32" i="1"/>
  <c r="N35" i="1"/>
  <c r="O33" i="1"/>
  <c r="P32" i="1"/>
  <c r="P33" i="1"/>
  <c r="N33" i="1"/>
  <c r="M33" i="1"/>
  <c r="P34" i="1"/>
  <c r="M35" i="1"/>
  <c r="O35" i="1"/>
  <c r="O34" i="1"/>
  <c r="X14" i="7" l="1"/>
  <c r="K25" i="6"/>
  <c r="K24" i="6"/>
  <c r="E25" i="6"/>
  <c r="F25" i="6" s="1"/>
  <c r="F24" i="6"/>
  <c r="C26" i="7" l="1"/>
  <c r="C24" i="7"/>
  <c r="B23" i="7"/>
  <c r="C22" i="7"/>
  <c r="B24" i="7"/>
  <c r="C25" i="7"/>
  <c r="B25" i="7"/>
  <c r="B26" i="7"/>
  <c r="C23" i="7"/>
  <c r="X15" i="7"/>
  <c r="W16" i="7"/>
  <c r="X16" i="7" s="1"/>
  <c r="K22" i="6"/>
  <c r="J21" i="6"/>
  <c r="K21" i="6"/>
  <c r="J22" i="6"/>
  <c r="J25" i="6"/>
  <c r="K23" i="6"/>
  <c r="J23" i="6"/>
  <c r="J24" i="6"/>
  <c r="D26" i="7" l="1"/>
  <c r="E26" i="7"/>
  <c r="D24" i="7"/>
  <c r="E24" i="7"/>
  <c r="D25" i="7"/>
  <c r="E25" i="7"/>
  <c r="D23" i="7"/>
  <c r="D22" i="7"/>
  <c r="E22" i="7"/>
</calcChain>
</file>

<file path=xl/sharedStrings.xml><?xml version="1.0" encoding="utf-8"?>
<sst xmlns="http://schemas.openxmlformats.org/spreadsheetml/2006/main" count="134" uniqueCount="39">
  <si>
    <t>f1(x,y)</t>
  </si>
  <si>
    <t>f2(x,y)</t>
  </si>
  <si>
    <t>a</t>
  </si>
  <si>
    <t>b</t>
  </si>
  <si>
    <t>g(x,y) = af(x,y)+b</t>
  </si>
  <si>
    <t xml:space="preserve"> </t>
  </si>
  <si>
    <t>g(x,y) = af(x,y)^y + b</t>
  </si>
  <si>
    <t>y</t>
  </si>
  <si>
    <t>Set#1</t>
  </si>
  <si>
    <t>Set#2</t>
  </si>
  <si>
    <t>รหัส</t>
  </si>
  <si>
    <t>2.2 B3567</t>
  </si>
  <si>
    <t>Set#3</t>
  </si>
  <si>
    <t>Set#4</t>
  </si>
  <si>
    <t>2.3 B6379</t>
  </si>
  <si>
    <t>g1(x,y)</t>
  </si>
  <si>
    <t>g2(x,y)</t>
  </si>
  <si>
    <t>g3(x,y)</t>
  </si>
  <si>
    <t>g4(x,y)</t>
  </si>
  <si>
    <t>Max</t>
  </si>
  <si>
    <t>Min</t>
  </si>
  <si>
    <t xml:space="preserve">Results Float64 </t>
  </si>
  <si>
    <t>Uint 8</t>
  </si>
  <si>
    <t>g(x,y) = (af(x,y)^gamma)+b</t>
  </si>
  <si>
    <t>ในช่วง [0,1] จะสว่างกว่า &gt; 1</t>
  </si>
  <si>
    <t>ถ้าค่าสีเป็น positive จะทำให้เฉดสีสว่างขึ้น</t>
  </si>
  <si>
    <t>ถ้าค่าสีเป็น negative จะทำให้เฉดสีมืดลง</t>
  </si>
  <si>
    <t>RGB-To-Gray</t>
  </si>
  <si>
    <t>bit-depth 8</t>
  </si>
  <si>
    <t>Color</t>
  </si>
  <si>
    <t>Histogram</t>
  </si>
  <si>
    <t>Norm</t>
  </si>
  <si>
    <t>CDF</t>
  </si>
  <si>
    <t>Equliz</t>
  </si>
  <si>
    <t>RGB-Histogram equalization</t>
  </si>
  <si>
    <t>R</t>
  </si>
  <si>
    <t>B</t>
  </si>
  <si>
    <t>G</t>
  </si>
  <si>
    <t>histogram 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</si>
</sst>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sz val="8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20"/>
      <color rgb="FF006100"/>
      <name val="Tahoma"/>
      <family val="2"/>
      <charset val="222"/>
      <scheme val="minor"/>
    </font>
    <font>
      <sz val="11"/>
      <color theme="0"/>
      <name val="Tahoma"/>
      <family val="2"/>
      <scheme val="major"/>
    </font>
    <font>
      <sz val="11"/>
      <color theme="1" tint="4.9989318521683403E-2"/>
      <name val="Tahoma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4823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F7FCC"/>
        <bgColor indexed="64"/>
      </patternFill>
    </fill>
    <fill>
      <patternFill patternType="solid">
        <fgColor rgb="FFB2CCFF"/>
        <bgColor indexed="64"/>
      </patternFill>
    </fill>
    <fill>
      <patternFill patternType="solid">
        <fgColor rgb="FFFFFF4C"/>
        <bgColor indexed="64"/>
      </patternFill>
    </fill>
    <fill>
      <patternFill patternType="solid">
        <fgColor rgb="FFFF994C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4" borderId="1" xfId="2"/>
    <xf numFmtId="0" fontId="6" fillId="7" borderId="0" xfId="4"/>
    <xf numFmtId="0" fontId="5" fillId="6" borderId="0" xfId="3"/>
    <xf numFmtId="0" fontId="6" fillId="7" borderId="2" xfId="4" applyBorder="1"/>
    <xf numFmtId="0" fontId="0" fillId="0" borderId="2" xfId="0" applyBorder="1"/>
    <xf numFmtId="0" fontId="5" fillId="6" borderId="0" xfId="3" applyAlignment="1">
      <alignment horizontal="right"/>
    </xf>
    <xf numFmtId="0" fontId="3" fillId="3" borderId="0" xfId="1" applyAlignment="1">
      <alignment horizontal="center"/>
    </xf>
    <xf numFmtId="0" fontId="3" fillId="3" borderId="3" xfId="1" applyBorder="1" applyAlignment="1">
      <alignment horizontal="center"/>
    </xf>
    <xf numFmtId="0" fontId="3" fillId="3" borderId="0" xfId="1" applyBorder="1" applyAlignment="1">
      <alignment horizontal="center"/>
    </xf>
    <xf numFmtId="0" fontId="6" fillId="7" borderId="0" xfId="4" applyAlignment="1">
      <alignment horizontal="center"/>
    </xf>
    <xf numFmtId="0" fontId="4" fillId="4" borderId="5" xfId="2" applyBorder="1"/>
    <xf numFmtId="0" fontId="6" fillId="7" borderId="6" xfId="4" applyBorder="1" applyAlignment="1">
      <alignment horizontal="center"/>
    </xf>
    <xf numFmtId="0" fontId="6" fillId="7" borderId="7" xfId="4" applyBorder="1" applyAlignment="1">
      <alignment horizontal="center"/>
    </xf>
    <xf numFmtId="0" fontId="0" fillId="0" borderId="0" xfId="0" applyAlignment="1"/>
    <xf numFmtId="0" fontId="6" fillId="7" borderId="8" xfId="4" applyBorder="1"/>
    <xf numFmtId="0" fontId="3" fillId="3" borderId="6" xfId="1" applyBorder="1" applyAlignment="1">
      <alignment horizontal="center"/>
    </xf>
    <xf numFmtId="0" fontId="3" fillId="3" borderId="9" xfId="1" applyBorder="1" applyAlignment="1">
      <alignment horizontal="center"/>
    </xf>
    <xf numFmtId="0" fontId="3" fillId="3" borderId="7" xfId="1" applyBorder="1" applyAlignment="1">
      <alignment horizontal="center"/>
    </xf>
    <xf numFmtId="0" fontId="6" fillId="7" borderId="10" xfId="4" applyBorder="1"/>
    <xf numFmtId="0" fontId="3" fillId="3" borderId="11" xfId="1" applyBorder="1" applyAlignment="1">
      <alignment horizontal="center"/>
    </xf>
    <xf numFmtId="0" fontId="10" fillId="3" borderId="0" xfId="1" applyFont="1" applyAlignment="1">
      <alignment horizontal="center"/>
    </xf>
    <xf numFmtId="0" fontId="10" fillId="3" borderId="0" xfId="1" applyFont="1" applyAlignment="1"/>
    <xf numFmtId="0" fontId="10" fillId="3" borderId="0" xfId="1" applyFont="1"/>
    <xf numFmtId="0" fontId="11" fillId="8" borderId="6" xfId="5" applyFont="1" applyFill="1" applyBorder="1" applyAlignment="1">
      <alignment horizontal="center" vertical="center"/>
    </xf>
    <xf numFmtId="0" fontId="11" fillId="8" borderId="9" xfId="5" applyFont="1" applyFill="1" applyBorder="1" applyAlignment="1">
      <alignment horizontal="center" vertical="center"/>
    </xf>
    <xf numFmtId="0" fontId="11" fillId="8" borderId="7" xfId="5" applyFont="1" applyFill="1" applyBorder="1" applyAlignment="1">
      <alignment horizontal="center" vertical="center"/>
    </xf>
    <xf numFmtId="0" fontId="12" fillId="9" borderId="6" xfId="5" applyFont="1" applyFill="1" applyBorder="1" applyAlignment="1">
      <alignment horizontal="center" vertical="center"/>
    </xf>
    <xf numFmtId="0" fontId="12" fillId="9" borderId="9" xfId="5" applyFont="1" applyFill="1" applyBorder="1" applyAlignment="1">
      <alignment horizontal="center" vertical="center"/>
    </xf>
    <xf numFmtId="0" fontId="12" fillId="9" borderId="7" xfId="5" applyFont="1" applyFill="1" applyBorder="1" applyAlignment="1">
      <alignment horizontal="center" vertical="center"/>
    </xf>
    <xf numFmtId="0" fontId="11" fillId="8" borderId="13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4" xfId="5" applyFont="1" applyFill="1" applyBorder="1" applyAlignment="1">
      <alignment horizontal="center" vertical="center"/>
    </xf>
    <xf numFmtId="0" fontId="12" fillId="2" borderId="13" xfId="5" applyFont="1" applyFill="1" applyBorder="1" applyAlignment="1">
      <alignment horizontal="center" vertical="center"/>
    </xf>
    <xf numFmtId="0" fontId="12" fillId="2" borderId="0" xfId="5" applyFont="1" applyFill="1" applyBorder="1" applyAlignment="1">
      <alignment horizontal="center" vertical="center"/>
    </xf>
    <xf numFmtId="0" fontId="12" fillId="2" borderId="14" xfId="5" applyFont="1" applyFill="1" applyBorder="1" applyAlignment="1">
      <alignment horizontal="center" vertical="center"/>
    </xf>
    <xf numFmtId="0" fontId="12" fillId="2" borderId="6" xfId="5" applyFont="1" applyFill="1" applyBorder="1" applyAlignment="1">
      <alignment horizontal="center" vertical="center"/>
    </xf>
    <xf numFmtId="0" fontId="11" fillId="8" borderId="10" xfId="5" applyFont="1" applyFill="1" applyBorder="1" applyAlignment="1">
      <alignment horizontal="center" vertical="center"/>
    </xf>
    <xf numFmtId="0" fontId="11" fillId="8" borderId="15" xfId="5" applyFont="1" applyFill="1" applyBorder="1" applyAlignment="1">
      <alignment horizontal="center" vertical="center"/>
    </xf>
    <xf numFmtId="0" fontId="11" fillId="8" borderId="16" xfId="5" applyFont="1" applyFill="1" applyBorder="1" applyAlignment="1">
      <alignment horizontal="center" vertical="center"/>
    </xf>
    <xf numFmtId="0" fontId="12" fillId="2" borderId="10" xfId="5" applyFont="1" applyFill="1" applyBorder="1" applyAlignment="1">
      <alignment horizontal="center" vertical="center"/>
    </xf>
    <xf numFmtId="0" fontId="12" fillId="2" borderId="15" xfId="5" applyFont="1" applyFill="1" applyBorder="1" applyAlignment="1">
      <alignment horizontal="center" vertical="center"/>
    </xf>
    <xf numFmtId="0" fontId="12" fillId="2" borderId="16" xfId="5" applyFont="1" applyFill="1" applyBorder="1" applyAlignment="1">
      <alignment horizontal="center" vertical="center"/>
    </xf>
    <xf numFmtId="0" fontId="12" fillId="10" borderId="15" xfId="5" applyFont="1" applyFill="1" applyBorder="1" applyAlignment="1">
      <alignment horizontal="center" vertical="center"/>
    </xf>
    <xf numFmtId="0" fontId="12" fillId="10" borderId="16" xfId="5" applyFont="1" applyFill="1" applyBorder="1" applyAlignment="1">
      <alignment horizontal="center" vertical="center"/>
    </xf>
    <xf numFmtId="0" fontId="11" fillId="8" borderId="2" xfId="5" applyFont="1" applyFill="1" applyBorder="1" applyAlignment="1">
      <alignment horizontal="center" vertical="center"/>
    </xf>
    <xf numFmtId="0" fontId="12" fillId="9" borderId="2" xfId="5" applyFont="1" applyFill="1" applyBorder="1" applyAlignment="1">
      <alignment horizontal="center"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0" fontId="3" fillId="3" borderId="2" xfId="1" applyBorder="1"/>
    <xf numFmtId="0" fontId="4" fillId="4" borderId="1" xfId="2" applyAlignment="1">
      <alignment horizontal="center"/>
    </xf>
    <xf numFmtId="0" fontId="3" fillId="3" borderId="18" xfId="1" applyBorder="1"/>
    <xf numFmtId="0" fontId="9" fillId="10" borderId="0" xfId="0" applyFont="1" applyFill="1" applyAlignment="1">
      <alignment horizontal="center"/>
    </xf>
    <xf numFmtId="0" fontId="9" fillId="0" borderId="0" xfId="0" applyFont="1" applyFill="1" applyAlignment="1"/>
    <xf numFmtId="0" fontId="0" fillId="0" borderId="0" xfId="0" applyFill="1" applyAlignment="1"/>
    <xf numFmtId="0" fontId="0" fillId="0" borderId="0" xfId="0" applyFill="1"/>
    <xf numFmtId="0" fontId="0" fillId="2" borderId="2" xfId="0" applyFill="1" applyBorder="1" applyAlignment="1">
      <alignment horizontal="center"/>
    </xf>
    <xf numFmtId="0" fontId="12" fillId="2" borderId="19" xfId="5" applyFont="1" applyFill="1" applyBorder="1" applyAlignment="1">
      <alignment horizontal="center" vertical="center"/>
    </xf>
    <xf numFmtId="0" fontId="12" fillId="2" borderId="20" xfId="5" applyFont="1" applyFill="1" applyBorder="1" applyAlignment="1">
      <alignment horizontal="center" vertical="center"/>
    </xf>
    <xf numFmtId="0" fontId="12" fillId="2" borderId="21" xfId="5" applyFont="1" applyFill="1" applyBorder="1" applyAlignment="1">
      <alignment horizontal="center" vertical="center"/>
    </xf>
    <xf numFmtId="0" fontId="12" fillId="2" borderId="22" xfId="5" applyFont="1" applyFill="1" applyBorder="1" applyAlignment="1">
      <alignment horizontal="center" vertical="center"/>
    </xf>
    <xf numFmtId="0" fontId="12" fillId="2" borderId="23" xfId="5" applyFont="1" applyFill="1" applyBorder="1" applyAlignment="1">
      <alignment horizontal="center" vertical="center"/>
    </xf>
    <xf numFmtId="0" fontId="0" fillId="13" borderId="0" xfId="0" applyFill="1"/>
    <xf numFmtId="0" fontId="0" fillId="0" borderId="18" xfId="0" applyBorder="1"/>
    <xf numFmtId="0" fontId="0" fillId="0" borderId="2" xfId="0" applyFill="1" applyBorder="1"/>
    <xf numFmtId="0" fontId="0" fillId="2" borderId="2" xfId="0" applyFill="1" applyBorder="1"/>
    <xf numFmtId="0" fontId="0" fillId="11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9" borderId="13" xfId="5" applyFont="1" applyFill="1" applyBorder="1" applyAlignment="1">
      <alignment horizontal="center" vertical="center"/>
    </xf>
    <xf numFmtId="0" fontId="12" fillId="9" borderId="0" xfId="5" applyFont="1" applyFill="1" applyBorder="1" applyAlignment="1">
      <alignment horizontal="center" vertical="center"/>
    </xf>
    <xf numFmtId="0" fontId="12" fillId="9" borderId="14" xfId="5" applyFont="1" applyFill="1" applyBorder="1" applyAlignment="1">
      <alignment horizontal="center" vertical="center"/>
    </xf>
    <xf numFmtId="0" fontId="0" fillId="2" borderId="2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12" fillId="0" borderId="0" xfId="5" applyFont="1" applyFill="1" applyBorder="1" applyAlignment="1">
      <alignment horizontal="center" vertical="center"/>
    </xf>
    <xf numFmtId="0" fontId="0" fillId="0" borderId="17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9" fillId="12" borderId="6" xfId="0" applyFont="1" applyFill="1" applyBorder="1" applyAlignment="1">
      <alignment horizontal="center"/>
    </xf>
    <xf numFmtId="0" fontId="9" fillId="12" borderId="9" xfId="0" applyFont="1" applyFill="1" applyBorder="1" applyAlignment="1">
      <alignment horizontal="center"/>
    </xf>
    <xf numFmtId="0" fontId="9" fillId="12" borderId="7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7" borderId="16" xfId="0" applyFill="1" applyBorder="1" applyAlignment="1">
      <alignment horizontal="center"/>
    </xf>
  </cellXfs>
  <cellStyles count="6">
    <cellStyle name="Bad" xfId="3" builtinId="27"/>
    <cellStyle name="Good" xfId="1" builtinId="26"/>
    <cellStyle name="Input" xfId="2" builtinId="20"/>
    <cellStyle name="Neutral" xfId="4" builtinId="28"/>
    <cellStyle name="Normal" xfId="0" builtinId="0"/>
    <cellStyle name="Title" xfId="5" builtinId="15"/>
  </cellStyles>
  <dxfs count="0"/>
  <tableStyles count="0" defaultTableStyle="TableStyleMedium2" defaultPivotStyle="PivotStyleLight16"/>
  <colors>
    <mruColors>
      <color rgb="FFFF994C"/>
      <color rgb="FFFFFF4C"/>
      <color rgb="FFB2CCFF"/>
      <color rgb="FF7F7FCC"/>
      <color rgb="FF5482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161926</xdr:rowOff>
    </xdr:from>
    <xdr:to>
      <xdr:col>6</xdr:col>
      <xdr:colOff>395175</xdr:colOff>
      <xdr:row>40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2CB390-734F-4A82-7E59-6CAA73FD5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8251"/>
          <a:ext cx="4509975" cy="2219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71437</xdr:colOff>
      <xdr:row>40</xdr:row>
      <xdr:rowOff>82550</xdr:rowOff>
    </xdr:from>
    <xdr:to>
      <xdr:col>6</xdr:col>
      <xdr:colOff>364926</xdr:colOff>
      <xdr:row>55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7EC2E6-D22C-A4C4-2DD6-D35579C8E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" y="7321550"/>
          <a:ext cx="4408289" cy="265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27</xdr:row>
      <xdr:rowOff>66675</xdr:rowOff>
    </xdr:from>
    <xdr:to>
      <xdr:col>6</xdr:col>
      <xdr:colOff>480900</xdr:colOff>
      <xdr:row>39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F73086-06DA-42FE-9066-1B87473BF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953000"/>
          <a:ext cx="4509975" cy="2219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609600</xdr:colOff>
      <xdr:row>27</xdr:row>
      <xdr:rowOff>95250</xdr:rowOff>
    </xdr:from>
    <xdr:to>
      <xdr:col>13</xdr:col>
      <xdr:colOff>217289</xdr:colOff>
      <xdr:row>42</xdr:row>
      <xdr:rowOff>31750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5F7F-B406-4E3E-B55B-4A9D43106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4981575"/>
          <a:ext cx="4408289" cy="265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171450</xdr:rowOff>
    </xdr:from>
    <xdr:to>
      <xdr:col>6</xdr:col>
      <xdr:colOff>151871</xdr:colOff>
      <xdr:row>3</xdr:row>
      <xdr:rowOff>66620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BE869D-81F0-5C9E-63BF-B8BF058D7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71450"/>
          <a:ext cx="4228571" cy="4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9525</xdr:rowOff>
    </xdr:from>
    <xdr:to>
      <xdr:col>6</xdr:col>
      <xdr:colOff>360164</xdr:colOff>
      <xdr:row>15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4EA1A3-4182-456F-9D20-4300FAE9A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90500"/>
          <a:ext cx="4408289" cy="265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152400</xdr:rowOff>
    </xdr:from>
    <xdr:to>
      <xdr:col>6</xdr:col>
      <xdr:colOff>350639</xdr:colOff>
      <xdr:row>15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1E363A-AC27-4A0C-8FE5-74F745867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52400"/>
          <a:ext cx="4408289" cy="265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161925</xdr:colOff>
      <xdr:row>3</xdr:row>
      <xdr:rowOff>9525</xdr:rowOff>
    </xdr:from>
    <xdr:to>
      <xdr:col>23</xdr:col>
      <xdr:colOff>352425</xdr:colOff>
      <xdr:row>22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606CFD-FD17-7511-603E-B69C9771E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552450"/>
          <a:ext cx="7048500" cy="359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352425</xdr:colOff>
      <xdr:row>18</xdr:row>
      <xdr:rowOff>171449</xdr:rowOff>
    </xdr:from>
    <xdr:to>
      <xdr:col>23</xdr:col>
      <xdr:colOff>266700</xdr:colOff>
      <xdr:row>22</xdr:row>
      <xdr:rowOff>104774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0EB4A9B-947F-33A0-ADF7-BFA85A13DF31}"/>
            </a:ext>
          </a:extLst>
        </xdr:cNvPr>
        <xdr:cNvSpPr/>
      </xdr:nvSpPr>
      <xdr:spPr>
        <a:xfrm>
          <a:off x="9953625" y="3428999"/>
          <a:ext cx="6086475" cy="6572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495300</xdr:colOff>
      <xdr:row>43</xdr:row>
      <xdr:rowOff>57151</xdr:rowOff>
    </xdr:from>
    <xdr:to>
      <xdr:col>26</xdr:col>
      <xdr:colOff>94290</xdr:colOff>
      <xdr:row>57</xdr:row>
      <xdr:rowOff>114301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58105D-E876-490E-B179-1A0634D69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9700" y="7896226"/>
          <a:ext cx="5085390" cy="259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75E1C-3412-4B50-8DEC-8A764830A679}">
  <dimension ref="A2:AE55"/>
  <sheetViews>
    <sheetView zoomScaleNormal="100" workbookViewId="0">
      <selection activeCell="W22" sqref="W22"/>
    </sheetView>
  </sheetViews>
  <sheetFormatPr defaultRowHeight="14.25" x14ac:dyDescent="0.2"/>
  <cols>
    <col min="8" max="8" width="8.75" customWidth="1"/>
  </cols>
  <sheetData>
    <row r="2" spans="2:26" x14ac:dyDescent="0.2">
      <c r="H2" s="11" t="s">
        <v>4</v>
      </c>
      <c r="I2" s="11"/>
      <c r="R2" s="11" t="s">
        <v>4</v>
      </c>
      <c r="S2" s="11"/>
    </row>
    <row r="3" spans="2:26" x14ac:dyDescent="0.2">
      <c r="C3" s="1"/>
      <c r="D3" s="1"/>
      <c r="E3" s="1"/>
      <c r="F3" s="1"/>
      <c r="H3" s="4" t="s">
        <v>2</v>
      </c>
      <c r="I3" s="4">
        <v>-1.5</v>
      </c>
      <c r="K3" s="1"/>
      <c r="L3" s="1"/>
      <c r="Q3" s="1"/>
      <c r="R3" s="4" t="s">
        <v>2</v>
      </c>
      <c r="S3" s="4">
        <v>1.5</v>
      </c>
    </row>
    <row r="4" spans="2:26" x14ac:dyDescent="0.2">
      <c r="C4" s="1"/>
      <c r="D4" s="1"/>
      <c r="E4" s="1"/>
      <c r="F4" s="1"/>
      <c r="H4" s="14" t="s">
        <v>3</v>
      </c>
      <c r="I4" s="14">
        <v>10</v>
      </c>
      <c r="K4" s="1"/>
      <c r="L4" s="1"/>
      <c r="Q4" s="1"/>
      <c r="R4" s="14" t="s">
        <v>3</v>
      </c>
      <c r="S4" s="14">
        <v>10</v>
      </c>
    </row>
    <row r="5" spans="2:26" x14ac:dyDescent="0.2">
      <c r="C5" s="1"/>
      <c r="D5" s="1"/>
      <c r="E5" s="1"/>
      <c r="F5" s="1"/>
      <c r="H5" s="17"/>
      <c r="I5" s="17"/>
      <c r="K5" s="1"/>
      <c r="L5" s="1"/>
    </row>
    <row r="6" spans="2:26" x14ac:dyDescent="0.2">
      <c r="C6" s="1"/>
      <c r="D6" s="1"/>
      <c r="E6" s="1"/>
      <c r="F6" s="1"/>
      <c r="H6" s="3" t="s">
        <v>8</v>
      </c>
      <c r="I6" s="15" t="s">
        <v>21</v>
      </c>
      <c r="J6" s="16"/>
      <c r="K6" s="1"/>
      <c r="L6" s="1"/>
      <c r="M6" s="7" t="s">
        <v>22</v>
      </c>
      <c r="R6" s="3" t="s">
        <v>9</v>
      </c>
      <c r="S6" s="15" t="s">
        <v>21</v>
      </c>
      <c r="T6" s="16"/>
      <c r="W6" s="7" t="s">
        <v>22</v>
      </c>
    </row>
    <row r="7" spans="2:26" x14ac:dyDescent="0.2">
      <c r="B7" s="5" t="s">
        <v>0</v>
      </c>
      <c r="C7" s="1">
        <v>0</v>
      </c>
      <c r="D7" s="1">
        <v>10</v>
      </c>
      <c r="E7" s="1">
        <v>20</v>
      </c>
      <c r="F7" s="1">
        <v>30</v>
      </c>
      <c r="H7" s="1">
        <f>$I$3*(C7)+$I$4</f>
        <v>10</v>
      </c>
      <c r="I7" s="1">
        <f t="shared" ref="I7:K10" si="0">$I$3*(D7)+$I$4</f>
        <v>-5</v>
      </c>
      <c r="J7" s="1">
        <f t="shared" si="0"/>
        <v>-20</v>
      </c>
      <c r="K7" s="1">
        <f t="shared" si="0"/>
        <v>-35</v>
      </c>
      <c r="M7" s="2">
        <f>FLOOR((H7-$K$11)/($I$11-$K$11)*255,1)</f>
        <v>255</v>
      </c>
      <c r="N7" s="2">
        <f t="shared" ref="N7:P10" si="1">FLOOR((I7-$K$11)/($I$11-$K$11)*255,1)</f>
        <v>212</v>
      </c>
      <c r="O7" s="2">
        <f t="shared" si="1"/>
        <v>170</v>
      </c>
      <c r="P7" s="1">
        <f t="shared" si="1"/>
        <v>127</v>
      </c>
      <c r="R7" s="1">
        <f>$S$3*(C7)+$S$4</f>
        <v>10</v>
      </c>
      <c r="S7" s="1">
        <f t="shared" ref="S7:U10" si="2">$S$3*(D7)+$S$4</f>
        <v>25</v>
      </c>
      <c r="T7" s="1">
        <f t="shared" si="2"/>
        <v>40</v>
      </c>
      <c r="U7" s="1">
        <f t="shared" si="2"/>
        <v>55</v>
      </c>
      <c r="W7" s="1">
        <f>FLOOR((R7-$U$11)/($S$11-$U$11)*255,1)</f>
        <v>0</v>
      </c>
      <c r="X7" s="1">
        <f t="shared" ref="X7:Z10" si="3">FLOOR((S7-$U$11)/($S$11-$U$11)*255,1)</f>
        <v>42</v>
      </c>
      <c r="Y7" s="1">
        <f t="shared" si="3"/>
        <v>85</v>
      </c>
      <c r="Z7" s="1">
        <f t="shared" si="3"/>
        <v>127</v>
      </c>
    </row>
    <row r="8" spans="2:26" x14ac:dyDescent="0.2">
      <c r="C8" s="1">
        <v>10</v>
      </c>
      <c r="D8" s="1">
        <v>20</v>
      </c>
      <c r="E8" s="1">
        <v>30</v>
      </c>
      <c r="F8" s="1">
        <v>40</v>
      </c>
      <c r="H8" s="1">
        <f t="shared" ref="H8:H10" si="4">$I$3*(C8)+$I$4</f>
        <v>-5</v>
      </c>
      <c r="I8" s="1">
        <f t="shared" si="0"/>
        <v>-20</v>
      </c>
      <c r="J8" s="1">
        <f t="shared" si="0"/>
        <v>-35</v>
      </c>
      <c r="K8" s="1">
        <f t="shared" si="0"/>
        <v>-50</v>
      </c>
      <c r="M8" s="2">
        <f t="shared" ref="M8:M10" si="5">FLOOR((H8-$K$11)/($I$11-$K$11)*255,1)</f>
        <v>212</v>
      </c>
      <c r="N8" s="2">
        <f t="shared" si="1"/>
        <v>170</v>
      </c>
      <c r="O8" s="1">
        <f t="shared" si="1"/>
        <v>127</v>
      </c>
      <c r="P8" s="1">
        <f t="shared" si="1"/>
        <v>85</v>
      </c>
      <c r="R8" s="1">
        <f t="shared" ref="R8:R10" si="6">$S$3*(C8)+$S$4</f>
        <v>25</v>
      </c>
      <c r="S8" s="1">
        <f t="shared" si="2"/>
        <v>40</v>
      </c>
      <c r="T8" s="1">
        <f t="shared" si="2"/>
        <v>55</v>
      </c>
      <c r="U8" s="1">
        <f t="shared" si="2"/>
        <v>70</v>
      </c>
      <c r="W8" s="1">
        <f t="shared" ref="W8:W10" si="7">FLOOR((R8-$U$11)/($S$11-$U$11)*255,1)</f>
        <v>42</v>
      </c>
      <c r="X8" s="1">
        <f t="shared" si="3"/>
        <v>85</v>
      </c>
      <c r="Y8" s="1">
        <f t="shared" si="3"/>
        <v>127</v>
      </c>
      <c r="Z8" s="1">
        <f t="shared" si="3"/>
        <v>170</v>
      </c>
    </row>
    <row r="9" spans="2:26" x14ac:dyDescent="0.2">
      <c r="C9" s="1">
        <v>20</v>
      </c>
      <c r="D9" s="1">
        <v>30</v>
      </c>
      <c r="E9" s="1">
        <v>40</v>
      </c>
      <c r="F9" s="1">
        <v>50</v>
      </c>
      <c r="G9" t="s">
        <v>5</v>
      </c>
      <c r="H9" s="1">
        <f t="shared" si="4"/>
        <v>-20</v>
      </c>
      <c r="I9" s="1">
        <f t="shared" si="0"/>
        <v>-35</v>
      </c>
      <c r="J9" s="1">
        <f t="shared" si="0"/>
        <v>-50</v>
      </c>
      <c r="K9" s="1">
        <f t="shared" si="0"/>
        <v>-65</v>
      </c>
      <c r="M9" s="2">
        <f t="shared" si="5"/>
        <v>170</v>
      </c>
      <c r="N9" s="1">
        <f t="shared" si="1"/>
        <v>127</v>
      </c>
      <c r="O9" s="1">
        <f t="shared" si="1"/>
        <v>85</v>
      </c>
      <c r="P9" s="1">
        <f t="shared" si="1"/>
        <v>42</v>
      </c>
      <c r="R9" s="1">
        <f t="shared" si="6"/>
        <v>40</v>
      </c>
      <c r="S9" s="1">
        <f t="shared" si="2"/>
        <v>55</v>
      </c>
      <c r="T9" s="1">
        <f t="shared" si="2"/>
        <v>70</v>
      </c>
      <c r="U9" s="1">
        <f t="shared" si="2"/>
        <v>85</v>
      </c>
      <c r="W9" s="1">
        <f t="shared" si="7"/>
        <v>85</v>
      </c>
      <c r="X9" s="1">
        <f t="shared" si="3"/>
        <v>127</v>
      </c>
      <c r="Y9" s="1">
        <f t="shared" si="3"/>
        <v>170</v>
      </c>
      <c r="Z9">
        <f t="shared" si="3"/>
        <v>212</v>
      </c>
    </row>
    <row r="10" spans="2:26" x14ac:dyDescent="0.2">
      <c r="C10" s="1">
        <v>30</v>
      </c>
      <c r="D10" s="1">
        <v>40</v>
      </c>
      <c r="E10" s="1">
        <v>50</v>
      </c>
      <c r="F10" s="1">
        <v>60</v>
      </c>
      <c r="H10" s="1">
        <f t="shared" si="4"/>
        <v>-35</v>
      </c>
      <c r="I10" s="1">
        <f t="shared" si="0"/>
        <v>-50</v>
      </c>
      <c r="J10" s="1">
        <f t="shared" si="0"/>
        <v>-65</v>
      </c>
      <c r="K10" s="1">
        <f t="shared" si="0"/>
        <v>-80</v>
      </c>
      <c r="M10" s="1">
        <f t="shared" si="5"/>
        <v>127</v>
      </c>
      <c r="N10" s="1">
        <f t="shared" si="1"/>
        <v>85</v>
      </c>
      <c r="O10" s="1">
        <f t="shared" si="1"/>
        <v>42</v>
      </c>
      <c r="P10" s="1">
        <f t="shared" si="1"/>
        <v>0</v>
      </c>
      <c r="R10" s="1">
        <f t="shared" si="6"/>
        <v>55</v>
      </c>
      <c r="S10" s="1">
        <f t="shared" si="2"/>
        <v>70</v>
      </c>
      <c r="T10" s="1">
        <f t="shared" si="2"/>
        <v>85</v>
      </c>
      <c r="U10" s="1">
        <f t="shared" si="2"/>
        <v>100</v>
      </c>
      <c r="W10" s="1">
        <f t="shared" si="7"/>
        <v>127</v>
      </c>
      <c r="X10" s="1">
        <f t="shared" si="3"/>
        <v>170</v>
      </c>
      <c r="Y10">
        <f t="shared" si="3"/>
        <v>212</v>
      </c>
      <c r="Z10">
        <f t="shared" si="3"/>
        <v>255</v>
      </c>
    </row>
    <row r="11" spans="2:26" x14ac:dyDescent="0.2">
      <c r="H11" s="9" t="s">
        <v>19</v>
      </c>
      <c r="I11" s="6">
        <f>MAX(H7:K10)</f>
        <v>10</v>
      </c>
      <c r="J11" s="9" t="s">
        <v>20</v>
      </c>
      <c r="K11" s="6">
        <f>MIN(H7:K10)</f>
        <v>-80</v>
      </c>
      <c r="R11" s="9" t="s">
        <v>19</v>
      </c>
      <c r="S11" s="6">
        <f>MAX(R7:U10)</f>
        <v>100</v>
      </c>
      <c r="T11" s="9" t="s">
        <v>20</v>
      </c>
      <c r="U11" s="6">
        <f>MIN(R7:U10)</f>
        <v>10</v>
      </c>
    </row>
    <row r="13" spans="2:26" x14ac:dyDescent="0.2">
      <c r="B13" s="5" t="s">
        <v>1</v>
      </c>
      <c r="C13">
        <v>100</v>
      </c>
      <c r="D13">
        <v>120</v>
      </c>
      <c r="E13">
        <v>140</v>
      </c>
      <c r="F13">
        <v>160</v>
      </c>
      <c r="H13" s="1">
        <f>$I$3*(C13)+$I$4</f>
        <v>-140</v>
      </c>
      <c r="I13" s="1">
        <f t="shared" ref="I13:K16" si="8">$I$3*(D13)+$I$4</f>
        <v>-170</v>
      </c>
      <c r="J13" s="1">
        <f t="shared" si="8"/>
        <v>-200</v>
      </c>
      <c r="K13" s="1">
        <f t="shared" si="8"/>
        <v>-230</v>
      </c>
      <c r="M13">
        <f>FLOOR((H13-$K$17)/($I$17-$K$17)*255,1)</f>
        <v>255</v>
      </c>
      <c r="N13">
        <f t="shared" ref="N13:P16" si="9">FLOOR((I13-$K$17)/($I$17-$K$17)*255,1)</f>
        <v>212</v>
      </c>
      <c r="O13">
        <f t="shared" si="9"/>
        <v>170</v>
      </c>
      <c r="P13" s="1">
        <f t="shared" si="9"/>
        <v>127</v>
      </c>
      <c r="R13" s="2">
        <f>$S$3*(C13)+$S$4</f>
        <v>160</v>
      </c>
      <c r="S13" s="2">
        <f t="shared" ref="S13:U16" si="10">$S$3*(D13)+$S$4</f>
        <v>190</v>
      </c>
      <c r="T13" s="2">
        <f t="shared" si="10"/>
        <v>220</v>
      </c>
      <c r="U13" s="2">
        <f t="shared" si="10"/>
        <v>250</v>
      </c>
      <c r="W13" s="1">
        <f>FLOOR((R13-$U$17)/($S$17-$U$17)*255,1)</f>
        <v>0</v>
      </c>
      <c r="X13" s="1">
        <f t="shared" ref="X13:Z16" si="11">FLOOR((S13-$U$17)/($S$17-$U$17)*255,1)</f>
        <v>42</v>
      </c>
      <c r="Y13" s="1">
        <f t="shared" si="11"/>
        <v>85</v>
      </c>
      <c r="Z13" s="1">
        <f t="shared" si="11"/>
        <v>127</v>
      </c>
    </row>
    <row r="14" spans="2:26" x14ac:dyDescent="0.2">
      <c r="C14">
        <v>120</v>
      </c>
      <c r="D14">
        <v>140</v>
      </c>
      <c r="E14">
        <v>160</v>
      </c>
      <c r="F14">
        <v>180</v>
      </c>
      <c r="H14" s="1">
        <f t="shared" ref="H14:H16" si="12">$I$3*(C14)+$I$4</f>
        <v>-170</v>
      </c>
      <c r="I14" s="1">
        <f t="shared" si="8"/>
        <v>-200</v>
      </c>
      <c r="J14" s="1">
        <f t="shared" si="8"/>
        <v>-230</v>
      </c>
      <c r="K14" s="1">
        <f t="shared" si="8"/>
        <v>-260</v>
      </c>
      <c r="M14">
        <f t="shared" ref="M14:M16" si="13">FLOOR((H14-$K$17)/($I$17-$K$17)*255,1)</f>
        <v>212</v>
      </c>
      <c r="N14">
        <f t="shared" si="9"/>
        <v>170</v>
      </c>
      <c r="O14" s="1">
        <f t="shared" si="9"/>
        <v>127</v>
      </c>
      <c r="P14" s="1">
        <f t="shared" si="9"/>
        <v>85</v>
      </c>
      <c r="R14" s="2">
        <f t="shared" ref="R14:R16" si="14">$S$3*(C14)+$S$4</f>
        <v>190</v>
      </c>
      <c r="S14" s="2">
        <f t="shared" si="10"/>
        <v>220</v>
      </c>
      <c r="T14" s="2">
        <f t="shared" si="10"/>
        <v>250</v>
      </c>
      <c r="U14" s="2">
        <f t="shared" si="10"/>
        <v>280</v>
      </c>
      <c r="W14" s="1">
        <f t="shared" ref="W14:W16" si="15">FLOOR((R14-$U$17)/($S$17-$U$17)*255,1)</f>
        <v>42</v>
      </c>
      <c r="X14" s="1">
        <f t="shared" si="11"/>
        <v>85</v>
      </c>
      <c r="Y14" s="1">
        <f t="shared" si="11"/>
        <v>127</v>
      </c>
      <c r="Z14" s="1">
        <f t="shared" si="11"/>
        <v>170</v>
      </c>
    </row>
    <row r="15" spans="2:26" x14ac:dyDescent="0.2">
      <c r="C15">
        <v>140</v>
      </c>
      <c r="D15">
        <v>160</v>
      </c>
      <c r="E15">
        <v>180</v>
      </c>
      <c r="F15">
        <v>200</v>
      </c>
      <c r="H15" s="1">
        <f t="shared" si="12"/>
        <v>-200</v>
      </c>
      <c r="I15" s="1">
        <f t="shared" si="8"/>
        <v>-230</v>
      </c>
      <c r="J15" s="1">
        <f t="shared" si="8"/>
        <v>-260</v>
      </c>
      <c r="K15" s="1">
        <f t="shared" si="8"/>
        <v>-290</v>
      </c>
      <c r="M15">
        <f t="shared" si="13"/>
        <v>170</v>
      </c>
      <c r="N15" s="1">
        <f t="shared" si="9"/>
        <v>127</v>
      </c>
      <c r="O15" s="1">
        <f t="shared" si="9"/>
        <v>85</v>
      </c>
      <c r="P15" s="1">
        <f t="shared" si="9"/>
        <v>42</v>
      </c>
      <c r="R15" s="2">
        <f t="shared" si="14"/>
        <v>220</v>
      </c>
      <c r="S15" s="2">
        <f t="shared" si="10"/>
        <v>250</v>
      </c>
      <c r="T15" s="2">
        <f t="shared" si="10"/>
        <v>280</v>
      </c>
      <c r="U15" s="2">
        <f t="shared" si="10"/>
        <v>310</v>
      </c>
      <c r="W15" s="1">
        <f t="shared" si="15"/>
        <v>85</v>
      </c>
      <c r="X15" s="1">
        <f t="shared" si="11"/>
        <v>127</v>
      </c>
      <c r="Y15" s="1">
        <f t="shared" si="11"/>
        <v>170</v>
      </c>
      <c r="Z15">
        <f t="shared" si="11"/>
        <v>212</v>
      </c>
    </row>
    <row r="16" spans="2:26" x14ac:dyDescent="0.2">
      <c r="C16">
        <v>160</v>
      </c>
      <c r="D16">
        <v>180</v>
      </c>
      <c r="E16">
        <v>200</v>
      </c>
      <c r="F16">
        <v>220</v>
      </c>
      <c r="H16" s="1">
        <f t="shared" si="12"/>
        <v>-230</v>
      </c>
      <c r="I16" s="1">
        <f t="shared" si="8"/>
        <v>-260</v>
      </c>
      <c r="J16" s="1">
        <f t="shared" si="8"/>
        <v>-290</v>
      </c>
      <c r="K16" s="1">
        <f t="shared" si="8"/>
        <v>-320</v>
      </c>
      <c r="M16" s="1">
        <f t="shared" si="13"/>
        <v>127</v>
      </c>
      <c r="N16" s="1">
        <f t="shared" si="9"/>
        <v>85</v>
      </c>
      <c r="O16" s="1">
        <f t="shared" si="9"/>
        <v>42</v>
      </c>
      <c r="P16" s="1">
        <f t="shared" si="9"/>
        <v>0</v>
      </c>
      <c r="R16" s="2">
        <f t="shared" si="14"/>
        <v>250</v>
      </c>
      <c r="S16" s="2">
        <f t="shared" si="10"/>
        <v>280</v>
      </c>
      <c r="T16" s="2">
        <f t="shared" si="10"/>
        <v>310</v>
      </c>
      <c r="U16" s="2">
        <f t="shared" si="10"/>
        <v>340</v>
      </c>
      <c r="W16" s="1">
        <f t="shared" si="15"/>
        <v>127</v>
      </c>
      <c r="X16" s="1">
        <f t="shared" si="11"/>
        <v>170</v>
      </c>
      <c r="Y16">
        <f t="shared" si="11"/>
        <v>212</v>
      </c>
      <c r="Z16">
        <f t="shared" si="11"/>
        <v>255</v>
      </c>
    </row>
    <row r="17" spans="1:31" x14ac:dyDescent="0.2">
      <c r="H17" s="9" t="s">
        <v>19</v>
      </c>
      <c r="I17" s="6">
        <f>MAX(H13:K16)</f>
        <v>-140</v>
      </c>
      <c r="J17" s="9" t="s">
        <v>20</v>
      </c>
      <c r="K17" s="6">
        <f>MIN(H13:K16)</f>
        <v>-320</v>
      </c>
      <c r="R17" s="9" t="s">
        <v>19</v>
      </c>
      <c r="S17" s="6">
        <f>MAX(R13:U16)</f>
        <v>340</v>
      </c>
      <c r="T17" s="9" t="s">
        <v>20</v>
      </c>
      <c r="U17" s="6">
        <f>MIN(R13:U16)</f>
        <v>160</v>
      </c>
    </row>
    <row r="19" spans="1:31" x14ac:dyDescent="0.2">
      <c r="A19" t="s">
        <v>5</v>
      </c>
    </row>
    <row r="20" spans="1:31" x14ac:dyDescent="0.2">
      <c r="H20" s="17"/>
      <c r="I20" s="17"/>
    </row>
    <row r="21" spans="1:31" x14ac:dyDescent="0.2">
      <c r="H21" s="12" t="s">
        <v>6</v>
      </c>
      <c r="I21" s="12"/>
      <c r="J21" s="12"/>
      <c r="R21" s="12" t="s">
        <v>6</v>
      </c>
      <c r="S21" s="12"/>
      <c r="T21" s="12"/>
    </row>
    <row r="22" spans="1:31" x14ac:dyDescent="0.2">
      <c r="H22" s="4" t="s">
        <v>7</v>
      </c>
      <c r="I22" s="4">
        <v>1.5</v>
      </c>
      <c r="R22" s="4" t="s">
        <v>7</v>
      </c>
      <c r="S22" s="4">
        <v>0.5</v>
      </c>
    </row>
    <row r="23" spans="1:31" x14ac:dyDescent="0.2">
      <c r="H23" s="4" t="s">
        <v>2</v>
      </c>
      <c r="I23" s="4">
        <v>1.5</v>
      </c>
      <c r="R23" s="4" t="s">
        <v>2</v>
      </c>
      <c r="S23" s="4">
        <v>1.5</v>
      </c>
    </row>
    <row r="24" spans="1:31" x14ac:dyDescent="0.2">
      <c r="H24" s="4" t="s">
        <v>3</v>
      </c>
      <c r="I24" s="4">
        <v>50</v>
      </c>
      <c r="R24" s="4" t="s">
        <v>3</v>
      </c>
      <c r="S24" s="4">
        <v>50</v>
      </c>
    </row>
    <row r="25" spans="1:31" x14ac:dyDescent="0.2">
      <c r="B25" s="6" t="s">
        <v>10</v>
      </c>
      <c r="H25" s="3" t="s">
        <v>12</v>
      </c>
      <c r="I25" s="13" t="s">
        <v>21</v>
      </c>
      <c r="J25" s="13"/>
      <c r="M25" s="7" t="s">
        <v>22</v>
      </c>
      <c r="R25" s="3" t="s">
        <v>13</v>
      </c>
      <c r="S25" s="13" t="s">
        <v>21</v>
      </c>
      <c r="T25" s="13"/>
      <c r="W25" s="7" t="s">
        <v>22</v>
      </c>
    </row>
    <row r="26" spans="1:31" x14ac:dyDescent="0.2">
      <c r="B26" s="6" t="s">
        <v>11</v>
      </c>
      <c r="H26" s="1">
        <f>$I$23*(C7)^$I$22+$I$24</f>
        <v>50</v>
      </c>
      <c r="I26" s="1">
        <f t="shared" ref="I26:K29" si="16">$I$23*(D7)^$I$22+$I$24</f>
        <v>97.434164902525708</v>
      </c>
      <c r="J26" s="2">
        <f t="shared" si="16"/>
        <v>184.1640786499874</v>
      </c>
      <c r="K26" s="2">
        <f t="shared" si="16"/>
        <v>296.47515087732472</v>
      </c>
      <c r="M26" s="1">
        <f>FLOOR((H26-$K$30)/($I$30-$K$30)*255,1)</f>
        <v>0</v>
      </c>
      <c r="N26" s="1">
        <f t="shared" ref="N26:P29" si="17">FLOOR((I26-$K$30)/($I$30-$K$30)*255,1)</f>
        <v>17</v>
      </c>
      <c r="O26" s="1">
        <f t="shared" si="17"/>
        <v>49</v>
      </c>
      <c r="P26" s="1">
        <f t="shared" si="17"/>
        <v>90</v>
      </c>
      <c r="R26" s="1">
        <f>$S$23*(C7)^$S$22+$S$24</f>
        <v>50</v>
      </c>
      <c r="S26" s="1">
        <f t="shared" ref="S26:U29" si="18">$S$23*(D7)^$S$22+$S$24</f>
        <v>54.743416490252571</v>
      </c>
      <c r="T26" s="1">
        <f t="shared" si="18"/>
        <v>56.708203932499373</v>
      </c>
      <c r="U26" s="1">
        <f t="shared" si="18"/>
        <v>58.215838362577493</v>
      </c>
      <c r="W26" s="1">
        <f>FLOOR((R26-$U$30)/($S$30-$U$30)*255,1)</f>
        <v>0</v>
      </c>
      <c r="X26" s="1">
        <f t="shared" ref="X26:Z29" si="19">FLOOR((S26-$U$30)/($S$30-$U$30)*255,1)</f>
        <v>104</v>
      </c>
      <c r="Y26" s="1">
        <f t="shared" si="19"/>
        <v>147</v>
      </c>
      <c r="Z26">
        <f t="shared" si="19"/>
        <v>180</v>
      </c>
    </row>
    <row r="27" spans="1:31" x14ac:dyDescent="0.2">
      <c r="B27" s="6" t="s">
        <v>14</v>
      </c>
      <c r="H27" s="1">
        <f t="shared" ref="H27:H29" si="20">$I$23*(C8)^$I$22+$I$24</f>
        <v>97.434164902525708</v>
      </c>
      <c r="I27" s="2">
        <f t="shared" si="16"/>
        <v>184.1640786499874</v>
      </c>
      <c r="J27" s="2">
        <f t="shared" si="16"/>
        <v>296.47515087732472</v>
      </c>
      <c r="K27" s="2">
        <f t="shared" si="16"/>
        <v>429.47331922020561</v>
      </c>
      <c r="M27" s="1">
        <f t="shared" ref="M27:M29" si="21">FLOOR((H27-$K$30)/($I$30-$K$30)*255,1)</f>
        <v>17</v>
      </c>
      <c r="N27" s="1">
        <f t="shared" si="17"/>
        <v>49</v>
      </c>
      <c r="O27" s="1">
        <f t="shared" si="17"/>
        <v>90</v>
      </c>
      <c r="P27">
        <f t="shared" si="17"/>
        <v>138</v>
      </c>
      <c r="R27" s="1">
        <f t="shared" ref="R27:R29" si="22">$S$23*(C8)^$S$22+$S$24</f>
        <v>54.743416490252571</v>
      </c>
      <c r="S27" s="1">
        <f t="shared" si="18"/>
        <v>56.708203932499373</v>
      </c>
      <c r="T27" s="1">
        <f t="shared" si="18"/>
        <v>58.215838362577493</v>
      </c>
      <c r="U27" s="1">
        <f t="shared" si="18"/>
        <v>59.486832980505142</v>
      </c>
      <c r="W27" s="1">
        <f t="shared" ref="W27:W29" si="23">FLOOR((R27-$U$30)/($S$30-$U$30)*255,1)</f>
        <v>104</v>
      </c>
      <c r="X27" s="1">
        <f t="shared" si="19"/>
        <v>147</v>
      </c>
      <c r="Y27">
        <f t="shared" si="19"/>
        <v>180</v>
      </c>
      <c r="Z27">
        <f t="shared" si="19"/>
        <v>208</v>
      </c>
    </row>
    <row r="28" spans="1:31" x14ac:dyDescent="0.2">
      <c r="H28" s="2">
        <f t="shared" si="20"/>
        <v>184.1640786499874</v>
      </c>
      <c r="I28" s="2">
        <f t="shared" si="16"/>
        <v>296.47515087732472</v>
      </c>
      <c r="J28" s="2">
        <f t="shared" si="16"/>
        <v>429.47331922020561</v>
      </c>
      <c r="K28" s="2">
        <f t="shared" si="16"/>
        <v>580.33008588991038</v>
      </c>
      <c r="M28" s="1">
        <f t="shared" si="21"/>
        <v>49</v>
      </c>
      <c r="N28" s="1">
        <f t="shared" si="17"/>
        <v>90</v>
      </c>
      <c r="O28">
        <f t="shared" si="17"/>
        <v>138</v>
      </c>
      <c r="P28">
        <f t="shared" si="17"/>
        <v>193</v>
      </c>
      <c r="R28" s="1">
        <f t="shared" si="22"/>
        <v>56.708203932499373</v>
      </c>
      <c r="S28" s="1">
        <f t="shared" si="18"/>
        <v>58.215838362577493</v>
      </c>
      <c r="T28" s="1">
        <f t="shared" si="18"/>
        <v>59.486832980505142</v>
      </c>
      <c r="U28" s="1">
        <f t="shared" si="18"/>
        <v>60.606601717798213</v>
      </c>
      <c r="W28" s="1">
        <f t="shared" si="23"/>
        <v>147</v>
      </c>
      <c r="X28">
        <f t="shared" si="19"/>
        <v>180</v>
      </c>
      <c r="Y28">
        <f t="shared" si="19"/>
        <v>208</v>
      </c>
      <c r="Z28">
        <f t="shared" si="19"/>
        <v>232</v>
      </c>
    </row>
    <row r="29" spans="1:31" x14ac:dyDescent="0.2">
      <c r="H29" s="2">
        <f t="shared" si="20"/>
        <v>296.47515087732472</v>
      </c>
      <c r="I29" s="2">
        <f t="shared" si="16"/>
        <v>429.47331922020561</v>
      </c>
      <c r="J29" s="2">
        <f t="shared" si="16"/>
        <v>580.33008588991038</v>
      </c>
      <c r="K29" s="2">
        <f t="shared" si="16"/>
        <v>747.13700231733446</v>
      </c>
      <c r="M29" s="1">
        <f t="shared" si="21"/>
        <v>90</v>
      </c>
      <c r="N29">
        <f t="shared" si="17"/>
        <v>138</v>
      </c>
      <c r="O29">
        <f t="shared" si="17"/>
        <v>193</v>
      </c>
      <c r="P29">
        <f t="shared" si="17"/>
        <v>255</v>
      </c>
      <c r="R29" s="1">
        <f t="shared" si="22"/>
        <v>58.215838362577493</v>
      </c>
      <c r="S29" s="1">
        <f t="shared" si="18"/>
        <v>59.486832980505142</v>
      </c>
      <c r="T29" s="1">
        <f t="shared" si="18"/>
        <v>60.606601717798213</v>
      </c>
      <c r="U29" s="1">
        <f t="shared" si="18"/>
        <v>61.618950038622252</v>
      </c>
      <c r="W29">
        <f t="shared" si="23"/>
        <v>180</v>
      </c>
      <c r="X29">
        <f t="shared" si="19"/>
        <v>208</v>
      </c>
      <c r="Y29">
        <f t="shared" si="19"/>
        <v>232</v>
      </c>
      <c r="Z29">
        <f t="shared" si="19"/>
        <v>255</v>
      </c>
    </row>
    <row r="30" spans="1:31" x14ac:dyDescent="0.2">
      <c r="H30" s="9" t="s">
        <v>19</v>
      </c>
      <c r="I30" s="6">
        <f>MAX(H26:K29)</f>
        <v>747.13700231733446</v>
      </c>
      <c r="J30" s="9" t="s">
        <v>20</v>
      </c>
      <c r="K30" s="6">
        <f>MIN(H26:K29)</f>
        <v>50</v>
      </c>
      <c r="R30" s="9" t="s">
        <v>19</v>
      </c>
      <c r="S30" s="6">
        <f>MAX(R26:U29)</f>
        <v>61.618950038622252</v>
      </c>
      <c r="T30" s="9" t="s">
        <v>20</v>
      </c>
      <c r="U30" s="6">
        <f>MIN(R26:U29)</f>
        <v>50</v>
      </c>
      <c r="AB30" s="1"/>
      <c r="AC30" s="1"/>
      <c r="AD30" s="1"/>
      <c r="AE30" s="1"/>
    </row>
    <row r="31" spans="1:31" x14ac:dyDescent="0.2">
      <c r="I31" s="2"/>
      <c r="L31" s="2"/>
      <c r="AB31" s="1"/>
      <c r="AC31" s="1"/>
      <c r="AD31" s="1"/>
      <c r="AE31" s="1"/>
    </row>
    <row r="32" spans="1:31" x14ac:dyDescent="0.2">
      <c r="H32">
        <f>$I$23*(C13)^$I$22+$I$24</f>
        <v>1550.0000000000009</v>
      </c>
      <c r="I32">
        <f t="shared" ref="I32:K35" si="24">$I$23*(D13)^$I$22+$I$24</f>
        <v>2021.8012070185982</v>
      </c>
      <c r="J32">
        <f t="shared" si="24"/>
        <v>2534.753508901837</v>
      </c>
      <c r="K32">
        <f t="shared" si="24"/>
        <v>3085.7865537616426</v>
      </c>
      <c r="M32" s="1">
        <f>FLOOR((H32-$K$36)/($I$36-$K$36)*255,1)</f>
        <v>0</v>
      </c>
      <c r="N32" s="1">
        <f t="shared" ref="N32:P35" si="25">FLOOR((I32-$K$36)/($I$36-$K$36)*255,1)</f>
        <v>35</v>
      </c>
      <c r="O32" s="1">
        <f t="shared" si="25"/>
        <v>73</v>
      </c>
      <c r="P32" s="1">
        <f t="shared" si="25"/>
        <v>115</v>
      </c>
      <c r="R32" s="1">
        <f>$S$23*(C13)^$S$22+$S$24</f>
        <v>65</v>
      </c>
      <c r="S32" s="1">
        <f t="shared" ref="S32:U35" si="26">$S$23*(D13)^$S$22+$S$24</f>
        <v>66.431676725154986</v>
      </c>
      <c r="T32" s="1">
        <f t="shared" si="26"/>
        <v>67.748239349298842</v>
      </c>
      <c r="U32" s="1">
        <f t="shared" si="26"/>
        <v>68.973665961010283</v>
      </c>
      <c r="W32" s="1">
        <f>FLOOR((R32-$U$36)/($S$36-$U$36)*255,1)</f>
        <v>0</v>
      </c>
      <c r="X32" s="1">
        <f t="shared" ref="X32:Z35" si="27">FLOOR((S32-$U$36)/($S$36-$U$36)*255,1)</f>
        <v>50</v>
      </c>
      <c r="Y32" s="1">
        <f t="shared" si="27"/>
        <v>96</v>
      </c>
      <c r="Z32">
        <f t="shared" si="27"/>
        <v>139</v>
      </c>
      <c r="AB32" s="1"/>
      <c r="AC32" s="1"/>
      <c r="AD32" s="1"/>
      <c r="AE32" s="1"/>
    </row>
    <row r="33" spans="8:31" x14ac:dyDescent="0.2">
      <c r="H33">
        <f t="shared" ref="H33:H35" si="28">$I$23*(C14)^$I$22+$I$24</f>
        <v>2021.8012070185982</v>
      </c>
      <c r="I33">
        <f t="shared" si="24"/>
        <v>2534.753508901837</v>
      </c>
      <c r="J33">
        <f t="shared" si="24"/>
        <v>3085.7865537616426</v>
      </c>
      <c r="K33">
        <f t="shared" si="24"/>
        <v>3672.4301235496596</v>
      </c>
      <c r="M33" s="1">
        <f>FLOOR((H33-$K$36)/($I$36-$K$36)*255,1)</f>
        <v>35</v>
      </c>
      <c r="N33" s="1">
        <f t="shared" si="25"/>
        <v>73</v>
      </c>
      <c r="O33" s="1">
        <f t="shared" si="25"/>
        <v>115</v>
      </c>
      <c r="P33">
        <f t="shared" si="25"/>
        <v>159</v>
      </c>
      <c r="R33" s="1">
        <f t="shared" ref="R33:R35" si="29">$S$23*(C14)^$S$22+$S$24</f>
        <v>66.431676725154986</v>
      </c>
      <c r="S33" s="1">
        <f t="shared" si="26"/>
        <v>67.748239349298842</v>
      </c>
      <c r="T33" s="1">
        <f t="shared" si="26"/>
        <v>68.973665961010283</v>
      </c>
      <c r="U33" s="1">
        <f t="shared" si="26"/>
        <v>70.124611797498105</v>
      </c>
      <c r="W33" s="1">
        <f t="shared" ref="W33:W35" si="30">FLOOR((R33-$U$36)/($S$36-$U$36)*255,1)</f>
        <v>50</v>
      </c>
      <c r="X33" s="1">
        <f t="shared" si="27"/>
        <v>96</v>
      </c>
      <c r="Y33">
        <f t="shared" si="27"/>
        <v>139</v>
      </c>
      <c r="Z33">
        <f t="shared" si="27"/>
        <v>180</v>
      </c>
      <c r="AB33" s="1"/>
      <c r="AC33" s="1"/>
      <c r="AD33" s="1"/>
      <c r="AE33" s="1"/>
    </row>
    <row r="34" spans="8:31" x14ac:dyDescent="0.2">
      <c r="H34">
        <f t="shared" si="28"/>
        <v>2534.753508901837</v>
      </c>
      <c r="I34">
        <f t="shared" si="24"/>
        <v>3085.7865537616426</v>
      </c>
      <c r="J34">
        <f t="shared" si="24"/>
        <v>3672.4301235496596</v>
      </c>
      <c r="K34">
        <f t="shared" si="24"/>
        <v>4292.6406871192812</v>
      </c>
      <c r="M34" s="1">
        <f t="shared" ref="M33:M35" si="31">FLOOR((H34-$K$36)/($I$36-$K$36)*255,1)</f>
        <v>73</v>
      </c>
      <c r="N34" s="1">
        <f t="shared" si="25"/>
        <v>115</v>
      </c>
      <c r="O34">
        <f t="shared" si="25"/>
        <v>159</v>
      </c>
      <c r="P34">
        <f t="shared" si="25"/>
        <v>206</v>
      </c>
      <c r="R34" s="1">
        <f t="shared" si="29"/>
        <v>67.748239349298842</v>
      </c>
      <c r="S34" s="1">
        <f t="shared" si="26"/>
        <v>68.973665961010283</v>
      </c>
      <c r="T34" s="1">
        <f t="shared" si="26"/>
        <v>70.124611797498105</v>
      </c>
      <c r="U34" s="1">
        <f t="shared" si="26"/>
        <v>71.213203435596427</v>
      </c>
      <c r="W34" s="1">
        <f t="shared" si="30"/>
        <v>96</v>
      </c>
      <c r="X34">
        <f t="shared" si="27"/>
        <v>139</v>
      </c>
      <c r="Y34">
        <f t="shared" si="27"/>
        <v>180</v>
      </c>
      <c r="Z34">
        <f t="shared" si="27"/>
        <v>218</v>
      </c>
    </row>
    <row r="35" spans="8:31" x14ac:dyDescent="0.2">
      <c r="H35">
        <f t="shared" si="28"/>
        <v>3085.7865537616426</v>
      </c>
      <c r="I35">
        <f t="shared" si="24"/>
        <v>3672.4301235496596</v>
      </c>
      <c r="J35">
        <f t="shared" si="24"/>
        <v>4292.6406871192812</v>
      </c>
      <c r="K35">
        <f t="shared" si="24"/>
        <v>4944.6910014831383</v>
      </c>
      <c r="M35" s="1">
        <f t="shared" si="31"/>
        <v>115</v>
      </c>
      <c r="N35">
        <f t="shared" si="25"/>
        <v>159</v>
      </c>
      <c r="O35">
        <f t="shared" si="25"/>
        <v>206</v>
      </c>
      <c r="P35">
        <f t="shared" si="25"/>
        <v>255</v>
      </c>
      <c r="R35" s="1">
        <f t="shared" si="29"/>
        <v>68.973665961010283</v>
      </c>
      <c r="S35" s="1">
        <f t="shared" si="26"/>
        <v>70.124611797498105</v>
      </c>
      <c r="T35" s="1">
        <f t="shared" si="26"/>
        <v>71.213203435596427</v>
      </c>
      <c r="U35" s="1">
        <f t="shared" si="26"/>
        <v>72.248595461286982</v>
      </c>
      <c r="W35">
        <f t="shared" si="30"/>
        <v>139</v>
      </c>
      <c r="X35">
        <f t="shared" si="27"/>
        <v>180</v>
      </c>
      <c r="Y35">
        <f t="shared" si="27"/>
        <v>218</v>
      </c>
      <c r="Z35">
        <f t="shared" si="27"/>
        <v>255</v>
      </c>
    </row>
    <row r="36" spans="8:31" x14ac:dyDescent="0.2">
      <c r="H36" s="9" t="s">
        <v>19</v>
      </c>
      <c r="I36" s="6">
        <f>MAX(H32:K35)</f>
        <v>4944.6910014831383</v>
      </c>
      <c r="J36" s="9" t="s">
        <v>20</v>
      </c>
      <c r="K36" s="6">
        <f>MIN(H32:K35)</f>
        <v>1550.0000000000009</v>
      </c>
      <c r="R36" s="9" t="s">
        <v>19</v>
      </c>
      <c r="S36" s="6">
        <f>MAX(R32:U35)</f>
        <v>72.248595461286982</v>
      </c>
      <c r="T36" s="9" t="s">
        <v>20</v>
      </c>
      <c r="U36" s="6">
        <f>MIN(R32:U35)</f>
        <v>65</v>
      </c>
      <c r="AB36" s="1"/>
      <c r="AC36" s="1"/>
      <c r="AD36" s="1"/>
      <c r="AE36" s="1"/>
    </row>
    <row r="37" spans="8:31" x14ac:dyDescent="0.2">
      <c r="H37" s="1"/>
      <c r="I37" s="1"/>
      <c r="AB37" s="1"/>
      <c r="AC37" s="1"/>
      <c r="AD37" s="1"/>
      <c r="AE37" s="1"/>
    </row>
    <row r="38" spans="8:31" x14ac:dyDescent="0.2">
      <c r="H38" s="2"/>
      <c r="AB38" s="1"/>
      <c r="AC38" s="1"/>
      <c r="AD38" s="1"/>
      <c r="AE38" s="1"/>
    </row>
    <row r="39" spans="8:31" x14ac:dyDescent="0.2">
      <c r="H39" s="2"/>
      <c r="AB39" s="1"/>
      <c r="AC39" s="1"/>
      <c r="AD39" s="1"/>
      <c r="AE39" s="1"/>
    </row>
    <row r="42" spans="8:31" x14ac:dyDescent="0.2">
      <c r="AB42" s="1"/>
      <c r="AC42" s="1"/>
      <c r="AD42" s="1"/>
      <c r="AE42" s="1"/>
    </row>
    <row r="43" spans="8:31" x14ac:dyDescent="0.2">
      <c r="J43" s="1"/>
      <c r="K43" s="1"/>
      <c r="AB43" s="1"/>
      <c r="AC43" s="1"/>
      <c r="AD43" s="1"/>
      <c r="AE43" s="1"/>
    </row>
    <row r="44" spans="8:31" x14ac:dyDescent="0.2">
      <c r="J44" s="1"/>
      <c r="K44" s="1"/>
      <c r="AB44" s="1"/>
      <c r="AC44" s="1"/>
      <c r="AD44" s="1"/>
      <c r="AE44" s="1"/>
    </row>
    <row r="45" spans="8:31" x14ac:dyDescent="0.2">
      <c r="J45" s="1"/>
      <c r="K45" s="1"/>
      <c r="AB45" s="1"/>
      <c r="AC45" s="1"/>
      <c r="AD45" s="1"/>
      <c r="AE45" s="1"/>
    </row>
    <row r="48" spans="8:31" x14ac:dyDescent="0.2">
      <c r="J48" s="1"/>
      <c r="K48" s="2"/>
      <c r="AB48" s="1"/>
      <c r="AC48" s="1"/>
      <c r="AD48" s="1"/>
      <c r="AE48" s="1"/>
    </row>
    <row r="49" spans="8:31" x14ac:dyDescent="0.2">
      <c r="H49" s="1"/>
      <c r="I49" s="1"/>
      <c r="J49" s="2"/>
      <c r="K49" s="2"/>
      <c r="AB49" s="1"/>
      <c r="AC49" s="1"/>
      <c r="AD49" s="1"/>
      <c r="AE49" s="1"/>
    </row>
    <row r="50" spans="8:31" x14ac:dyDescent="0.2">
      <c r="H50" s="1"/>
      <c r="I50" s="2"/>
      <c r="J50" s="2"/>
      <c r="K50" s="2"/>
      <c r="AB50" s="1"/>
      <c r="AC50" s="1"/>
      <c r="AD50" s="1"/>
      <c r="AE50" s="1"/>
    </row>
    <row r="51" spans="8:31" x14ac:dyDescent="0.2">
      <c r="H51" s="2"/>
      <c r="I51" s="2"/>
      <c r="J51" s="2"/>
      <c r="K51" s="2"/>
      <c r="AB51" s="1"/>
      <c r="AC51" s="1"/>
      <c r="AD51" s="1"/>
      <c r="AE51" s="1"/>
    </row>
    <row r="55" spans="8:31" x14ac:dyDescent="0.2">
      <c r="L55" t="s">
        <v>5</v>
      </c>
    </row>
  </sheetData>
  <mergeCells count="8">
    <mergeCell ref="S25:T25"/>
    <mergeCell ref="S6:T6"/>
    <mergeCell ref="I25:J25"/>
    <mergeCell ref="I6:J6"/>
    <mergeCell ref="H2:I2"/>
    <mergeCell ref="R2:S2"/>
    <mergeCell ref="H21:J21"/>
    <mergeCell ref="R21:T21"/>
  </mergeCells>
  <phoneticPr fontId="8" type="noConversion"/>
  <conditionalFormatting sqref="C3:F6">
    <cfRule type="colorScale" priority="113">
      <colorScale>
        <cfvo type="num" val="0"/>
        <cfvo type="num" val="255"/>
        <color theme="1"/>
        <color theme="0"/>
      </colorScale>
    </cfRule>
  </conditionalFormatting>
  <conditionalFormatting sqref="C11:F11">
    <cfRule type="colorScale" priority="112">
      <colorScale>
        <cfvo type="num" val="0"/>
        <cfvo type="num" val="255"/>
        <color theme="1"/>
        <color theme="0"/>
      </colorScale>
    </cfRule>
  </conditionalFormatting>
  <conditionalFormatting sqref="C12:F12">
    <cfRule type="colorScale" priority="107">
      <colorScale>
        <cfvo type="num" val="0"/>
        <cfvo type="num" val="255"/>
        <color theme="1"/>
        <color theme="0"/>
      </colorScale>
    </cfRule>
  </conditionalFormatting>
  <conditionalFormatting sqref="H12:K12 M12:P12 J11 H8:H11 H7:K10">
    <cfRule type="colorScale" priority="108">
      <colorScale>
        <cfvo type="num" val="0"/>
        <cfvo type="num" val="255"/>
        <color theme="1"/>
        <color theme="0"/>
      </colorScale>
    </cfRule>
  </conditionalFormatting>
  <conditionalFormatting sqref="M24:P24 M26:P29 N25:P25">
    <cfRule type="colorScale" priority="105">
      <colorScale>
        <cfvo type="num" val="0"/>
        <cfvo type="num" val="255"/>
        <color theme="1"/>
        <color theme="0"/>
      </colorScale>
    </cfRule>
  </conditionalFormatting>
  <conditionalFormatting sqref="H37:H39">
    <cfRule type="colorScale" priority="103">
      <colorScale>
        <cfvo type="num" val="0"/>
        <cfvo type="num" val="255"/>
        <color theme="1"/>
        <color theme="0"/>
      </colorScale>
    </cfRule>
  </conditionalFormatting>
  <conditionalFormatting sqref="H37:K39 J42:K45 J48:K51">
    <cfRule type="colorScale" priority="102">
      <colorScale>
        <cfvo type="num" val="0"/>
        <cfvo type="num" val="255"/>
        <color theme="1"/>
        <color theme="0"/>
      </colorScale>
    </cfRule>
  </conditionalFormatting>
  <conditionalFormatting sqref="H42:K45 H48:H51 J48:K51">
    <cfRule type="colorScale" priority="101">
      <colorScale>
        <cfvo type="num" val="0"/>
        <cfvo type="num" val="255"/>
        <color theme="1"/>
        <color theme="0"/>
      </colorScale>
    </cfRule>
  </conditionalFormatting>
  <conditionalFormatting sqref="H48:K51">
    <cfRule type="colorScale" priority="100">
      <colorScale>
        <cfvo type="num" val="0"/>
        <cfvo type="num" val="255"/>
        <color theme="1"/>
        <color theme="0"/>
      </colorScale>
    </cfRule>
  </conditionalFormatting>
  <conditionalFormatting sqref="K3:L6">
    <cfRule type="colorScale" priority="111">
      <colorScale>
        <cfvo type="num" val="0"/>
        <cfvo type="num" val="255"/>
        <color theme="1"/>
        <color theme="0"/>
      </colorScale>
    </cfRule>
  </conditionalFormatting>
  <conditionalFormatting sqref="M12:P12">
    <cfRule type="colorScale" priority="104">
      <colorScale>
        <cfvo type="num" val="0"/>
        <cfvo type="num" val="255"/>
        <color theme="1"/>
        <color theme="0"/>
      </colorScale>
    </cfRule>
  </conditionalFormatting>
  <conditionalFormatting sqref="Q3:Q5">
    <cfRule type="colorScale" priority="110">
      <colorScale>
        <cfvo type="num" val="0"/>
        <cfvo type="num" val="255"/>
        <color theme="1"/>
        <color theme="0"/>
      </colorScale>
    </cfRule>
  </conditionalFormatting>
  <conditionalFormatting sqref="R48:U51 M48:P51">
    <cfRule type="colorScale" priority="96">
      <colorScale>
        <cfvo type="num" val="0"/>
        <cfvo type="num" val="255"/>
        <color theme="1"/>
        <color theme="0"/>
      </colorScale>
    </cfRule>
  </conditionalFormatting>
  <conditionalFormatting sqref="R48:U51">
    <cfRule type="colorScale" priority="95">
      <colorScale>
        <cfvo type="num" val="0"/>
        <cfvo type="num" val="255"/>
        <color theme="1"/>
        <color theme="0"/>
      </colorScale>
    </cfRule>
  </conditionalFormatting>
  <conditionalFormatting sqref="AB30:AE33 M30:P35">
    <cfRule type="colorScale" priority="99">
      <colorScale>
        <cfvo type="num" val="0"/>
        <cfvo type="num" val="255"/>
        <color theme="1"/>
        <color theme="0"/>
      </colorScale>
    </cfRule>
  </conditionalFormatting>
  <conditionalFormatting sqref="AB30:AE33">
    <cfRule type="colorScale" priority="92">
      <colorScale>
        <cfvo type="num" val="0"/>
        <cfvo type="num" val="255"/>
        <color theme="1"/>
        <color theme="0"/>
      </colorScale>
    </cfRule>
    <cfRule type="colorScale" priority="93">
      <colorScale>
        <cfvo type="num" val="0"/>
        <cfvo type="num" val="255"/>
        <color theme="1"/>
        <color theme="0"/>
      </colorScale>
    </cfRule>
  </conditionalFormatting>
  <conditionalFormatting sqref="W37:Z39 AB36:AE39 R37:U39 M36:P39">
    <cfRule type="colorScale" priority="98">
      <colorScale>
        <cfvo type="num" val="0"/>
        <cfvo type="num" val="255"/>
        <color theme="1"/>
        <color theme="0"/>
      </colorScale>
    </cfRule>
  </conditionalFormatting>
  <conditionalFormatting sqref="W37:Z39 AB36:AE39">
    <cfRule type="colorScale" priority="91">
      <colorScale>
        <cfvo type="num" val="0"/>
        <cfvo type="num" val="255"/>
        <color theme="1"/>
        <color theme="0"/>
      </colorScale>
    </cfRule>
  </conditionalFormatting>
  <conditionalFormatting sqref="W42:Z45 AB42:AE45 R42:U45 M42:P45">
    <cfRule type="colorScale" priority="97">
      <colorScale>
        <cfvo type="num" val="0"/>
        <cfvo type="num" val="255"/>
        <color theme="1"/>
        <color theme="0"/>
      </colorScale>
    </cfRule>
  </conditionalFormatting>
  <conditionalFormatting sqref="W42:Z45 AB42:AE45 R42:U45">
    <cfRule type="colorScale" priority="94">
      <colorScale>
        <cfvo type="num" val="0"/>
        <cfvo type="num" val="255"/>
        <color theme="1"/>
        <color theme="0"/>
      </colorScale>
    </cfRule>
  </conditionalFormatting>
  <conditionalFormatting sqref="W42:Z45 AB42:AE45">
    <cfRule type="colorScale" priority="90">
      <colorScale>
        <cfvo type="num" val="0"/>
        <cfvo type="num" val="255"/>
        <color theme="1"/>
        <color theme="0"/>
      </colorScale>
    </cfRule>
  </conditionalFormatting>
  <conditionalFormatting sqref="W48:Z51 AB48:AE51">
    <cfRule type="colorScale" priority="89">
      <colorScale>
        <cfvo type="num" val="0"/>
        <cfvo type="num" val="255"/>
        <color theme="1"/>
        <color theme="0"/>
      </colorScale>
    </cfRule>
  </conditionalFormatting>
  <conditionalFormatting sqref="AB30:AE33">
    <cfRule type="colorScale" priority="88">
      <colorScale>
        <cfvo type="num" val="0"/>
        <cfvo type="num" val="255"/>
        <color theme="1"/>
        <color theme="0"/>
      </colorScale>
    </cfRule>
  </conditionalFormatting>
  <conditionalFormatting sqref="AB36:AE39">
    <cfRule type="colorScale" priority="87">
      <colorScale>
        <cfvo type="num" val="0"/>
        <cfvo type="num" val="255"/>
        <color theme="1"/>
        <color theme="0"/>
      </colorScale>
    </cfRule>
  </conditionalFormatting>
  <conditionalFormatting sqref="AB42:AE45">
    <cfRule type="colorScale" priority="86">
      <colorScale>
        <cfvo type="num" val="0"/>
        <cfvo type="num" val="255"/>
        <color theme="1"/>
        <color theme="0"/>
      </colorScale>
    </cfRule>
  </conditionalFormatting>
  <conditionalFormatting sqref="AB48:AE51">
    <cfRule type="colorScale" priority="85">
      <colorScale>
        <cfvo type="num" val="0"/>
        <cfvo type="num" val="255"/>
        <color theme="1"/>
        <color theme="0"/>
      </colorScale>
    </cfRule>
  </conditionalFormatting>
  <conditionalFormatting sqref="AA7:AB10 AA12:AB15">
    <cfRule type="colorScale" priority="83">
      <colorScale>
        <cfvo type="num" val="0"/>
        <cfvo type="num" val="255"/>
        <color theme="1"/>
        <color theme="0"/>
      </colorScale>
    </cfRule>
  </conditionalFormatting>
  <conditionalFormatting sqref="Y18:AB20 AA23:AB26 AA21:AB21">
    <cfRule type="colorScale" priority="82">
      <colorScale>
        <cfvo type="num" val="0"/>
        <cfvo type="num" val="255"/>
        <color theme="1"/>
        <color theme="0"/>
      </colorScale>
    </cfRule>
  </conditionalFormatting>
  <conditionalFormatting sqref="AA12:AB15">
    <cfRule type="colorScale" priority="81">
      <colorScale>
        <cfvo type="num" val="0"/>
        <cfvo type="num" val="255"/>
        <color theme="1"/>
        <color theme="0"/>
      </colorScale>
    </cfRule>
  </conditionalFormatting>
  <conditionalFormatting sqref="M7:P10">
    <cfRule type="colorScale" priority="79">
      <colorScale>
        <cfvo type="num" val="0"/>
        <cfvo type="num" val="255"/>
        <color theme="1"/>
        <color theme="0"/>
      </colorScale>
    </cfRule>
  </conditionalFormatting>
  <conditionalFormatting sqref="C7:F10">
    <cfRule type="colorScale" priority="78">
      <colorScale>
        <cfvo type="num" val="0"/>
        <cfvo type="num" val="255"/>
        <color theme="1"/>
        <color theme="0"/>
      </colorScale>
    </cfRule>
  </conditionalFormatting>
  <conditionalFormatting sqref="M11">
    <cfRule type="colorScale" priority="76">
      <colorScale>
        <cfvo type="num" val="0"/>
        <cfvo type="num" val="255"/>
        <color theme="1"/>
        <color theme="0"/>
      </colorScale>
    </cfRule>
  </conditionalFormatting>
  <conditionalFormatting sqref="O11">
    <cfRule type="colorScale" priority="75">
      <colorScale>
        <cfvo type="num" val="0"/>
        <cfvo type="num" val="255"/>
        <color theme="1"/>
        <color theme="0"/>
      </colorScale>
    </cfRule>
  </conditionalFormatting>
  <conditionalFormatting sqref="D22:D23">
    <cfRule type="colorScale" priority="72">
      <colorScale>
        <cfvo type="num" val="0"/>
        <cfvo type="num" val="255"/>
        <color theme="1"/>
        <color theme="0"/>
      </colorScale>
    </cfRule>
  </conditionalFormatting>
  <conditionalFormatting sqref="C18:F21">
    <cfRule type="colorScale" priority="70">
      <colorScale>
        <cfvo type="num" val="0"/>
        <cfvo type="num" val="255"/>
        <color theme="1"/>
        <color theme="0"/>
      </colorScale>
    </cfRule>
  </conditionalFormatting>
  <conditionalFormatting sqref="H18:K19 M18:P21 H20 J20:K20">
    <cfRule type="colorScale" priority="71">
      <colorScale>
        <cfvo type="num" val="0"/>
        <cfvo type="num" val="255"/>
        <color theme="1"/>
        <color theme="0"/>
      </colorScale>
    </cfRule>
  </conditionalFormatting>
  <conditionalFormatting sqref="M18:P21">
    <cfRule type="colorScale" priority="69">
      <colorScale>
        <cfvo type="num" val="0"/>
        <cfvo type="num" val="255"/>
        <color theme="1"/>
        <color theme="0"/>
      </colorScale>
    </cfRule>
  </conditionalFormatting>
  <conditionalFormatting sqref="R18:U19 R20 T20:U20">
    <cfRule type="colorScale" priority="68">
      <colorScale>
        <cfvo type="num" val="0"/>
        <cfvo type="num" val="255"/>
        <color theme="1"/>
        <color theme="0"/>
      </colorScale>
    </cfRule>
  </conditionalFormatting>
  <conditionalFormatting sqref="M22">
    <cfRule type="colorScale" priority="67">
      <colorScale>
        <cfvo type="num" val="0"/>
        <cfvo type="num" val="255"/>
        <color theme="1"/>
        <color theme="0"/>
      </colorScale>
    </cfRule>
  </conditionalFormatting>
  <conditionalFormatting sqref="O22">
    <cfRule type="colorScale" priority="66">
      <colorScale>
        <cfvo type="num" val="0"/>
        <cfvo type="num" val="255"/>
        <color theme="1"/>
        <color theme="0"/>
      </colorScale>
    </cfRule>
  </conditionalFormatting>
  <conditionalFormatting sqref="D17">
    <cfRule type="colorScale" priority="65">
      <colorScale>
        <cfvo type="num" val="0"/>
        <cfvo type="num" val="255"/>
        <color theme="1"/>
        <color theme="0"/>
      </colorScale>
    </cfRule>
  </conditionalFormatting>
  <conditionalFormatting sqref="C13:F16">
    <cfRule type="colorScale" priority="63">
      <colorScale>
        <cfvo type="num" val="0"/>
        <cfvo type="num" val="255"/>
        <color theme="1"/>
        <color theme="0"/>
      </colorScale>
    </cfRule>
  </conditionalFormatting>
  <conditionalFormatting sqref="M13:P16 H13:K16">
    <cfRule type="colorScale" priority="64">
      <colorScale>
        <cfvo type="num" val="0"/>
        <cfvo type="num" val="255"/>
        <color theme="1"/>
        <color theme="0"/>
      </colorScale>
    </cfRule>
  </conditionalFormatting>
  <conditionalFormatting sqref="M13:P16">
    <cfRule type="colorScale" priority="62">
      <colorScale>
        <cfvo type="num" val="0"/>
        <cfvo type="num" val="255"/>
        <color theme="1"/>
        <color theme="0"/>
      </colorScale>
    </cfRule>
  </conditionalFormatting>
  <conditionalFormatting sqref="M17">
    <cfRule type="colorScale" priority="60">
      <colorScale>
        <cfvo type="num" val="0"/>
        <cfvo type="num" val="255"/>
        <color theme="1"/>
        <color theme="0"/>
      </colorScale>
    </cfRule>
  </conditionalFormatting>
  <conditionalFormatting sqref="O17">
    <cfRule type="colorScale" priority="59">
      <colorScale>
        <cfvo type="num" val="0"/>
        <cfvo type="num" val="255"/>
        <color theme="1"/>
        <color theme="0"/>
      </colorScale>
    </cfRule>
  </conditionalFormatting>
  <conditionalFormatting sqref="H26:K29">
    <cfRule type="colorScale" priority="47">
      <colorScale>
        <cfvo type="num" val="0"/>
        <cfvo type="num" val="255"/>
        <color theme="1"/>
        <color theme="0"/>
      </colorScale>
    </cfRule>
  </conditionalFormatting>
  <conditionalFormatting sqref="H31:K31">
    <cfRule type="colorScale" priority="46">
      <colorScale>
        <cfvo type="num" val="0"/>
        <cfvo type="num" val="255"/>
        <color theme="1"/>
        <color theme="0"/>
      </colorScale>
    </cfRule>
  </conditionalFormatting>
  <conditionalFormatting sqref="H32:K35">
    <cfRule type="colorScale" priority="40">
      <colorScale>
        <cfvo type="num" val="0"/>
        <cfvo type="num" val="255"/>
        <color theme="1"/>
        <color theme="0"/>
      </colorScale>
    </cfRule>
    <cfRule type="colorScale" priority="45">
      <colorScale>
        <cfvo type="num" val="0"/>
        <cfvo type="num" val="255"/>
        <color theme="1"/>
        <color theme="0"/>
      </colorScale>
    </cfRule>
  </conditionalFormatting>
  <conditionalFormatting sqref="H30">
    <cfRule type="colorScale" priority="44">
      <colorScale>
        <cfvo type="num" val="0"/>
        <cfvo type="num" val="255"/>
        <color theme="1"/>
        <color theme="0"/>
      </colorScale>
    </cfRule>
  </conditionalFormatting>
  <conditionalFormatting sqref="J30">
    <cfRule type="colorScale" priority="43">
      <colorScale>
        <cfvo type="num" val="0"/>
        <cfvo type="num" val="255"/>
        <color theme="1"/>
        <color theme="0"/>
      </colorScale>
    </cfRule>
  </conditionalFormatting>
  <conditionalFormatting sqref="H36">
    <cfRule type="colorScale" priority="42">
      <colorScale>
        <cfvo type="num" val="0"/>
        <cfvo type="num" val="255"/>
        <color theme="1"/>
        <color theme="0"/>
      </colorScale>
    </cfRule>
  </conditionalFormatting>
  <conditionalFormatting sqref="J36">
    <cfRule type="colorScale" priority="41">
      <colorScale>
        <cfvo type="num" val="0"/>
        <cfvo type="num" val="255"/>
        <color theme="1"/>
        <color theme="0"/>
      </colorScale>
    </cfRule>
  </conditionalFormatting>
  <conditionalFormatting sqref="Y31:Z31">
    <cfRule type="colorScale" priority="38">
      <colorScale>
        <cfvo type="num" val="0"/>
        <cfvo type="num" val="255"/>
        <color theme="1"/>
        <color theme="0"/>
      </colorScale>
    </cfRule>
  </conditionalFormatting>
  <conditionalFormatting sqref="Y25:Z25">
    <cfRule type="colorScale" priority="39">
      <colorScale>
        <cfvo type="num" val="0"/>
        <cfvo type="num" val="255"/>
        <color theme="1"/>
        <color theme="0"/>
      </colorScale>
    </cfRule>
  </conditionalFormatting>
  <conditionalFormatting sqref="Y31:Z31">
    <cfRule type="colorScale" priority="37">
      <colorScale>
        <cfvo type="num" val="0"/>
        <cfvo type="num" val="255"/>
        <color theme="1"/>
        <color theme="0"/>
      </colorScale>
    </cfRule>
  </conditionalFormatting>
  <conditionalFormatting sqref="W30">
    <cfRule type="colorScale" priority="36">
      <colorScale>
        <cfvo type="num" val="0"/>
        <cfvo type="num" val="255"/>
        <color theme="1"/>
        <color theme="0"/>
      </colorScale>
    </cfRule>
  </conditionalFormatting>
  <conditionalFormatting sqref="Y30">
    <cfRule type="colorScale" priority="35">
      <colorScale>
        <cfvo type="num" val="0"/>
        <cfvo type="num" val="255"/>
        <color theme="1"/>
        <color theme="0"/>
      </colorScale>
    </cfRule>
  </conditionalFormatting>
  <conditionalFormatting sqref="W26:Z29">
    <cfRule type="colorScale" priority="34">
      <colorScale>
        <cfvo type="num" val="0"/>
        <cfvo type="num" val="255"/>
        <color theme="1"/>
        <color theme="0"/>
      </colorScale>
    </cfRule>
  </conditionalFormatting>
  <conditionalFormatting sqref="W36">
    <cfRule type="colorScale" priority="33">
      <colorScale>
        <cfvo type="num" val="0"/>
        <cfvo type="num" val="255"/>
        <color theme="1"/>
        <color theme="0"/>
      </colorScale>
    </cfRule>
  </conditionalFormatting>
  <conditionalFormatting sqref="Y36">
    <cfRule type="colorScale" priority="32">
      <colorScale>
        <cfvo type="num" val="0"/>
        <cfvo type="num" val="255"/>
        <color theme="1"/>
        <color theme="0"/>
      </colorScale>
    </cfRule>
  </conditionalFormatting>
  <conditionalFormatting sqref="W32:Z35">
    <cfRule type="colorScale" priority="31">
      <colorScale>
        <cfvo type="num" val="0"/>
        <cfvo type="num" val="255"/>
        <color theme="1"/>
        <color theme="0"/>
      </colorScale>
    </cfRule>
  </conditionalFormatting>
  <conditionalFormatting sqref="W12:Z12">
    <cfRule type="colorScale" priority="30">
      <colorScale>
        <cfvo type="num" val="0"/>
        <cfvo type="num" val="255"/>
        <color theme="1"/>
        <color theme="0"/>
      </colorScale>
    </cfRule>
  </conditionalFormatting>
  <conditionalFormatting sqref="W12:Z12">
    <cfRule type="colorScale" priority="29">
      <colorScale>
        <cfvo type="num" val="0"/>
        <cfvo type="num" val="255"/>
        <color theme="1"/>
        <color theme="0"/>
      </colorScale>
    </cfRule>
  </conditionalFormatting>
  <conditionalFormatting sqref="W7:Z10">
    <cfRule type="colorScale" priority="28">
      <colorScale>
        <cfvo type="num" val="0"/>
        <cfvo type="num" val="255"/>
        <color theme="1"/>
        <color theme="0"/>
      </colorScale>
    </cfRule>
  </conditionalFormatting>
  <conditionalFormatting sqref="W11">
    <cfRule type="colorScale" priority="27">
      <colorScale>
        <cfvo type="num" val="0"/>
        <cfvo type="num" val="255"/>
        <color theme="1"/>
        <color theme="0"/>
      </colorScale>
    </cfRule>
  </conditionalFormatting>
  <conditionalFormatting sqref="Y11">
    <cfRule type="colorScale" priority="26">
      <colorScale>
        <cfvo type="num" val="0"/>
        <cfvo type="num" val="255"/>
        <color theme="1"/>
        <color theme="0"/>
      </colorScale>
    </cfRule>
  </conditionalFormatting>
  <conditionalFormatting sqref="W13:Z16">
    <cfRule type="colorScale" priority="25">
      <colorScale>
        <cfvo type="num" val="0"/>
        <cfvo type="num" val="255"/>
        <color theme="1"/>
        <color theme="0"/>
      </colorScale>
    </cfRule>
  </conditionalFormatting>
  <conditionalFormatting sqref="W13:Z16">
    <cfRule type="colorScale" priority="24">
      <colorScale>
        <cfvo type="num" val="0"/>
        <cfvo type="num" val="255"/>
        <color theme="1"/>
        <color theme="0"/>
      </colorScale>
    </cfRule>
  </conditionalFormatting>
  <conditionalFormatting sqref="W17">
    <cfRule type="colorScale" priority="23">
      <colorScale>
        <cfvo type="num" val="0"/>
        <cfvo type="num" val="255"/>
        <color theme="1"/>
        <color theme="0"/>
      </colorScale>
    </cfRule>
  </conditionalFormatting>
  <conditionalFormatting sqref="Y17">
    <cfRule type="colorScale" priority="22">
      <colorScale>
        <cfvo type="num" val="0"/>
        <cfvo type="num" val="255"/>
        <color theme="1"/>
        <color theme="0"/>
      </colorScale>
    </cfRule>
  </conditionalFormatting>
  <conditionalFormatting sqref="R12:U12">
    <cfRule type="colorScale" priority="21">
      <colorScale>
        <cfvo type="num" val="0"/>
        <cfvo type="num" val="255"/>
        <color theme="1"/>
        <color theme="0"/>
      </colorScale>
    </cfRule>
  </conditionalFormatting>
  <conditionalFormatting sqref="R12:U12">
    <cfRule type="colorScale" priority="20">
      <colorScale>
        <cfvo type="num" val="0"/>
        <cfvo type="num" val="255"/>
        <color theme="1"/>
        <color theme="0"/>
      </colorScale>
    </cfRule>
  </conditionalFormatting>
  <conditionalFormatting sqref="R7:U10">
    <cfRule type="colorScale" priority="19">
      <colorScale>
        <cfvo type="num" val="0"/>
        <cfvo type="num" val="255"/>
        <color theme="1"/>
        <color theme="0"/>
      </colorScale>
    </cfRule>
  </conditionalFormatting>
  <conditionalFormatting sqref="R11">
    <cfRule type="colorScale" priority="18">
      <colorScale>
        <cfvo type="num" val="0"/>
        <cfvo type="num" val="255"/>
        <color theme="1"/>
        <color theme="0"/>
      </colorScale>
    </cfRule>
  </conditionalFormatting>
  <conditionalFormatting sqref="T11">
    <cfRule type="colorScale" priority="17">
      <colorScale>
        <cfvo type="num" val="0"/>
        <cfvo type="num" val="255"/>
        <color theme="1"/>
        <color theme="0"/>
      </colorScale>
    </cfRule>
  </conditionalFormatting>
  <conditionalFormatting sqref="R13:U16">
    <cfRule type="colorScale" priority="16">
      <colorScale>
        <cfvo type="num" val="0"/>
        <cfvo type="num" val="255"/>
        <color theme="1"/>
        <color theme="0"/>
      </colorScale>
    </cfRule>
  </conditionalFormatting>
  <conditionalFormatting sqref="R13:U16">
    <cfRule type="colorScale" priority="15">
      <colorScale>
        <cfvo type="num" val="0"/>
        <cfvo type="num" val="255"/>
        <color theme="1"/>
        <color theme="0"/>
      </colorScale>
    </cfRule>
  </conditionalFormatting>
  <conditionalFormatting sqref="R17">
    <cfRule type="colorScale" priority="14">
      <colorScale>
        <cfvo type="num" val="0"/>
        <cfvo type="num" val="255"/>
        <color theme="1"/>
        <color theme="0"/>
      </colorScale>
    </cfRule>
  </conditionalFormatting>
  <conditionalFormatting sqref="T17">
    <cfRule type="colorScale" priority="13">
      <colorScale>
        <cfvo type="num" val="0"/>
        <cfvo type="num" val="255"/>
        <color theme="1"/>
        <color theme="0"/>
      </colorScale>
    </cfRule>
  </conditionalFormatting>
  <conditionalFormatting sqref="T31:U31">
    <cfRule type="colorScale" priority="11">
      <colorScale>
        <cfvo type="num" val="0"/>
        <cfvo type="num" val="255"/>
        <color theme="1"/>
        <color theme="0"/>
      </colorScale>
    </cfRule>
  </conditionalFormatting>
  <conditionalFormatting sqref="U25">
    <cfRule type="colorScale" priority="12">
      <colorScale>
        <cfvo type="num" val="0"/>
        <cfvo type="num" val="255"/>
        <color theme="1"/>
        <color theme="0"/>
      </colorScale>
    </cfRule>
  </conditionalFormatting>
  <conditionalFormatting sqref="T31:U31">
    <cfRule type="colorScale" priority="10">
      <colorScale>
        <cfvo type="num" val="0"/>
        <cfvo type="num" val="255"/>
        <color theme="1"/>
        <color theme="0"/>
      </colorScale>
    </cfRule>
  </conditionalFormatting>
  <conditionalFormatting sqref="R30">
    <cfRule type="colorScale" priority="9">
      <colorScale>
        <cfvo type="num" val="0"/>
        <cfvo type="num" val="255"/>
        <color theme="1"/>
        <color theme="0"/>
      </colorScale>
    </cfRule>
  </conditionalFormatting>
  <conditionalFormatting sqref="T30">
    <cfRule type="colorScale" priority="8">
      <colorScale>
        <cfvo type="num" val="0"/>
        <cfvo type="num" val="255"/>
        <color theme="1"/>
        <color theme="0"/>
      </colorScale>
    </cfRule>
  </conditionalFormatting>
  <conditionalFormatting sqref="R26:U29">
    <cfRule type="colorScale" priority="7">
      <colorScale>
        <cfvo type="num" val="0"/>
        <cfvo type="num" val="255"/>
        <color theme="1"/>
        <color theme="0"/>
      </colorScale>
    </cfRule>
  </conditionalFormatting>
  <conditionalFormatting sqref="R36">
    <cfRule type="colorScale" priority="6">
      <colorScale>
        <cfvo type="num" val="0"/>
        <cfvo type="num" val="255"/>
        <color theme="1"/>
        <color theme="0"/>
      </colorScale>
    </cfRule>
  </conditionalFormatting>
  <conditionalFormatting sqref="T36">
    <cfRule type="colorScale" priority="5">
      <colorScale>
        <cfvo type="num" val="0"/>
        <cfvo type="num" val="255"/>
        <color theme="1"/>
        <color theme="0"/>
      </colorScale>
    </cfRule>
  </conditionalFormatting>
  <conditionalFormatting sqref="R32:U35">
    <cfRule type="colorScale" priority="3">
      <colorScale>
        <cfvo type="num" val="0"/>
        <cfvo type="num" val="255"/>
        <color theme="1"/>
        <color theme="0"/>
      </colorScale>
    </cfRule>
    <cfRule type="colorScale" priority="4">
      <colorScale>
        <cfvo type="num" val="0"/>
        <cfvo type="num" val="255"/>
        <color theme="1"/>
        <color theme="0"/>
      </colorScale>
    </cfRule>
  </conditionalFormatting>
  <conditionalFormatting sqref="S25"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I25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  <pageSetup paperSize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B03D-6D74-4FBD-818B-31B59C1E6377}">
  <dimension ref="B3:Q25"/>
  <sheetViews>
    <sheetView zoomScaleNormal="100" workbookViewId="0">
      <selection activeCell="G25" sqref="G25"/>
    </sheetView>
  </sheetViews>
  <sheetFormatPr defaultRowHeight="14.25" x14ac:dyDescent="0.2"/>
  <sheetData>
    <row r="3" spans="2:17" x14ac:dyDescent="0.2">
      <c r="B3" s="5" t="s">
        <v>15</v>
      </c>
      <c r="G3" s="19" t="s">
        <v>23</v>
      </c>
      <c r="H3" s="20"/>
      <c r="I3" s="23"/>
    </row>
    <row r="4" spans="2:17" x14ac:dyDescent="0.2">
      <c r="B4" s="1">
        <v>0</v>
      </c>
      <c r="C4" s="1">
        <v>19</v>
      </c>
      <c r="D4" s="1">
        <v>49</v>
      </c>
      <c r="E4" s="1">
        <v>90</v>
      </c>
      <c r="G4" s="18" t="s">
        <v>12</v>
      </c>
      <c r="H4" s="22" t="s">
        <v>0</v>
      </c>
      <c r="I4" s="1">
        <v>0</v>
      </c>
      <c r="J4" s="1">
        <v>10</v>
      </c>
      <c r="K4" s="1">
        <v>20</v>
      </c>
      <c r="L4" s="1">
        <v>30</v>
      </c>
    </row>
    <row r="5" spans="2:17" x14ac:dyDescent="0.2">
      <c r="B5" s="1">
        <v>17</v>
      </c>
      <c r="C5" s="1">
        <v>49</v>
      </c>
      <c r="D5" s="1">
        <v>90</v>
      </c>
      <c r="E5" s="1">
        <v>138</v>
      </c>
      <c r="I5" s="1">
        <v>10</v>
      </c>
      <c r="J5" s="1">
        <v>20</v>
      </c>
      <c r="K5" s="1">
        <v>30</v>
      </c>
      <c r="L5" s="1">
        <v>40</v>
      </c>
    </row>
    <row r="6" spans="2:17" x14ac:dyDescent="0.2">
      <c r="B6" s="1">
        <v>49</v>
      </c>
      <c r="C6" s="1">
        <v>90</v>
      </c>
      <c r="D6" s="1">
        <v>138</v>
      </c>
      <c r="E6" s="1">
        <v>193</v>
      </c>
      <c r="I6" s="1">
        <v>20</v>
      </c>
      <c r="J6" s="1">
        <v>30</v>
      </c>
      <c r="K6" s="1">
        <v>40</v>
      </c>
      <c r="L6" s="1">
        <v>50</v>
      </c>
    </row>
    <row r="7" spans="2:17" x14ac:dyDescent="0.2">
      <c r="B7" s="1">
        <v>90</v>
      </c>
      <c r="C7" s="1">
        <v>138</v>
      </c>
      <c r="D7" s="1">
        <v>193</v>
      </c>
      <c r="E7">
        <v>255</v>
      </c>
      <c r="I7" s="1">
        <v>30</v>
      </c>
      <c r="J7" s="1">
        <v>40</v>
      </c>
      <c r="K7" s="1">
        <v>50</v>
      </c>
      <c r="L7" s="1">
        <v>60</v>
      </c>
    </row>
    <row r="9" spans="2:17" x14ac:dyDescent="0.2">
      <c r="B9" s="5" t="s">
        <v>16</v>
      </c>
      <c r="G9" s="19" t="s">
        <v>4</v>
      </c>
      <c r="H9" s="21"/>
    </row>
    <row r="10" spans="2:17" x14ac:dyDescent="0.2">
      <c r="B10" s="1">
        <v>0</v>
      </c>
      <c r="C10" s="1">
        <v>42</v>
      </c>
      <c r="D10">
        <v>85</v>
      </c>
      <c r="E10">
        <v>127</v>
      </c>
      <c r="G10" s="7" t="s">
        <v>9</v>
      </c>
      <c r="H10" s="7" t="s">
        <v>0</v>
      </c>
      <c r="I10" s="1">
        <v>0</v>
      </c>
      <c r="J10" s="1">
        <v>10</v>
      </c>
      <c r="K10" s="1">
        <v>20</v>
      </c>
      <c r="L10" s="1">
        <v>30</v>
      </c>
      <c r="M10" s="7" t="s">
        <v>1</v>
      </c>
      <c r="N10">
        <v>100</v>
      </c>
      <c r="O10">
        <v>120</v>
      </c>
      <c r="P10">
        <v>140</v>
      </c>
      <c r="Q10">
        <v>160</v>
      </c>
    </row>
    <row r="11" spans="2:17" x14ac:dyDescent="0.2">
      <c r="B11" s="1">
        <v>42</v>
      </c>
      <c r="C11" s="1">
        <v>85</v>
      </c>
      <c r="D11">
        <v>127</v>
      </c>
      <c r="E11">
        <v>170</v>
      </c>
      <c r="I11" s="1">
        <v>10</v>
      </c>
      <c r="J11" s="1">
        <v>20</v>
      </c>
      <c r="K11" s="1">
        <v>30</v>
      </c>
      <c r="L11" s="1">
        <v>40</v>
      </c>
      <c r="N11">
        <v>120</v>
      </c>
      <c r="O11">
        <v>140</v>
      </c>
      <c r="P11">
        <v>160</v>
      </c>
      <c r="Q11">
        <v>180</v>
      </c>
    </row>
    <row r="12" spans="2:17" x14ac:dyDescent="0.2">
      <c r="B12" s="2">
        <v>85</v>
      </c>
      <c r="C12">
        <v>127</v>
      </c>
      <c r="D12">
        <v>170</v>
      </c>
      <c r="E12">
        <v>212</v>
      </c>
      <c r="I12" s="1">
        <v>20</v>
      </c>
      <c r="J12" s="1">
        <v>30</v>
      </c>
      <c r="K12" s="1">
        <v>40</v>
      </c>
      <c r="L12" s="1">
        <v>50</v>
      </c>
      <c r="N12">
        <v>140</v>
      </c>
      <c r="O12">
        <v>160</v>
      </c>
      <c r="P12">
        <v>180</v>
      </c>
      <c r="Q12">
        <v>200</v>
      </c>
    </row>
    <row r="13" spans="2:17" x14ac:dyDescent="0.2">
      <c r="B13" s="2">
        <v>127</v>
      </c>
      <c r="C13">
        <v>170</v>
      </c>
      <c r="D13">
        <v>212</v>
      </c>
      <c r="E13">
        <v>255</v>
      </c>
      <c r="I13" s="1">
        <v>30</v>
      </c>
      <c r="J13" s="1">
        <v>40</v>
      </c>
      <c r="K13" s="1">
        <v>50</v>
      </c>
      <c r="L13" s="1">
        <v>60</v>
      </c>
      <c r="N13">
        <v>160</v>
      </c>
      <c r="O13">
        <v>180</v>
      </c>
      <c r="P13">
        <v>200</v>
      </c>
      <c r="Q13">
        <v>220</v>
      </c>
    </row>
    <row r="15" spans="2:17" x14ac:dyDescent="0.2">
      <c r="B15" s="5" t="s">
        <v>17</v>
      </c>
      <c r="G15" s="10" t="s">
        <v>4</v>
      </c>
      <c r="H15" s="10"/>
    </row>
    <row r="16" spans="2:17" x14ac:dyDescent="0.2">
      <c r="B16">
        <v>255</v>
      </c>
      <c r="C16">
        <v>212</v>
      </c>
      <c r="D16">
        <v>170</v>
      </c>
      <c r="E16">
        <v>127</v>
      </c>
      <c r="G16" s="7" t="s">
        <v>8</v>
      </c>
      <c r="H16" s="7" t="s">
        <v>0</v>
      </c>
      <c r="I16" s="1">
        <v>0</v>
      </c>
      <c r="J16" s="1">
        <v>10</v>
      </c>
      <c r="K16" s="1">
        <v>20</v>
      </c>
      <c r="L16" s="1">
        <v>30</v>
      </c>
      <c r="M16" s="7" t="s">
        <v>1</v>
      </c>
      <c r="N16">
        <v>100</v>
      </c>
      <c r="O16">
        <v>120</v>
      </c>
      <c r="P16">
        <v>140</v>
      </c>
      <c r="Q16">
        <v>160</v>
      </c>
    </row>
    <row r="17" spans="2:17" x14ac:dyDescent="0.2">
      <c r="B17">
        <v>212</v>
      </c>
      <c r="C17">
        <v>170</v>
      </c>
      <c r="D17" s="1">
        <v>127</v>
      </c>
      <c r="E17" s="1">
        <v>85</v>
      </c>
      <c r="I17" s="1">
        <v>10</v>
      </c>
      <c r="J17" s="1">
        <v>20</v>
      </c>
      <c r="K17" s="1">
        <v>30</v>
      </c>
      <c r="L17" s="1">
        <v>40</v>
      </c>
      <c r="N17">
        <v>120</v>
      </c>
      <c r="O17">
        <v>140</v>
      </c>
      <c r="P17">
        <v>160</v>
      </c>
      <c r="Q17">
        <v>180</v>
      </c>
    </row>
    <row r="18" spans="2:17" x14ac:dyDescent="0.2">
      <c r="B18">
        <v>170</v>
      </c>
      <c r="C18" s="1">
        <v>127</v>
      </c>
      <c r="D18" s="1">
        <v>85</v>
      </c>
      <c r="E18" s="1">
        <v>42</v>
      </c>
      <c r="I18" s="1">
        <v>20</v>
      </c>
      <c r="J18" s="1">
        <v>30</v>
      </c>
      <c r="K18" s="1">
        <v>40</v>
      </c>
      <c r="L18" s="1">
        <v>50</v>
      </c>
      <c r="N18">
        <v>140</v>
      </c>
      <c r="O18">
        <v>160</v>
      </c>
      <c r="P18">
        <v>180</v>
      </c>
      <c r="Q18">
        <v>200</v>
      </c>
    </row>
    <row r="19" spans="2:17" x14ac:dyDescent="0.2">
      <c r="B19">
        <v>127</v>
      </c>
      <c r="C19" s="1">
        <v>85</v>
      </c>
      <c r="D19" s="1">
        <v>42</v>
      </c>
      <c r="E19" s="1">
        <v>0</v>
      </c>
      <c r="I19" s="1">
        <v>30</v>
      </c>
      <c r="J19" s="1">
        <v>40</v>
      </c>
      <c r="K19" s="1">
        <v>50</v>
      </c>
      <c r="L19" s="1">
        <v>60</v>
      </c>
      <c r="N19">
        <v>160</v>
      </c>
      <c r="O19">
        <v>180</v>
      </c>
      <c r="P19">
        <v>200</v>
      </c>
      <c r="Q19">
        <v>220</v>
      </c>
    </row>
    <row r="21" spans="2:17" x14ac:dyDescent="0.2">
      <c r="B21" s="5" t="s">
        <v>18</v>
      </c>
      <c r="G21" s="19" t="s">
        <v>23</v>
      </c>
      <c r="H21" s="20"/>
      <c r="I21" s="21"/>
    </row>
    <row r="22" spans="2:17" x14ac:dyDescent="0.2">
      <c r="B22" s="1">
        <v>0</v>
      </c>
      <c r="C22" s="1">
        <v>50</v>
      </c>
      <c r="D22" s="1">
        <v>96</v>
      </c>
      <c r="E22" s="2">
        <v>139</v>
      </c>
      <c r="G22" s="7" t="s">
        <v>13</v>
      </c>
      <c r="H22" s="7" t="s">
        <v>1</v>
      </c>
      <c r="I22">
        <v>100</v>
      </c>
      <c r="J22">
        <v>120</v>
      </c>
      <c r="K22">
        <v>140</v>
      </c>
      <c r="L22">
        <v>160</v>
      </c>
    </row>
    <row r="23" spans="2:17" x14ac:dyDescent="0.2">
      <c r="B23" s="1">
        <v>50</v>
      </c>
      <c r="C23" s="1">
        <v>96</v>
      </c>
      <c r="D23" s="2">
        <v>139</v>
      </c>
      <c r="E23" s="2">
        <v>180</v>
      </c>
      <c r="I23">
        <v>120</v>
      </c>
      <c r="J23">
        <v>140</v>
      </c>
      <c r="K23">
        <v>160</v>
      </c>
      <c r="L23">
        <v>180</v>
      </c>
    </row>
    <row r="24" spans="2:17" x14ac:dyDescent="0.2">
      <c r="B24" s="1">
        <v>96</v>
      </c>
      <c r="C24" s="2">
        <v>139</v>
      </c>
      <c r="D24" s="2">
        <v>180</v>
      </c>
      <c r="E24" s="2">
        <v>218</v>
      </c>
      <c r="I24">
        <v>140</v>
      </c>
      <c r="J24">
        <v>160</v>
      </c>
      <c r="K24">
        <v>180</v>
      </c>
      <c r="L24">
        <v>200</v>
      </c>
    </row>
    <row r="25" spans="2:17" x14ac:dyDescent="0.2">
      <c r="B25" s="2">
        <v>139</v>
      </c>
      <c r="C25" s="2">
        <v>180</v>
      </c>
      <c r="D25" s="2">
        <v>218</v>
      </c>
      <c r="E25" s="2">
        <v>255</v>
      </c>
      <c r="I25">
        <v>160</v>
      </c>
      <c r="J25">
        <v>180</v>
      </c>
      <c r="K25">
        <v>200</v>
      </c>
      <c r="L25">
        <v>220</v>
      </c>
    </row>
  </sheetData>
  <mergeCells count="4">
    <mergeCell ref="G3:I3"/>
    <mergeCell ref="G9:H9"/>
    <mergeCell ref="G15:H15"/>
    <mergeCell ref="G21:I21"/>
  </mergeCells>
  <conditionalFormatting sqref="B4:E7 B10:B13">
    <cfRule type="colorScale" priority="10">
      <colorScale>
        <cfvo type="num" val="0"/>
        <cfvo type="num" val="255"/>
        <color theme="1"/>
        <color theme="0"/>
      </colorScale>
    </cfRule>
  </conditionalFormatting>
  <conditionalFormatting sqref="B10:E13 D16:E19 D22:E25">
    <cfRule type="colorScale" priority="9">
      <colorScale>
        <cfvo type="num" val="0"/>
        <cfvo type="num" val="255"/>
        <color theme="1"/>
        <color theme="0"/>
      </colorScale>
    </cfRule>
  </conditionalFormatting>
  <conditionalFormatting sqref="B16:E19 B22:B25 D22:E25">
    <cfRule type="colorScale" priority="8">
      <colorScale>
        <cfvo type="num" val="0"/>
        <cfvo type="num" val="255"/>
        <color theme="1"/>
        <color theme="0"/>
      </colorScale>
    </cfRule>
  </conditionalFormatting>
  <conditionalFormatting sqref="B22:E25">
    <cfRule type="colorScale" priority="7">
      <colorScale>
        <cfvo type="num" val="0"/>
        <cfvo type="num" val="255"/>
        <color theme="1"/>
        <color theme="0"/>
      </colorScale>
    </cfRule>
  </conditionalFormatting>
  <conditionalFormatting sqref="I4:L7">
    <cfRule type="colorScale" priority="6">
      <colorScale>
        <cfvo type="num" val="0"/>
        <cfvo type="num" val="255"/>
        <color theme="1"/>
        <color theme="0"/>
      </colorScale>
    </cfRule>
  </conditionalFormatting>
  <conditionalFormatting sqref="I10:L13">
    <cfRule type="colorScale" priority="5">
      <colorScale>
        <cfvo type="num" val="0"/>
        <cfvo type="num" val="255"/>
        <color theme="1"/>
        <color theme="0"/>
      </colorScale>
    </cfRule>
  </conditionalFormatting>
  <conditionalFormatting sqref="N10:Q13">
    <cfRule type="colorScale" priority="4">
      <colorScale>
        <cfvo type="num" val="0"/>
        <cfvo type="num" val="255"/>
        <color theme="1"/>
        <color theme="0"/>
      </colorScale>
    </cfRule>
  </conditionalFormatting>
  <conditionalFormatting sqref="I16:L19">
    <cfRule type="colorScale" priority="3">
      <colorScale>
        <cfvo type="num" val="0"/>
        <cfvo type="num" val="255"/>
        <color theme="1"/>
        <color theme="0"/>
      </colorScale>
    </cfRule>
  </conditionalFormatting>
  <conditionalFormatting sqref="N16:Q19"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I22:L25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3A81-CA3E-4C66-AA7A-2F599A1C1C1F}">
  <dimension ref="A5:D27"/>
  <sheetViews>
    <sheetView workbookViewId="0">
      <selection activeCell="F6" sqref="F6"/>
    </sheetView>
  </sheetViews>
  <sheetFormatPr defaultRowHeight="14.25" x14ac:dyDescent="0.2"/>
  <sheetData>
    <row r="5" spans="1:4" x14ac:dyDescent="0.2">
      <c r="A5" s="5" t="s">
        <v>15</v>
      </c>
    </row>
    <row r="6" spans="1:4" x14ac:dyDescent="0.2">
      <c r="A6" s="1">
        <v>0</v>
      </c>
      <c r="B6" s="1">
        <v>19</v>
      </c>
      <c r="C6" s="1">
        <v>49</v>
      </c>
      <c r="D6" s="1">
        <v>90</v>
      </c>
    </row>
    <row r="7" spans="1:4" x14ac:dyDescent="0.2">
      <c r="A7" s="1">
        <v>17</v>
      </c>
      <c r="B7" s="1">
        <v>49</v>
      </c>
      <c r="C7" s="1">
        <v>90</v>
      </c>
      <c r="D7" s="1">
        <v>138</v>
      </c>
    </row>
    <row r="8" spans="1:4" x14ac:dyDescent="0.2">
      <c r="A8" s="1">
        <v>49</v>
      </c>
      <c r="B8" s="1">
        <v>90</v>
      </c>
      <c r="C8" s="1">
        <v>138</v>
      </c>
      <c r="D8" s="1">
        <v>193</v>
      </c>
    </row>
    <row r="9" spans="1:4" x14ac:dyDescent="0.2">
      <c r="A9" s="1">
        <v>90</v>
      </c>
      <c r="B9" s="1">
        <v>138</v>
      </c>
      <c r="C9" s="1">
        <v>193</v>
      </c>
      <c r="D9">
        <v>255</v>
      </c>
    </row>
    <row r="11" spans="1:4" x14ac:dyDescent="0.2">
      <c r="A11" s="5" t="s">
        <v>16</v>
      </c>
    </row>
    <row r="12" spans="1:4" x14ac:dyDescent="0.2">
      <c r="A12" s="1">
        <v>0</v>
      </c>
      <c r="B12" s="1">
        <v>42</v>
      </c>
      <c r="C12">
        <v>85</v>
      </c>
      <c r="D12">
        <v>127</v>
      </c>
    </row>
    <row r="13" spans="1:4" x14ac:dyDescent="0.2">
      <c r="A13" s="1">
        <v>42</v>
      </c>
      <c r="B13" s="1">
        <v>85</v>
      </c>
      <c r="C13">
        <v>127</v>
      </c>
      <c r="D13">
        <v>170</v>
      </c>
    </row>
    <row r="14" spans="1:4" x14ac:dyDescent="0.2">
      <c r="A14" s="2">
        <v>85</v>
      </c>
      <c r="B14">
        <v>127</v>
      </c>
      <c r="C14">
        <v>170</v>
      </c>
      <c r="D14">
        <v>212</v>
      </c>
    </row>
    <row r="15" spans="1:4" x14ac:dyDescent="0.2">
      <c r="A15" s="2">
        <v>127</v>
      </c>
      <c r="B15">
        <v>170</v>
      </c>
      <c r="C15">
        <v>212</v>
      </c>
      <c r="D15">
        <v>255</v>
      </c>
    </row>
    <row r="17" spans="1:4" x14ac:dyDescent="0.2">
      <c r="A17" s="5" t="s">
        <v>17</v>
      </c>
    </row>
    <row r="18" spans="1:4" x14ac:dyDescent="0.2">
      <c r="A18">
        <v>255</v>
      </c>
      <c r="B18">
        <v>212</v>
      </c>
      <c r="C18">
        <v>170</v>
      </c>
      <c r="D18">
        <v>127</v>
      </c>
    </row>
    <row r="19" spans="1:4" x14ac:dyDescent="0.2">
      <c r="A19">
        <v>212</v>
      </c>
      <c r="B19">
        <v>170</v>
      </c>
      <c r="C19" s="1">
        <v>127</v>
      </c>
      <c r="D19" s="1">
        <v>85</v>
      </c>
    </row>
    <row r="20" spans="1:4" x14ac:dyDescent="0.2">
      <c r="A20">
        <v>170</v>
      </c>
      <c r="B20" s="1">
        <v>127</v>
      </c>
      <c r="C20" s="1">
        <v>85</v>
      </c>
      <c r="D20" s="1">
        <v>42</v>
      </c>
    </row>
    <row r="21" spans="1:4" x14ac:dyDescent="0.2">
      <c r="A21">
        <v>127</v>
      </c>
      <c r="B21" s="1">
        <v>85</v>
      </c>
      <c r="C21" s="1">
        <v>42</v>
      </c>
      <c r="D21" s="1">
        <v>0</v>
      </c>
    </row>
    <row r="23" spans="1:4" x14ac:dyDescent="0.2">
      <c r="A23" s="5" t="s">
        <v>18</v>
      </c>
    </row>
    <row r="24" spans="1:4" x14ac:dyDescent="0.2">
      <c r="A24" s="1">
        <v>0</v>
      </c>
      <c r="B24" s="1">
        <v>50</v>
      </c>
      <c r="C24" s="1">
        <v>96</v>
      </c>
      <c r="D24" s="2">
        <v>139</v>
      </c>
    </row>
    <row r="25" spans="1:4" x14ac:dyDescent="0.2">
      <c r="A25" s="1">
        <v>50</v>
      </c>
      <c r="B25" s="1">
        <v>96</v>
      </c>
      <c r="C25" s="2">
        <v>139</v>
      </c>
      <c r="D25" s="2">
        <v>180</v>
      </c>
    </row>
    <row r="26" spans="1:4" x14ac:dyDescent="0.2">
      <c r="A26" s="1">
        <v>96</v>
      </c>
      <c r="B26" s="2">
        <v>139</v>
      </c>
      <c r="C26" s="2">
        <v>180</v>
      </c>
      <c r="D26" s="2">
        <v>218</v>
      </c>
    </row>
    <row r="27" spans="1:4" x14ac:dyDescent="0.2">
      <c r="A27" s="2">
        <v>139</v>
      </c>
      <c r="B27" s="2">
        <v>180</v>
      </c>
      <c r="C27" s="2">
        <v>218</v>
      </c>
      <c r="D27" s="2">
        <v>255</v>
      </c>
    </row>
  </sheetData>
  <conditionalFormatting sqref="H4:K7">
    <cfRule type="colorScale" priority="10">
      <colorScale>
        <cfvo type="num" val="0"/>
        <cfvo type="num" val="255"/>
        <color theme="1"/>
        <color theme="0"/>
      </colorScale>
    </cfRule>
  </conditionalFormatting>
  <conditionalFormatting sqref="H10:H13">
    <cfRule type="colorScale" priority="9">
      <colorScale>
        <cfvo type="num" val="0"/>
        <cfvo type="num" val="255"/>
        <color theme="1"/>
        <color theme="0"/>
      </colorScale>
    </cfRule>
  </conditionalFormatting>
  <conditionalFormatting sqref="H10:K13 J16:K19 J22:K25">
    <cfRule type="colorScale" priority="8">
      <colorScale>
        <cfvo type="num" val="0"/>
        <cfvo type="num" val="255"/>
        <color theme="1"/>
        <color theme="0"/>
      </colorScale>
    </cfRule>
  </conditionalFormatting>
  <conditionalFormatting sqref="H16:K19 H22:H25 J22:K25">
    <cfRule type="colorScale" priority="7">
      <colorScale>
        <cfvo type="num" val="0"/>
        <cfvo type="num" val="255"/>
        <color theme="1"/>
        <color theme="0"/>
      </colorScale>
    </cfRule>
  </conditionalFormatting>
  <conditionalFormatting sqref="H22:K25">
    <cfRule type="colorScale" priority="6">
      <colorScale>
        <cfvo type="num" val="0"/>
        <cfvo type="num" val="255"/>
        <color theme="1"/>
        <color theme="0"/>
      </colorScale>
    </cfRule>
  </conditionalFormatting>
  <conditionalFormatting sqref="A6:D9">
    <cfRule type="colorScale" priority="5">
      <colorScale>
        <cfvo type="num" val="0"/>
        <cfvo type="num" val="255"/>
        <color theme="1"/>
        <color theme="0"/>
      </colorScale>
    </cfRule>
  </conditionalFormatting>
  <conditionalFormatting sqref="A12:A15">
    <cfRule type="colorScale" priority="4">
      <colorScale>
        <cfvo type="num" val="0"/>
        <cfvo type="num" val="255"/>
        <color theme="1"/>
        <color theme="0"/>
      </colorScale>
    </cfRule>
  </conditionalFormatting>
  <conditionalFormatting sqref="A12:D15 C18:D21 C24:D27">
    <cfRule type="colorScale" priority="3">
      <colorScale>
        <cfvo type="num" val="0"/>
        <cfvo type="num" val="255"/>
        <color theme="1"/>
        <color theme="0"/>
      </colorScale>
    </cfRule>
  </conditionalFormatting>
  <conditionalFormatting sqref="A18:D21 A24:A27 C24:D27"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A24:D27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078B-906A-48B0-93B1-4440DEC8DD7F}">
  <dimension ref="B18:H20"/>
  <sheetViews>
    <sheetView workbookViewId="0">
      <selection activeCell="B20" sqref="B20"/>
    </sheetView>
  </sheetViews>
  <sheetFormatPr defaultRowHeight="14.25" x14ac:dyDescent="0.2"/>
  <sheetData>
    <row r="18" spans="2:8" ht="25.5" x14ac:dyDescent="0.35">
      <c r="B18" s="25" t="s">
        <v>25</v>
      </c>
      <c r="C18" s="25"/>
      <c r="D18" s="25"/>
      <c r="E18" s="25"/>
      <c r="F18" s="26"/>
      <c r="G18" s="26"/>
      <c r="H18" s="26"/>
    </row>
    <row r="20" spans="2:8" ht="25.5" x14ac:dyDescent="0.35">
      <c r="B20" s="25" t="s">
        <v>26</v>
      </c>
      <c r="C20" s="25"/>
      <c r="D20" s="25"/>
      <c r="E20" s="25"/>
      <c r="F20" s="26"/>
      <c r="G20" s="26"/>
      <c r="H20" s="2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DB81-51F8-4254-8430-9853655DDF79}">
  <dimension ref="B18:G18"/>
  <sheetViews>
    <sheetView workbookViewId="0">
      <selection activeCell="B18" sqref="B18:G18"/>
    </sheetView>
  </sheetViews>
  <sheetFormatPr defaultRowHeight="14.25" x14ac:dyDescent="0.2"/>
  <sheetData>
    <row r="18" spans="2:7" ht="25.5" x14ac:dyDescent="0.35">
      <c r="B18" s="24" t="s">
        <v>24</v>
      </c>
      <c r="C18" s="24"/>
      <c r="D18" s="24"/>
      <c r="E18" s="24"/>
      <c r="F18" s="24"/>
      <c r="G18" s="24"/>
    </row>
  </sheetData>
  <mergeCells count="1">
    <mergeCell ref="B18:G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2AC3-5E2E-40A3-B12C-5DA71EB7856E}">
  <dimension ref="B4:M27"/>
  <sheetViews>
    <sheetView workbookViewId="0">
      <selection activeCell="C22" sqref="C22"/>
    </sheetView>
  </sheetViews>
  <sheetFormatPr defaultRowHeight="14.25" x14ac:dyDescent="0.2"/>
  <sheetData>
    <row r="4" spans="2:13" x14ac:dyDescent="0.2">
      <c r="B4" s="48">
        <v>84</v>
      </c>
      <c r="C4" s="48">
        <v>130</v>
      </c>
      <c r="D4" s="48">
        <v>53</v>
      </c>
      <c r="E4" s="48">
        <v>84</v>
      </c>
      <c r="F4" s="48">
        <v>130</v>
      </c>
      <c r="G4" s="48">
        <v>53</v>
      </c>
      <c r="H4" s="49">
        <v>169</v>
      </c>
      <c r="I4" s="49">
        <v>208</v>
      </c>
      <c r="J4" s="49">
        <v>142</v>
      </c>
      <c r="K4" s="49">
        <v>169</v>
      </c>
      <c r="L4" s="49">
        <v>208</v>
      </c>
      <c r="M4" s="49">
        <v>142</v>
      </c>
    </row>
    <row r="5" spans="2:13" x14ac:dyDescent="0.2">
      <c r="B5" s="48">
        <v>84</v>
      </c>
      <c r="C5" s="48">
        <v>130</v>
      </c>
      <c r="D5" s="48">
        <v>53</v>
      </c>
      <c r="E5" s="48">
        <v>84</v>
      </c>
      <c r="F5" s="48">
        <v>130</v>
      </c>
      <c r="G5" s="48">
        <v>53</v>
      </c>
      <c r="H5" s="49">
        <v>169</v>
      </c>
      <c r="I5" s="49">
        <v>208</v>
      </c>
      <c r="J5" s="49">
        <v>142</v>
      </c>
      <c r="K5" s="49">
        <v>169</v>
      </c>
      <c r="L5" s="49">
        <v>208</v>
      </c>
      <c r="M5" s="49">
        <v>142</v>
      </c>
    </row>
    <row r="6" spans="2:13" x14ac:dyDescent="0.2">
      <c r="B6" s="48">
        <v>84</v>
      </c>
      <c r="C6" s="48">
        <v>130</v>
      </c>
      <c r="D6" s="48">
        <v>53</v>
      </c>
      <c r="E6" s="48">
        <v>84</v>
      </c>
      <c r="F6" s="48">
        <v>130</v>
      </c>
      <c r="G6" s="48">
        <v>53</v>
      </c>
      <c r="H6" s="50">
        <v>255</v>
      </c>
      <c r="I6" s="50">
        <v>255</v>
      </c>
      <c r="J6" s="50">
        <v>0</v>
      </c>
      <c r="K6" s="50">
        <v>255</v>
      </c>
      <c r="L6" s="50">
        <v>255</v>
      </c>
      <c r="M6" s="50">
        <v>0</v>
      </c>
    </row>
    <row r="7" spans="2:13" x14ac:dyDescent="0.2">
      <c r="B7" s="48">
        <v>84</v>
      </c>
      <c r="C7" s="48">
        <v>130</v>
      </c>
      <c r="D7" s="48">
        <v>53</v>
      </c>
      <c r="E7" s="48">
        <v>84</v>
      </c>
      <c r="F7" s="48">
        <v>130</v>
      </c>
      <c r="G7" s="48">
        <v>53</v>
      </c>
      <c r="H7" s="50">
        <v>255</v>
      </c>
      <c r="I7" s="50">
        <v>255</v>
      </c>
      <c r="J7" s="50">
        <v>0</v>
      </c>
      <c r="K7" s="51">
        <v>255</v>
      </c>
      <c r="L7" s="51">
        <v>192</v>
      </c>
      <c r="M7" s="51">
        <v>0</v>
      </c>
    </row>
    <row r="8" spans="2:13" x14ac:dyDescent="0.2">
      <c r="B8" s="48">
        <v>84</v>
      </c>
      <c r="C8" s="48">
        <v>130</v>
      </c>
      <c r="D8" s="48">
        <v>53</v>
      </c>
      <c r="E8" s="48">
        <v>84</v>
      </c>
      <c r="F8" s="48">
        <v>130</v>
      </c>
      <c r="G8" s="48">
        <v>53</v>
      </c>
      <c r="H8" s="50">
        <v>255</v>
      </c>
      <c r="I8" s="50">
        <v>255</v>
      </c>
      <c r="J8" s="50">
        <v>0</v>
      </c>
      <c r="K8" s="51">
        <v>255</v>
      </c>
      <c r="L8" s="51">
        <v>192</v>
      </c>
      <c r="M8" s="51">
        <v>0</v>
      </c>
    </row>
    <row r="11" spans="2:13" x14ac:dyDescent="0.2">
      <c r="B11" s="13" t="s">
        <v>27</v>
      </c>
      <c r="C11" s="13"/>
    </row>
    <row r="12" spans="2:13" x14ac:dyDescent="0.2">
      <c r="B12">
        <f>(B4+C4+D4)/3</f>
        <v>89</v>
      </c>
      <c r="C12">
        <f>(E4+F4+G4)/3</f>
        <v>89</v>
      </c>
      <c r="D12">
        <f>(H4+I4+J4)/3</f>
        <v>173</v>
      </c>
      <c r="E12">
        <f>(K4+L4+M4)/3</f>
        <v>173</v>
      </c>
    </row>
    <row r="13" spans="2:13" x14ac:dyDescent="0.2">
      <c r="B13">
        <f t="shared" ref="B13:B16" si="0">(B5+C5+D5)/3</f>
        <v>89</v>
      </c>
      <c r="C13">
        <f>(E5+F5+G5)/3</f>
        <v>89</v>
      </c>
      <c r="D13">
        <f>(H5+I5+J5)/3</f>
        <v>173</v>
      </c>
      <c r="E13">
        <f>(K5+L5+M5)/3</f>
        <v>173</v>
      </c>
    </row>
    <row r="14" spans="2:13" x14ac:dyDescent="0.2">
      <c r="B14">
        <f t="shared" si="0"/>
        <v>89</v>
      </c>
      <c r="C14">
        <f>(E6+F6+G6)/3</f>
        <v>89</v>
      </c>
      <c r="D14">
        <f>(H6+I6+J6)/3</f>
        <v>170</v>
      </c>
      <c r="E14">
        <f>(K6+L6+M6)/3</f>
        <v>170</v>
      </c>
    </row>
    <row r="15" spans="2:13" x14ac:dyDescent="0.2">
      <c r="B15">
        <f t="shared" si="0"/>
        <v>89</v>
      </c>
      <c r="C15">
        <f>(E7+F7+G7)/3</f>
        <v>89</v>
      </c>
      <c r="D15">
        <f>(H7+I7+J7)/3</f>
        <v>170</v>
      </c>
      <c r="E15">
        <f>(K7+L7+M7)/3</f>
        <v>149</v>
      </c>
    </row>
    <row r="16" spans="2:13" x14ac:dyDescent="0.2">
      <c r="B16">
        <f t="shared" si="0"/>
        <v>89</v>
      </c>
      <c r="C16">
        <f>(E8+F8+G8)/3</f>
        <v>89</v>
      </c>
      <c r="D16">
        <f>(H8+I8+J8)/3</f>
        <v>170</v>
      </c>
      <c r="E16">
        <f>(K8+L8+M8)/3</f>
        <v>149</v>
      </c>
    </row>
    <row r="19" spans="2:11" x14ac:dyDescent="0.2">
      <c r="B19" s="53" t="s">
        <v>28</v>
      </c>
      <c r="C19" s="53"/>
      <c r="D19" s="4">
        <v>255</v>
      </c>
    </row>
    <row r="21" spans="2:11" x14ac:dyDescent="0.2">
      <c r="B21" s="52" t="s">
        <v>29</v>
      </c>
      <c r="C21" s="52" t="s">
        <v>30</v>
      </c>
      <c r="D21" s="52" t="s">
        <v>31</v>
      </c>
      <c r="E21" s="52" t="s">
        <v>32</v>
      </c>
      <c r="F21" s="52" t="s">
        <v>33</v>
      </c>
      <c r="H21">
        <f>IF(B12=$B$22,$F$22,IF(B12=$B$23,$F$23,IF(B12=$B$24,$F$24,IF(B12=$B$25,$F$25))))</f>
        <v>127</v>
      </c>
      <c r="I21">
        <f t="shared" ref="I21:K25" si="1">IF(C12=$B$22,$F$22,IF(C12=$B$23,$F$23,IF(C12=$B$24,$F$24,IF(C12=$B$25,$F$25))))</f>
        <v>127</v>
      </c>
      <c r="J21">
        <f t="shared" si="1"/>
        <v>255</v>
      </c>
      <c r="K21">
        <f t="shared" si="1"/>
        <v>255</v>
      </c>
    </row>
    <row r="22" spans="2:11" x14ac:dyDescent="0.2">
      <c r="B22" s="7">
        <v>89</v>
      </c>
      <c r="C22" s="7">
        <f>COUNTIF($B$12:$E$16,B22)</f>
        <v>10</v>
      </c>
      <c r="D22" s="7">
        <f>C22/$C$26</f>
        <v>0.5</v>
      </c>
      <c r="E22" s="7">
        <f>D22</f>
        <v>0.5</v>
      </c>
      <c r="F22" s="7">
        <f>FLOOR(E22*$D$19,1)</f>
        <v>127</v>
      </c>
      <c r="H22">
        <f t="shared" ref="H22:H25" si="2">IF(B13=$B$22,$F$22,IF(B13=$B$23,$F$23,IF(B13=$B$24,$F$24,IF(B13=$B$25,$F$25))))</f>
        <v>127</v>
      </c>
      <c r="I22">
        <f t="shared" si="1"/>
        <v>127</v>
      </c>
      <c r="J22">
        <f t="shared" si="1"/>
        <v>255</v>
      </c>
      <c r="K22">
        <f t="shared" si="1"/>
        <v>255</v>
      </c>
    </row>
    <row r="23" spans="2:11" x14ac:dyDescent="0.2">
      <c r="B23" s="7">
        <v>149</v>
      </c>
      <c r="C23" s="7">
        <f t="shared" ref="C23:C25" si="3">COUNTIF($B$12:$E$16,B23)</f>
        <v>2</v>
      </c>
      <c r="D23" s="7">
        <f t="shared" ref="D23:D25" si="4">C23/$C$26</f>
        <v>0.1</v>
      </c>
      <c r="E23" s="7">
        <f>E22+D23</f>
        <v>0.6</v>
      </c>
      <c r="F23" s="7">
        <f t="shared" ref="F23:F25" si="5">FLOOR(E23*$D$19,1)</f>
        <v>153</v>
      </c>
      <c r="H23">
        <f t="shared" si="2"/>
        <v>127</v>
      </c>
      <c r="I23">
        <f t="shared" si="1"/>
        <v>127</v>
      </c>
      <c r="J23">
        <f t="shared" si="1"/>
        <v>204</v>
      </c>
      <c r="K23">
        <f t="shared" si="1"/>
        <v>204</v>
      </c>
    </row>
    <row r="24" spans="2:11" x14ac:dyDescent="0.2">
      <c r="B24" s="7">
        <v>170</v>
      </c>
      <c r="C24" s="7">
        <f t="shared" si="3"/>
        <v>4</v>
      </c>
      <c r="D24" s="7">
        <f t="shared" si="4"/>
        <v>0.2</v>
      </c>
      <c r="E24" s="7">
        <f>E23+D24</f>
        <v>0.8</v>
      </c>
      <c r="F24" s="7">
        <f t="shared" si="5"/>
        <v>204</v>
      </c>
      <c r="H24">
        <f t="shared" si="2"/>
        <v>127</v>
      </c>
      <c r="I24">
        <f t="shared" si="1"/>
        <v>127</v>
      </c>
      <c r="J24">
        <f t="shared" si="1"/>
        <v>204</v>
      </c>
      <c r="K24">
        <f t="shared" si="1"/>
        <v>153</v>
      </c>
    </row>
    <row r="25" spans="2:11" x14ac:dyDescent="0.2">
      <c r="B25" s="7">
        <v>173</v>
      </c>
      <c r="C25" s="7">
        <f t="shared" si="3"/>
        <v>4</v>
      </c>
      <c r="D25" s="7">
        <f t="shared" si="4"/>
        <v>0.2</v>
      </c>
      <c r="E25" s="7">
        <f>E24+D25</f>
        <v>1</v>
      </c>
      <c r="F25" s="7">
        <f t="shared" si="5"/>
        <v>255</v>
      </c>
      <c r="H25">
        <f t="shared" si="2"/>
        <v>127</v>
      </c>
      <c r="I25">
        <f t="shared" si="1"/>
        <v>127</v>
      </c>
      <c r="J25">
        <f t="shared" si="1"/>
        <v>204</v>
      </c>
      <c r="K25">
        <f t="shared" si="1"/>
        <v>153</v>
      </c>
    </row>
    <row r="26" spans="2:11" ht="15" thickBot="1" x14ac:dyDescent="0.25">
      <c r="C26" s="54">
        <f>SUM(C22:C25)</f>
        <v>20</v>
      </c>
    </row>
    <row r="27" spans="2:11" ht="15" thickTop="1" x14ac:dyDescent="0.2"/>
  </sheetData>
  <mergeCells count="2">
    <mergeCell ref="B11:C11"/>
    <mergeCell ref="B19:C19"/>
  </mergeCells>
  <conditionalFormatting sqref="B12:E16"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H21:K25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18E5F-C1DF-47D4-9CE5-A5800243D80E}">
  <dimension ref="B2:X35"/>
  <sheetViews>
    <sheetView tabSelected="1" workbookViewId="0">
      <selection activeCell="R6" sqref="R6"/>
    </sheetView>
  </sheetViews>
  <sheetFormatPr defaultRowHeight="14.25" x14ac:dyDescent="0.2"/>
  <sheetData>
    <row r="2" spans="2:24" x14ac:dyDescent="0.2"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2:24" x14ac:dyDescent="0.2">
      <c r="B3" s="92" t="s">
        <v>35</v>
      </c>
      <c r="C3" s="93" t="s">
        <v>37</v>
      </c>
      <c r="D3" s="93" t="s">
        <v>36</v>
      </c>
      <c r="E3" s="92" t="s">
        <v>35</v>
      </c>
      <c r="F3" s="93" t="s">
        <v>37</v>
      </c>
      <c r="G3" s="93" t="s">
        <v>36</v>
      </c>
      <c r="H3" s="92" t="s">
        <v>35</v>
      </c>
      <c r="I3" s="93" t="s">
        <v>37</v>
      </c>
      <c r="J3" s="93" t="s">
        <v>36</v>
      </c>
      <c r="K3" s="92" t="s">
        <v>35</v>
      </c>
      <c r="L3" s="93" t="s">
        <v>37</v>
      </c>
      <c r="M3" s="94" t="s">
        <v>36</v>
      </c>
    </row>
    <row r="4" spans="2:24" x14ac:dyDescent="0.2">
      <c r="B4" s="33">
        <v>84</v>
      </c>
      <c r="C4" s="34">
        <v>130</v>
      </c>
      <c r="D4" s="35">
        <v>53</v>
      </c>
      <c r="E4" s="34">
        <v>84</v>
      </c>
      <c r="F4" s="34">
        <v>130</v>
      </c>
      <c r="G4" s="34">
        <v>53</v>
      </c>
      <c r="H4" s="71">
        <v>169</v>
      </c>
      <c r="I4" s="72">
        <v>208</v>
      </c>
      <c r="J4" s="73">
        <v>142</v>
      </c>
      <c r="K4" s="72">
        <v>169</v>
      </c>
      <c r="L4" s="72">
        <v>208</v>
      </c>
      <c r="M4" s="73">
        <v>142</v>
      </c>
    </row>
    <row r="5" spans="2:24" x14ac:dyDescent="0.2">
      <c r="B5" s="27">
        <v>84</v>
      </c>
      <c r="C5" s="28">
        <v>130</v>
      </c>
      <c r="D5" s="29">
        <v>53</v>
      </c>
      <c r="E5" s="28">
        <v>84</v>
      </c>
      <c r="F5" s="28">
        <v>130</v>
      </c>
      <c r="G5" s="28">
        <v>53</v>
      </c>
      <c r="H5" s="30">
        <v>169</v>
      </c>
      <c r="I5" s="31">
        <v>208</v>
      </c>
      <c r="J5" s="32">
        <v>142</v>
      </c>
      <c r="K5" s="31">
        <v>169</v>
      </c>
      <c r="L5" s="31">
        <v>208</v>
      </c>
      <c r="M5" s="32">
        <v>142</v>
      </c>
    </row>
    <row r="6" spans="2:24" x14ac:dyDescent="0.2">
      <c r="B6" s="33">
        <v>84</v>
      </c>
      <c r="C6" s="34">
        <v>130</v>
      </c>
      <c r="D6" s="35">
        <v>53</v>
      </c>
      <c r="E6" s="34">
        <v>84</v>
      </c>
      <c r="F6" s="34">
        <v>130</v>
      </c>
      <c r="G6" s="34">
        <v>53</v>
      </c>
      <c r="H6" s="36">
        <v>255</v>
      </c>
      <c r="I6" s="37">
        <v>255</v>
      </c>
      <c r="J6" s="38">
        <v>0</v>
      </c>
      <c r="K6" s="60">
        <v>255</v>
      </c>
      <c r="L6" s="61">
        <v>255</v>
      </c>
      <c r="M6" s="62">
        <v>0</v>
      </c>
    </row>
    <row r="7" spans="2:24" x14ac:dyDescent="0.2">
      <c r="B7" s="27">
        <v>84</v>
      </c>
      <c r="C7" s="28">
        <v>130</v>
      </c>
      <c r="D7" s="29">
        <v>53</v>
      </c>
      <c r="E7" s="28">
        <v>84</v>
      </c>
      <c r="F7" s="28">
        <v>130</v>
      </c>
      <c r="G7" s="28">
        <v>53</v>
      </c>
      <c r="H7" s="39">
        <v>255</v>
      </c>
      <c r="I7" s="63">
        <v>255</v>
      </c>
      <c r="J7" s="64">
        <v>0</v>
      </c>
      <c r="K7" s="46">
        <v>255</v>
      </c>
      <c r="L7" s="46">
        <v>192</v>
      </c>
      <c r="M7" s="47">
        <v>0</v>
      </c>
    </row>
    <row r="8" spans="2:24" x14ac:dyDescent="0.2">
      <c r="B8" s="40">
        <v>84</v>
      </c>
      <c r="C8" s="41">
        <v>130</v>
      </c>
      <c r="D8" s="42">
        <v>53</v>
      </c>
      <c r="E8" s="41">
        <v>84</v>
      </c>
      <c r="F8" s="41">
        <v>130</v>
      </c>
      <c r="G8" s="41">
        <v>53</v>
      </c>
      <c r="H8" s="43">
        <v>255</v>
      </c>
      <c r="I8" s="44">
        <v>255</v>
      </c>
      <c r="J8" s="45">
        <v>0</v>
      </c>
      <c r="K8" s="46">
        <v>255</v>
      </c>
      <c r="L8" s="46">
        <v>192</v>
      </c>
      <c r="M8" s="47">
        <v>0</v>
      </c>
    </row>
    <row r="9" spans="2:24" x14ac:dyDescent="0.2">
      <c r="Q9" s="56"/>
    </row>
    <row r="11" spans="2:24" x14ac:dyDescent="0.2">
      <c r="B11" s="55" t="s">
        <v>34</v>
      </c>
      <c r="C11" s="55"/>
      <c r="D11" s="55"/>
      <c r="R11" s="56"/>
    </row>
    <row r="12" spans="2:24" x14ac:dyDescent="0.2">
      <c r="T12" s="55" t="s">
        <v>38</v>
      </c>
      <c r="U12" s="55"/>
      <c r="V12" s="65" t="s">
        <v>28</v>
      </c>
      <c r="W12" s="65"/>
      <c r="X12" s="65">
        <v>255</v>
      </c>
    </row>
    <row r="13" spans="2:24" x14ac:dyDescent="0.2">
      <c r="B13" s="89" t="s">
        <v>35</v>
      </c>
      <c r="C13" s="90"/>
      <c r="D13" s="90"/>
      <c r="E13" s="91"/>
      <c r="G13" s="57"/>
      <c r="H13" s="86" t="s">
        <v>37</v>
      </c>
      <c r="I13" s="87"/>
      <c r="J13" s="87"/>
      <c r="K13" s="88"/>
      <c r="L13" s="56"/>
      <c r="M13" s="56"/>
      <c r="N13" s="83" t="s">
        <v>36</v>
      </c>
      <c r="O13" s="84"/>
      <c r="P13" s="84"/>
      <c r="Q13" s="85"/>
      <c r="R13" s="58"/>
      <c r="S13" s="58"/>
      <c r="T13" s="59" t="s">
        <v>35</v>
      </c>
      <c r="U13" s="68" t="s">
        <v>30</v>
      </c>
      <c r="V13" s="68" t="s">
        <v>31</v>
      </c>
      <c r="W13" s="68" t="s">
        <v>32</v>
      </c>
      <c r="X13" s="68" t="s">
        <v>33</v>
      </c>
    </row>
    <row r="14" spans="2:24" x14ac:dyDescent="0.2">
      <c r="B14" s="48">
        <v>84</v>
      </c>
      <c r="C14" s="48">
        <v>84</v>
      </c>
      <c r="D14" s="49">
        <v>169</v>
      </c>
      <c r="E14" s="49">
        <v>169</v>
      </c>
      <c r="H14" s="48">
        <v>130</v>
      </c>
      <c r="I14" s="48">
        <v>130</v>
      </c>
      <c r="J14" s="49">
        <v>208</v>
      </c>
      <c r="K14" s="49">
        <v>208</v>
      </c>
      <c r="N14" s="48">
        <v>53</v>
      </c>
      <c r="O14" s="48">
        <v>53</v>
      </c>
      <c r="P14" s="49">
        <v>142</v>
      </c>
      <c r="Q14" s="49">
        <v>142</v>
      </c>
      <c r="S14" s="58"/>
      <c r="T14" s="48">
        <v>84</v>
      </c>
      <c r="U14" s="67">
        <f>COUNTIF($B$14:$E$18,T14)</f>
        <v>10</v>
      </c>
      <c r="V14" s="67">
        <f>U14/$U$17</f>
        <v>0.5</v>
      </c>
      <c r="W14" s="67">
        <f>V14</f>
        <v>0.5</v>
      </c>
      <c r="X14" s="8">
        <f>FLOOR($X$12*W14,1)</f>
        <v>127</v>
      </c>
    </row>
    <row r="15" spans="2:24" x14ac:dyDescent="0.2">
      <c r="B15" s="48">
        <v>84</v>
      </c>
      <c r="C15" s="48">
        <v>84</v>
      </c>
      <c r="D15" s="49">
        <v>169</v>
      </c>
      <c r="E15" s="49">
        <v>169</v>
      </c>
      <c r="H15" s="48">
        <v>130</v>
      </c>
      <c r="I15" s="48">
        <v>130</v>
      </c>
      <c r="J15" s="49">
        <v>208</v>
      </c>
      <c r="K15" s="49">
        <v>208</v>
      </c>
      <c r="N15" s="48">
        <v>53</v>
      </c>
      <c r="O15" s="48">
        <v>53</v>
      </c>
      <c r="P15" s="49">
        <v>142</v>
      </c>
      <c r="Q15" s="49">
        <v>142</v>
      </c>
      <c r="T15" s="49">
        <v>169</v>
      </c>
      <c r="U15" s="67">
        <f>COUNTIF($B$14:$E$18,T15)</f>
        <v>4</v>
      </c>
      <c r="V15" s="67">
        <f t="shared" ref="V15:V16" si="0">U15/$U$17</f>
        <v>0.2</v>
      </c>
      <c r="W15" s="67">
        <f>W14+V15</f>
        <v>0.7</v>
      </c>
      <c r="X15" s="8">
        <f t="shared" ref="X15:X16" si="1">FLOOR($X$12*W15,1)</f>
        <v>178</v>
      </c>
    </row>
    <row r="16" spans="2:24" x14ac:dyDescent="0.2">
      <c r="B16" s="48">
        <v>84</v>
      </c>
      <c r="C16" s="48">
        <v>84</v>
      </c>
      <c r="D16" s="50">
        <v>255</v>
      </c>
      <c r="E16" s="50">
        <v>255</v>
      </c>
      <c r="H16" s="48">
        <v>130</v>
      </c>
      <c r="I16" s="48">
        <v>130</v>
      </c>
      <c r="J16" s="50">
        <v>255</v>
      </c>
      <c r="K16" s="50">
        <v>255</v>
      </c>
      <c r="N16" s="48">
        <v>53</v>
      </c>
      <c r="O16" s="48">
        <v>53</v>
      </c>
      <c r="P16" s="50">
        <v>0</v>
      </c>
      <c r="Q16" s="50">
        <v>0</v>
      </c>
      <c r="T16" s="50">
        <v>255</v>
      </c>
      <c r="U16" s="67">
        <f>COUNTIF($B$14:$E$18,T16)</f>
        <v>6</v>
      </c>
      <c r="V16" s="67">
        <f t="shared" si="0"/>
        <v>0.3</v>
      </c>
      <c r="W16" s="67">
        <f>W15+V16</f>
        <v>1</v>
      </c>
      <c r="X16" s="8">
        <f t="shared" si="1"/>
        <v>255</v>
      </c>
    </row>
    <row r="17" spans="2:24" ht="15" thickBot="1" x14ac:dyDescent="0.25">
      <c r="B17" s="48">
        <v>84</v>
      </c>
      <c r="C17" s="48">
        <v>84</v>
      </c>
      <c r="D17" s="50">
        <v>255</v>
      </c>
      <c r="E17" s="51">
        <v>255</v>
      </c>
      <c r="H17" s="48">
        <v>130</v>
      </c>
      <c r="I17" s="48">
        <v>130</v>
      </c>
      <c r="J17" s="50">
        <v>255</v>
      </c>
      <c r="K17" s="51">
        <v>192</v>
      </c>
      <c r="N17" s="48">
        <v>53</v>
      </c>
      <c r="O17" s="48">
        <v>53</v>
      </c>
      <c r="P17" s="50">
        <v>0</v>
      </c>
      <c r="Q17" s="51">
        <v>0</v>
      </c>
      <c r="U17" s="66">
        <f>SUM(U14:U16)</f>
        <v>20</v>
      </c>
    </row>
    <row r="18" spans="2:24" ht="15" thickTop="1" x14ac:dyDescent="0.2">
      <c r="B18" s="48">
        <v>84</v>
      </c>
      <c r="C18" s="48">
        <v>84</v>
      </c>
      <c r="D18" s="50">
        <v>255</v>
      </c>
      <c r="E18" s="51">
        <v>255</v>
      </c>
      <c r="H18" s="48">
        <v>130</v>
      </c>
      <c r="I18" s="48">
        <v>130</v>
      </c>
      <c r="J18" s="50">
        <v>255</v>
      </c>
      <c r="K18" s="51">
        <v>192</v>
      </c>
      <c r="N18" s="48">
        <v>53</v>
      </c>
      <c r="O18" s="48">
        <v>53</v>
      </c>
      <c r="P18" s="50">
        <v>0</v>
      </c>
      <c r="Q18" s="51">
        <v>0</v>
      </c>
    </row>
    <row r="20" spans="2:24" x14ac:dyDescent="0.2">
      <c r="T20" s="55" t="s">
        <v>38</v>
      </c>
      <c r="U20" s="55"/>
      <c r="V20" s="65" t="s">
        <v>28</v>
      </c>
      <c r="W20" s="65"/>
      <c r="X20" s="65">
        <v>255</v>
      </c>
    </row>
    <row r="21" spans="2:24" x14ac:dyDescent="0.2">
      <c r="B21" s="69" t="s">
        <v>35</v>
      </c>
      <c r="C21" s="69"/>
      <c r="D21" s="69"/>
      <c r="E21" s="69"/>
      <c r="H21" s="86" t="s">
        <v>37</v>
      </c>
      <c r="I21" s="87"/>
      <c r="J21" s="87"/>
      <c r="K21" s="88"/>
      <c r="N21" s="83" t="s">
        <v>36</v>
      </c>
      <c r="O21" s="84"/>
      <c r="P21" s="84"/>
      <c r="Q21" s="85"/>
      <c r="T21" s="59" t="s">
        <v>37</v>
      </c>
      <c r="U21" s="74" t="s">
        <v>30</v>
      </c>
      <c r="V21" s="74" t="s">
        <v>31</v>
      </c>
      <c r="W21" s="74" t="s">
        <v>32</v>
      </c>
      <c r="X21" s="74" t="s">
        <v>33</v>
      </c>
    </row>
    <row r="22" spans="2:24" x14ac:dyDescent="0.2">
      <c r="B22" s="8">
        <f>IF(B14=$T$14,$X$14,IF(B14=$T$15,$X$15,IF(B14=$T$16,$X$16)))</f>
        <v>127</v>
      </c>
      <c r="C22" s="8">
        <f t="shared" ref="C22:E22" si="2">IF(C14=$T$14,$X$14,IF(C14=$T$15,$X$15,IF(C14=$T$16,$X$16)))</f>
        <v>127</v>
      </c>
      <c r="D22" s="8">
        <f t="shared" si="2"/>
        <v>178</v>
      </c>
      <c r="E22" s="8">
        <f t="shared" si="2"/>
        <v>178</v>
      </c>
      <c r="H22" s="8">
        <f>IF(H14=$T$22,$X$22,IF(H14=$T$23,$X$23,IF(H14=$T$24,$X$24,IF(H14=$T$25,$X$25))))</f>
        <v>127</v>
      </c>
      <c r="I22" s="8">
        <f t="shared" ref="I22:K22" si="3">IF(I14=$T$22,$X$22,IF(I14=$T$23,$X$23,IF(I14=$T$24,$X$24,IF(I14=$T$25,$X$25))))</f>
        <v>127</v>
      </c>
      <c r="J22" s="8">
        <f t="shared" si="3"/>
        <v>204</v>
      </c>
      <c r="K22" s="8">
        <f t="shared" si="3"/>
        <v>204</v>
      </c>
      <c r="N22" s="8">
        <f>IF(N14=$T$31,$X$31,IF(N14=$T$32,$X$32,IF(N14=$T$33,$X$33)))</f>
        <v>204</v>
      </c>
      <c r="O22" s="8">
        <f t="shared" ref="O22:Q22" si="4">IF(O14=$T$31,$X$31,IF(O14=$T$32,$X$32,IF(O14=$T$33,$X$33)))</f>
        <v>204</v>
      </c>
      <c r="P22" s="8">
        <f t="shared" si="4"/>
        <v>255</v>
      </c>
      <c r="Q22" s="8">
        <f t="shared" si="4"/>
        <v>255</v>
      </c>
      <c r="T22" s="48">
        <v>130</v>
      </c>
      <c r="U22" s="75">
        <f>COUNTIF($H$14:$K$18,T22)</f>
        <v>10</v>
      </c>
      <c r="V22" s="75">
        <f>U22/$U$26</f>
        <v>0.5</v>
      </c>
      <c r="W22" s="75">
        <f>V22</f>
        <v>0.5</v>
      </c>
      <c r="X22" s="76">
        <f>FLOOR($X$20*W22,1)</f>
        <v>127</v>
      </c>
    </row>
    <row r="23" spans="2:24" x14ac:dyDescent="0.2">
      <c r="B23" s="8">
        <f t="shared" ref="B23:C26" si="5">IF(B15=$T$14,$X$14,IF(B15=$T$15,$X$15,IF(B15=$T$16,$X$16)))</f>
        <v>127</v>
      </c>
      <c r="C23" s="8">
        <f t="shared" ref="C23:E23" si="6">IF(C15=$T$14,$X$14,IF(C15=$T$15,$X$15,IF(C15=$T$16,$X$16)))</f>
        <v>127</v>
      </c>
      <c r="D23" s="8">
        <f t="shared" si="6"/>
        <v>178</v>
      </c>
      <c r="E23" s="8">
        <f t="shared" si="6"/>
        <v>178</v>
      </c>
      <c r="H23" s="8">
        <f t="shared" ref="H23:K26" si="7">IF(H15=$T$22,$X$22,IF(H15=$T$23,$X$23,IF(H15=$T$24,$X$24,IF(H15=$T$25,$X$25))))</f>
        <v>127</v>
      </c>
      <c r="I23" s="8">
        <f t="shared" si="7"/>
        <v>127</v>
      </c>
      <c r="J23" s="8">
        <f t="shared" si="7"/>
        <v>204</v>
      </c>
      <c r="K23" s="8">
        <f t="shared" si="7"/>
        <v>204</v>
      </c>
      <c r="N23" s="8">
        <f t="shared" ref="N23:Q26" si="8">IF(N15=$T$31,$X$31,IF(N15=$T$32,$X$32,IF(N15=$T$33,$X$33)))</f>
        <v>204</v>
      </c>
      <c r="O23" s="8">
        <f t="shared" si="8"/>
        <v>204</v>
      </c>
      <c r="P23" s="8">
        <f t="shared" si="8"/>
        <v>255</v>
      </c>
      <c r="Q23" s="8">
        <f t="shared" si="8"/>
        <v>255</v>
      </c>
      <c r="T23" s="51">
        <v>192</v>
      </c>
      <c r="U23" s="75">
        <f t="shared" ref="U23:U25" si="9">COUNTIF($H$14:$K$18,T23)</f>
        <v>2</v>
      </c>
      <c r="V23" s="75">
        <f t="shared" ref="V23:V25" si="10">U23/$U$26</f>
        <v>0.1</v>
      </c>
      <c r="W23" s="75">
        <f>W22+V23</f>
        <v>0.6</v>
      </c>
      <c r="X23" s="76">
        <f t="shared" ref="X23:X25" si="11">FLOOR($X$20*W23,1)</f>
        <v>153</v>
      </c>
    </row>
    <row r="24" spans="2:24" x14ac:dyDescent="0.2">
      <c r="B24" s="8">
        <f t="shared" si="5"/>
        <v>127</v>
      </c>
      <c r="C24" s="8">
        <f t="shared" ref="C24:E24" si="12">IF(C16=$T$14,$X$14,IF(C16=$T$15,$X$15,IF(C16=$T$16,$X$16)))</f>
        <v>127</v>
      </c>
      <c r="D24" s="8">
        <f t="shared" si="12"/>
        <v>255</v>
      </c>
      <c r="E24" s="8">
        <f t="shared" si="12"/>
        <v>255</v>
      </c>
      <c r="H24" s="8">
        <f t="shared" si="7"/>
        <v>127</v>
      </c>
      <c r="I24" s="8">
        <f t="shared" si="7"/>
        <v>127</v>
      </c>
      <c r="J24" s="8">
        <f t="shared" si="7"/>
        <v>255</v>
      </c>
      <c r="K24" s="8">
        <f t="shared" si="7"/>
        <v>255</v>
      </c>
      <c r="N24" s="8">
        <f t="shared" si="8"/>
        <v>204</v>
      </c>
      <c r="O24" s="8">
        <f t="shared" si="8"/>
        <v>204</v>
      </c>
      <c r="P24" s="8">
        <f t="shared" si="8"/>
        <v>76</v>
      </c>
      <c r="Q24" s="8">
        <f t="shared" si="8"/>
        <v>76</v>
      </c>
      <c r="T24" s="49">
        <v>208</v>
      </c>
      <c r="U24" s="75">
        <f t="shared" si="9"/>
        <v>4</v>
      </c>
      <c r="V24" s="75">
        <f t="shared" si="10"/>
        <v>0.2</v>
      </c>
      <c r="W24" s="75">
        <f t="shared" ref="W24:W25" si="13">W23+V24</f>
        <v>0.8</v>
      </c>
      <c r="X24" s="76">
        <f t="shared" si="11"/>
        <v>204</v>
      </c>
    </row>
    <row r="25" spans="2:24" x14ac:dyDescent="0.2">
      <c r="B25" s="8">
        <f t="shared" si="5"/>
        <v>127</v>
      </c>
      <c r="C25" s="8">
        <f t="shared" ref="C25:E25" si="14">IF(C17=$T$14,$X$14,IF(C17=$T$15,$X$15,IF(C17=$T$16,$X$16)))</f>
        <v>127</v>
      </c>
      <c r="D25" s="8">
        <f t="shared" si="14"/>
        <v>255</v>
      </c>
      <c r="E25" s="8">
        <f t="shared" si="14"/>
        <v>255</v>
      </c>
      <c r="H25" s="8">
        <f t="shared" si="7"/>
        <v>127</v>
      </c>
      <c r="I25" s="8">
        <f t="shared" si="7"/>
        <v>127</v>
      </c>
      <c r="J25" s="8">
        <f t="shared" si="7"/>
        <v>255</v>
      </c>
      <c r="K25" s="8">
        <f t="shared" si="7"/>
        <v>153</v>
      </c>
      <c r="N25" s="8">
        <f t="shared" si="8"/>
        <v>204</v>
      </c>
      <c r="O25" s="8">
        <f t="shared" si="8"/>
        <v>204</v>
      </c>
      <c r="P25" s="8">
        <f t="shared" si="8"/>
        <v>76</v>
      </c>
      <c r="Q25" s="8">
        <f t="shared" si="8"/>
        <v>76</v>
      </c>
      <c r="T25" s="50">
        <v>255</v>
      </c>
      <c r="U25" s="77">
        <f t="shared" si="9"/>
        <v>4</v>
      </c>
      <c r="V25" s="75">
        <f t="shared" si="10"/>
        <v>0.2</v>
      </c>
      <c r="W25" s="75">
        <f t="shared" si="13"/>
        <v>1</v>
      </c>
      <c r="X25" s="76">
        <f t="shared" si="11"/>
        <v>255</v>
      </c>
    </row>
    <row r="26" spans="2:24" ht="15" thickBot="1" x14ac:dyDescent="0.25">
      <c r="B26" s="8">
        <f t="shared" si="5"/>
        <v>127</v>
      </c>
      <c r="C26" s="8">
        <f t="shared" ref="C26:E26" si="15">IF(C18=$T$14,$X$14,IF(C18=$T$15,$X$15,IF(C18=$T$16,$X$16)))</f>
        <v>127</v>
      </c>
      <c r="D26" s="8">
        <f t="shared" si="15"/>
        <v>255</v>
      </c>
      <c r="E26" s="8">
        <f t="shared" si="15"/>
        <v>255</v>
      </c>
      <c r="H26" s="8">
        <f t="shared" si="7"/>
        <v>127</v>
      </c>
      <c r="I26" s="8">
        <f t="shared" si="7"/>
        <v>127</v>
      </c>
      <c r="J26" s="8">
        <f t="shared" si="7"/>
        <v>255</v>
      </c>
      <c r="K26" s="8">
        <f t="shared" si="7"/>
        <v>153</v>
      </c>
      <c r="N26" s="8">
        <f t="shared" si="8"/>
        <v>204</v>
      </c>
      <c r="O26" s="8">
        <f t="shared" si="8"/>
        <v>204</v>
      </c>
      <c r="P26" s="8">
        <f t="shared" si="8"/>
        <v>76</v>
      </c>
      <c r="Q26" s="8">
        <f t="shared" si="8"/>
        <v>76</v>
      </c>
      <c r="U26" s="81">
        <f>SUM(U22:U25)</f>
        <v>20</v>
      </c>
    </row>
    <row r="27" spans="2:24" ht="15" thickTop="1" x14ac:dyDescent="0.2"/>
    <row r="28" spans="2:24" x14ac:dyDescent="0.2">
      <c r="B28" s="92" t="s">
        <v>35</v>
      </c>
      <c r="C28" s="93" t="s">
        <v>37</v>
      </c>
      <c r="D28" s="93" t="s">
        <v>36</v>
      </c>
      <c r="E28" s="92" t="s">
        <v>35</v>
      </c>
      <c r="F28" s="93" t="s">
        <v>37</v>
      </c>
      <c r="G28" s="93" t="s">
        <v>36</v>
      </c>
      <c r="H28" s="92" t="s">
        <v>35</v>
      </c>
      <c r="I28" s="93" t="s">
        <v>37</v>
      </c>
      <c r="J28" s="93" t="s">
        <v>36</v>
      </c>
      <c r="K28" s="92" t="s">
        <v>35</v>
      </c>
      <c r="L28" s="93" t="s">
        <v>37</v>
      </c>
      <c r="M28" s="94" t="s">
        <v>36</v>
      </c>
    </row>
    <row r="29" spans="2:24" x14ac:dyDescent="0.2">
      <c r="B29" s="95">
        <f>B22</f>
        <v>127</v>
      </c>
      <c r="C29" s="96">
        <f>H22</f>
        <v>127</v>
      </c>
      <c r="D29" s="97">
        <f>N22</f>
        <v>204</v>
      </c>
      <c r="E29" s="95">
        <f>C22</f>
        <v>127</v>
      </c>
      <c r="F29" s="96">
        <f>I22</f>
        <v>127</v>
      </c>
      <c r="G29" s="97">
        <f>O22</f>
        <v>204</v>
      </c>
      <c r="H29" s="98">
        <f>D22</f>
        <v>178</v>
      </c>
      <c r="I29" s="99">
        <f>J22</f>
        <v>204</v>
      </c>
      <c r="J29" s="100">
        <f>P22</f>
        <v>255</v>
      </c>
      <c r="K29" s="98">
        <f>E22</f>
        <v>178</v>
      </c>
      <c r="L29" s="99">
        <f>K22</f>
        <v>204</v>
      </c>
      <c r="M29" s="100">
        <f>Q22</f>
        <v>255</v>
      </c>
      <c r="T29" s="55" t="s">
        <v>38</v>
      </c>
      <c r="U29" s="55"/>
      <c r="V29" s="65" t="s">
        <v>28</v>
      </c>
      <c r="W29" s="65"/>
      <c r="X29" s="65">
        <v>255</v>
      </c>
    </row>
    <row r="30" spans="2:24" x14ac:dyDescent="0.2">
      <c r="B30" s="101">
        <f>B23</f>
        <v>127</v>
      </c>
      <c r="C30" s="102">
        <f>H23</f>
        <v>127</v>
      </c>
      <c r="D30" s="103">
        <f>N23</f>
        <v>204</v>
      </c>
      <c r="E30" s="101">
        <f>C23</f>
        <v>127</v>
      </c>
      <c r="F30" s="102">
        <f>I23</f>
        <v>127</v>
      </c>
      <c r="G30" s="103">
        <f>O23</f>
        <v>204</v>
      </c>
      <c r="H30" s="104">
        <f>D23</f>
        <v>178</v>
      </c>
      <c r="I30" s="105">
        <f>J23</f>
        <v>204</v>
      </c>
      <c r="J30" s="106">
        <f>P23</f>
        <v>255</v>
      </c>
      <c r="K30" s="104">
        <f>E23</f>
        <v>178</v>
      </c>
      <c r="L30" s="105">
        <f>K23</f>
        <v>204</v>
      </c>
      <c r="M30" s="106">
        <f>Q23</f>
        <v>255</v>
      </c>
      <c r="T30" s="59" t="s">
        <v>37</v>
      </c>
      <c r="U30" s="74" t="s">
        <v>30</v>
      </c>
      <c r="V30" s="74" t="s">
        <v>31</v>
      </c>
      <c r="W30" s="74" t="s">
        <v>32</v>
      </c>
      <c r="X30" s="74" t="s">
        <v>33</v>
      </c>
    </row>
    <row r="31" spans="2:24" x14ac:dyDescent="0.2">
      <c r="B31" s="101">
        <f>B24</f>
        <v>127</v>
      </c>
      <c r="C31" s="102">
        <f t="shared" ref="C31:C33" si="16">H24</f>
        <v>127</v>
      </c>
      <c r="D31" s="103">
        <f t="shared" ref="D31:D33" si="17">N24</f>
        <v>204</v>
      </c>
      <c r="E31" s="101">
        <f t="shared" ref="E31:E33" si="18">C24</f>
        <v>127</v>
      </c>
      <c r="F31" s="102">
        <f t="shared" ref="F31:F33" si="19">I24</f>
        <v>127</v>
      </c>
      <c r="G31" s="103">
        <f t="shared" ref="G31:G33" si="20">O24</f>
        <v>204</v>
      </c>
      <c r="H31" s="107">
        <f t="shared" ref="H31:H33" si="21">D24</f>
        <v>255</v>
      </c>
      <c r="I31" s="108">
        <f t="shared" ref="I31:I33" si="22">J24</f>
        <v>255</v>
      </c>
      <c r="J31" s="109">
        <f t="shared" ref="J31:J33" si="23">P24</f>
        <v>76</v>
      </c>
      <c r="K31" s="107">
        <f t="shared" ref="K31:K33" si="24">E24</f>
        <v>255</v>
      </c>
      <c r="L31" s="108">
        <f t="shared" ref="L31:L33" si="25">K24</f>
        <v>255</v>
      </c>
      <c r="M31" s="109">
        <f t="shared" ref="M31:M33" si="26">Q24</f>
        <v>76</v>
      </c>
      <c r="T31" s="50">
        <v>0</v>
      </c>
      <c r="U31" s="75">
        <f>COUNTIF($N$14:$Q$18,T31)</f>
        <v>6</v>
      </c>
      <c r="V31" s="75">
        <f>U31/$U$34</f>
        <v>0.3</v>
      </c>
      <c r="W31" s="75">
        <f>V31</f>
        <v>0.3</v>
      </c>
      <c r="X31" s="76">
        <f>FLOOR($X$29*W31,1)</f>
        <v>76</v>
      </c>
    </row>
    <row r="32" spans="2:24" x14ac:dyDescent="0.2">
      <c r="B32" s="101">
        <f t="shared" ref="B31:B33" si="27">B25</f>
        <v>127</v>
      </c>
      <c r="C32" s="102">
        <f t="shared" si="16"/>
        <v>127</v>
      </c>
      <c r="D32" s="103">
        <f t="shared" si="17"/>
        <v>204</v>
      </c>
      <c r="E32" s="101">
        <f t="shared" si="18"/>
        <v>127</v>
      </c>
      <c r="F32" s="102">
        <f t="shared" si="19"/>
        <v>127</v>
      </c>
      <c r="G32" s="103">
        <f t="shared" si="20"/>
        <v>204</v>
      </c>
      <c r="H32" s="107">
        <f t="shared" si="21"/>
        <v>255</v>
      </c>
      <c r="I32" s="108">
        <f t="shared" si="22"/>
        <v>255</v>
      </c>
      <c r="J32" s="109">
        <f t="shared" si="23"/>
        <v>76</v>
      </c>
      <c r="K32" s="110">
        <f t="shared" si="24"/>
        <v>255</v>
      </c>
      <c r="L32" s="111">
        <f t="shared" si="25"/>
        <v>153</v>
      </c>
      <c r="M32" s="112">
        <f t="shared" si="26"/>
        <v>76</v>
      </c>
      <c r="T32" s="48">
        <v>53</v>
      </c>
      <c r="U32" s="75">
        <f t="shared" ref="U32:U33" si="28">COUNTIF($N$14:$Q$18,T32)</f>
        <v>10</v>
      </c>
      <c r="V32" s="75">
        <f t="shared" ref="V32:V33" si="29">U32/$U$34</f>
        <v>0.5</v>
      </c>
      <c r="W32" s="75">
        <f>W31+V32</f>
        <v>0.8</v>
      </c>
      <c r="X32" s="76">
        <f t="shared" ref="X32:X33" si="30">FLOOR($X$29*W32,1)</f>
        <v>204</v>
      </c>
    </row>
    <row r="33" spans="2:24" x14ac:dyDescent="0.2">
      <c r="B33" s="113">
        <f t="shared" si="27"/>
        <v>127</v>
      </c>
      <c r="C33" s="114">
        <f t="shared" si="16"/>
        <v>127</v>
      </c>
      <c r="D33" s="115">
        <f t="shared" si="17"/>
        <v>204</v>
      </c>
      <c r="E33" s="113">
        <f t="shared" si="18"/>
        <v>127</v>
      </c>
      <c r="F33" s="114">
        <f t="shared" si="19"/>
        <v>127</v>
      </c>
      <c r="G33" s="115">
        <f t="shared" si="20"/>
        <v>204</v>
      </c>
      <c r="H33" s="116">
        <f t="shared" si="21"/>
        <v>255</v>
      </c>
      <c r="I33" s="117">
        <f t="shared" si="22"/>
        <v>255</v>
      </c>
      <c r="J33" s="118">
        <f t="shared" si="23"/>
        <v>76</v>
      </c>
      <c r="K33" s="119">
        <f t="shared" si="24"/>
        <v>255</v>
      </c>
      <c r="L33" s="120">
        <f t="shared" si="25"/>
        <v>153</v>
      </c>
      <c r="M33" s="121">
        <f t="shared" si="26"/>
        <v>76</v>
      </c>
      <c r="T33" s="49">
        <v>142</v>
      </c>
      <c r="U33" s="75">
        <f t="shared" si="28"/>
        <v>4</v>
      </c>
      <c r="V33" s="75">
        <f t="shared" si="29"/>
        <v>0.2</v>
      </c>
      <c r="W33" s="75">
        <f>W32+V33</f>
        <v>1</v>
      </c>
      <c r="X33" s="76">
        <f t="shared" si="30"/>
        <v>255</v>
      </c>
    </row>
    <row r="34" spans="2:24" ht="15" thickBot="1" x14ac:dyDescent="0.25">
      <c r="T34" s="80"/>
      <c r="U34" s="82">
        <f>SUM(U31:U33)</f>
        <v>20</v>
      </c>
      <c r="V34" s="78"/>
      <c r="W34" s="78"/>
      <c r="X34" s="79"/>
    </row>
    <row r="35" spans="2:24" ht="15" thickTop="1" x14ac:dyDescent="0.2">
      <c r="U35" s="78"/>
    </row>
  </sheetData>
  <mergeCells count="10">
    <mergeCell ref="T12:U12"/>
    <mergeCell ref="B21:E21"/>
    <mergeCell ref="T20:U20"/>
    <mergeCell ref="H21:K21"/>
    <mergeCell ref="T29:U29"/>
    <mergeCell ref="N21:Q21"/>
    <mergeCell ref="B11:D11"/>
    <mergeCell ref="B13:E13"/>
    <mergeCell ref="H13:K13"/>
    <mergeCell ref="N13:Q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Q4</vt:lpstr>
      <vt:lpstr>Q5</vt:lpstr>
      <vt:lpstr>2.2</vt:lpstr>
      <vt:lpstr>2.2.3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Chidsanupong Boonma ❤</dc:creator>
  <cp:lastModifiedBy>Chidsanupong Boonma ❤</cp:lastModifiedBy>
  <cp:lastPrinted>2023-07-29T09:35:25Z</cp:lastPrinted>
  <dcterms:created xsi:type="dcterms:W3CDTF">2023-07-25T03:02:49Z</dcterms:created>
  <dcterms:modified xsi:type="dcterms:W3CDTF">2023-07-29T11:27:02Z</dcterms:modified>
</cp:coreProperties>
</file>