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kristy/Library/CloudStorage/Dropbox/Projects/LTER_MCSE/data/n-fix_data/"/>
    </mc:Choice>
  </mc:AlternateContent>
  <xr:revisionPtr revIDLastSave="0" documentId="13_ncr:1_{807E4446-B0D7-CB47-9352-8D2BE0B8C13B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N fixation rate" sheetId="1" r:id="rId1"/>
    <sheet name="Stat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L2" i="1"/>
  <c r="L53" i="1" l="1"/>
  <c r="J31" i="1"/>
  <c r="L31" i="1"/>
  <c r="N31" i="1" s="1"/>
  <c r="P31" i="1" s="1"/>
  <c r="J2" i="1"/>
  <c r="P2" i="1" s="1"/>
  <c r="L3" i="1"/>
  <c r="N48" i="1"/>
  <c r="P57" i="1"/>
  <c r="P54" i="1"/>
  <c r="P47" i="1"/>
  <c r="P43" i="1"/>
  <c r="P35" i="1"/>
  <c r="P28" i="1"/>
  <c r="P25" i="1"/>
  <c r="P22" i="1"/>
  <c r="P18" i="1"/>
  <c r="P14" i="1"/>
  <c r="P10" i="1"/>
  <c r="P6" i="1"/>
  <c r="N4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2" i="1"/>
  <c r="N33" i="1"/>
  <c r="N34" i="1"/>
  <c r="N35" i="1"/>
  <c r="N36" i="1"/>
  <c r="N37" i="1"/>
  <c r="N38" i="1"/>
  <c r="N40" i="1"/>
  <c r="N41" i="1"/>
  <c r="N42" i="1"/>
  <c r="N44" i="1"/>
  <c r="N45" i="1"/>
  <c r="N46" i="1"/>
  <c r="N47" i="1"/>
  <c r="N49" i="1"/>
  <c r="N50" i="1"/>
  <c r="N51" i="1"/>
  <c r="N52" i="1"/>
  <c r="N54" i="1"/>
  <c r="N55" i="1"/>
  <c r="N56" i="1"/>
  <c r="N57" i="1"/>
  <c r="N58" i="1"/>
  <c r="N59" i="1"/>
  <c r="L4" i="1"/>
  <c r="L5" i="1"/>
  <c r="L6" i="1"/>
  <c r="L8" i="1"/>
  <c r="L9" i="1"/>
  <c r="L10" i="1"/>
  <c r="L11" i="1"/>
  <c r="L25" i="1"/>
  <c r="L32" i="1"/>
  <c r="L33" i="1"/>
  <c r="L34" i="1"/>
  <c r="L35" i="1"/>
  <c r="L36" i="1"/>
  <c r="L37" i="1"/>
  <c r="L38" i="1"/>
  <c r="L39" i="1"/>
  <c r="N39" i="1" s="1"/>
  <c r="P39" i="1" s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N53" i="1"/>
  <c r="P51" i="1" s="1"/>
  <c r="L54" i="1"/>
  <c r="L55" i="1"/>
  <c r="L56" i="1"/>
  <c r="L57" i="1"/>
  <c r="L58" i="1"/>
  <c r="L59" i="1"/>
</calcChain>
</file>

<file path=xl/sharedStrings.xml><?xml version="1.0" encoding="utf-8"?>
<sst xmlns="http://schemas.openxmlformats.org/spreadsheetml/2006/main" count="199" uniqueCount="143">
  <si>
    <t>Sample ID</t>
  </si>
  <si>
    <t>Incubation Time (Days)</t>
  </si>
  <si>
    <t>mass weighed for analysis (mg)</t>
  </si>
  <si>
    <t>dry mass soil in vial (g)</t>
  </si>
  <si>
    <t>Date weighed</t>
  </si>
  <si>
    <t>Tray ID</t>
  </si>
  <si>
    <t>Date sent</t>
  </si>
  <si>
    <t>Data  Returned</t>
  </si>
  <si>
    <t>d15N</t>
  </si>
  <si>
    <t>%N</t>
  </si>
  <si>
    <t>15N (at-%)</t>
  </si>
  <si>
    <t>at-% excess</t>
  </si>
  <si>
    <t>N Amount (ug)</t>
  </si>
  <si>
    <r>
      <t>ug N fixed g</t>
    </r>
    <r>
      <rPr>
        <vertAlign val="superscript"/>
        <sz val="12"/>
        <rFont val="Calibri"/>
        <family val="2"/>
      </rPr>
      <t>-1</t>
    </r>
    <r>
      <rPr>
        <sz val="12"/>
        <rFont val="Calibri"/>
        <family val="2"/>
      </rPr>
      <t xml:space="preserve"> dry soil day</t>
    </r>
    <r>
      <rPr>
        <vertAlign val="superscript"/>
        <sz val="12"/>
        <rFont val="Calibri"/>
        <family val="2"/>
      </rPr>
      <t>-1</t>
    </r>
  </si>
  <si>
    <t>Treatment average</t>
  </si>
  <si>
    <t>FLNF Unlabeled T1R1</t>
  </si>
  <si>
    <t>27.4435</t>
  </si>
  <si>
    <t>TFLNFunlabeled</t>
  </si>
  <si>
    <t>FLNF Unlabeled T1R2</t>
  </si>
  <si>
    <t>27.6673</t>
  </si>
  <si>
    <t>FLNF Unlabeled T1R3</t>
  </si>
  <si>
    <t>26.7537</t>
  </si>
  <si>
    <t>FLNF Unlabeled T1R4</t>
  </si>
  <si>
    <t>25.4833</t>
  </si>
  <si>
    <t>FLNF Unlabeled T3R1</t>
  </si>
  <si>
    <t>25.773</t>
  </si>
  <si>
    <t>FLNF Unlabeled T3R2</t>
  </si>
  <si>
    <t>29.0072</t>
  </si>
  <si>
    <t>FLNF Unlabeled T3R3</t>
  </si>
  <si>
    <t>27.1131</t>
  </si>
  <si>
    <t>FLNF Unlabeled T3R4</t>
  </si>
  <si>
    <t>25.1906</t>
  </si>
  <si>
    <t>FLNF Unlabeled T4R1</t>
  </si>
  <si>
    <t>25.3966</t>
  </si>
  <si>
    <t>FLNF Unlabeled T4R2</t>
  </si>
  <si>
    <t>26.3623</t>
  </si>
  <si>
    <t>FLNF Unlabeled T4R3</t>
  </si>
  <si>
    <t>29.5402</t>
  </si>
  <si>
    <t>FLNF Unlabeled T4R4</t>
  </si>
  <si>
    <t>26.3814</t>
  </si>
  <si>
    <t>FLNF Unlabeled T5R1</t>
  </si>
  <si>
    <t>26.7209</t>
  </si>
  <si>
    <t>FLNF Unlabeled T5R2</t>
  </si>
  <si>
    <t>25.8989</t>
  </si>
  <si>
    <t>FLNF Unlabeled T5R3</t>
  </si>
  <si>
    <t>25.121</t>
  </si>
  <si>
    <t>FLNF Unlabeled T5R4</t>
  </si>
  <si>
    <t>29.5825</t>
  </si>
  <si>
    <t>FLNF Unlabeled T7R1</t>
  </si>
  <si>
    <t>25.8334</t>
  </si>
  <si>
    <t>FLNF Unlabeled T7R2</t>
  </si>
  <si>
    <t>25.5918</t>
  </si>
  <si>
    <t>FLNF Unlabeled T7R3</t>
  </si>
  <si>
    <t>28.6145</t>
  </si>
  <si>
    <t>FLNF Unlabeled T7R4</t>
  </si>
  <si>
    <t>28.8185</t>
  </si>
  <si>
    <t>FLNF Unlabeled CFR1</t>
  </si>
  <si>
    <t>29.6951</t>
  </si>
  <si>
    <t>FLNF Unlabeled CFR2</t>
  </si>
  <si>
    <t>26.6895</t>
  </si>
  <si>
    <t>FLNF Unlabeled CFR3</t>
  </si>
  <si>
    <t>28.1641</t>
  </si>
  <si>
    <t>FLNF Unlabeled DFR1</t>
  </si>
  <si>
    <t>26.483</t>
  </si>
  <si>
    <t>FLNF Unlabeled DFR2</t>
  </si>
  <si>
    <t>26.4183</t>
  </si>
  <si>
    <t>FLNF Unlabeled DFR3</t>
  </si>
  <si>
    <t>29.6911</t>
  </si>
  <si>
    <t>FLNF Unlabeled SFR1</t>
  </si>
  <si>
    <t>26.7354</t>
  </si>
  <si>
    <t>FLNF Unlabeled SFR2</t>
  </si>
  <si>
    <t>26.6849</t>
  </si>
  <si>
    <t>FLNF Unlabeled SFR3</t>
  </si>
  <si>
    <t>26.6886</t>
  </si>
  <si>
    <t>FLNF Labeled T1R1</t>
  </si>
  <si>
    <t>28.3956</t>
  </si>
  <si>
    <t>TFLNFlabeled</t>
  </si>
  <si>
    <t>FLNF Labeled T1R2</t>
  </si>
  <si>
    <t>28.146</t>
  </si>
  <si>
    <t>FLNF Labeled T1R3</t>
  </si>
  <si>
    <t>27.0934</t>
  </si>
  <si>
    <t>FLNF Labeled T1R4</t>
  </si>
  <si>
    <t>25.8275</t>
  </si>
  <si>
    <t>FLNF Labeled T3R1</t>
  </si>
  <si>
    <t>28.394</t>
  </si>
  <si>
    <t>FLNF Labeled T3R2</t>
  </si>
  <si>
    <t>27.6758</t>
  </si>
  <si>
    <t>FLNF Labeled T3R3</t>
  </si>
  <si>
    <t>27.3323</t>
  </si>
  <si>
    <t>FLNF Labeled T3R4</t>
  </si>
  <si>
    <t>28.0858</t>
  </si>
  <si>
    <t>FLNF Labeled T4R1</t>
  </si>
  <si>
    <t>26.2415</t>
  </si>
  <si>
    <t>FLNF Labeled T4R2</t>
  </si>
  <si>
    <t>26.4221</t>
  </si>
  <si>
    <t>FLNF Labeled T4R3</t>
  </si>
  <si>
    <t>25.2922</t>
  </si>
  <si>
    <t>FLNF Labeled T4R4</t>
  </si>
  <si>
    <t>26.7934</t>
  </si>
  <si>
    <t>FLNF Labeled T5R1</t>
  </si>
  <si>
    <t>27.1429</t>
  </si>
  <si>
    <t>FLNF Labeled T5R2</t>
  </si>
  <si>
    <t>26.846</t>
  </si>
  <si>
    <t>FLNF Labeled T5R3</t>
  </si>
  <si>
    <t>26.3266</t>
  </si>
  <si>
    <t>FLNF Labeled T5R4</t>
  </si>
  <si>
    <t>27.1117</t>
  </si>
  <si>
    <t>FLNF Labeled T7R1</t>
  </si>
  <si>
    <t>27.2715</t>
  </si>
  <si>
    <t>FLNF Labeled T7R2</t>
  </si>
  <si>
    <t>26.2972</t>
  </si>
  <si>
    <t>FLNF Labeled T7R3</t>
  </si>
  <si>
    <t>25.5157</t>
  </si>
  <si>
    <t>FLNF Labeled T7R4</t>
  </si>
  <si>
    <t>26.887</t>
  </si>
  <si>
    <t>FLNF Labeled CFR1</t>
  </si>
  <si>
    <t>26.8917</t>
  </si>
  <si>
    <t>FLNF Labeled CFR2</t>
  </si>
  <si>
    <t>25.8867</t>
  </si>
  <si>
    <t>FLNF Labeled CFR3</t>
  </si>
  <si>
    <t>26.4889</t>
  </si>
  <si>
    <t>FLNF Labeled DFR1</t>
  </si>
  <si>
    <t>25.7462</t>
  </si>
  <si>
    <t>FLNF Labeled DFR2</t>
  </si>
  <si>
    <t>28.0194</t>
  </si>
  <si>
    <t>FLNF Labeled DFR3</t>
  </si>
  <si>
    <t>26.0886</t>
  </si>
  <si>
    <t>FLNF Labeled SFR1</t>
  </si>
  <si>
    <t>26.868</t>
  </si>
  <si>
    <t>FLNF Labeled SFR2</t>
  </si>
  <si>
    <t>25.6713</t>
  </si>
  <si>
    <t>FLNF Labeled SFR3</t>
  </si>
  <si>
    <t>25.8018</t>
  </si>
  <si>
    <t>Fall</t>
  </si>
  <si>
    <t>Summer</t>
  </si>
  <si>
    <t>T1AVG</t>
  </si>
  <si>
    <t>T3AVG</t>
  </si>
  <si>
    <t>T4AVG</t>
  </si>
  <si>
    <t>T5AVG</t>
  </si>
  <si>
    <t>T7AVG</t>
  </si>
  <si>
    <t>DFAVG</t>
  </si>
  <si>
    <t>CFAVG</t>
  </si>
  <si>
    <t>SFAVG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</si>
</sst>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0.00"/>
    <numFmt numFmtId="165" formatCode="0.00000"/>
    <numFmt numFmtId="166" formatCode="0.00000000"/>
  </numFmts>
  <fonts count="6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name val="Calibri"/>
      <family val="2"/>
    </font>
    <font>
      <vertAlign val="superscript"/>
      <sz val="12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6" fontId="0" fillId="0" borderId="0" xfId="0" applyNumberFormat="1"/>
    <xf numFmtId="0" fontId="5" fillId="3" borderId="0" xfId="0" applyFont="1" applyFill="1"/>
    <xf numFmtId="0" fontId="0" fillId="3" borderId="0" xfId="0" applyFill="1"/>
    <xf numFmtId="164" fontId="5" fillId="3" borderId="0" xfId="0" applyNumberFormat="1" applyFont="1" applyFill="1"/>
    <xf numFmtId="165" fontId="5" fillId="3" borderId="0" xfId="0" applyNumberFormat="1" applyFont="1" applyFill="1"/>
    <xf numFmtId="166" fontId="0" fillId="3" borderId="0" xfId="0" applyNumberFormat="1" applyFill="1"/>
    <xf numFmtId="0" fontId="5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9"/>
  <sheetViews>
    <sheetView tabSelected="1" workbookViewId="0">
      <selection activeCell="M2" sqref="M2"/>
    </sheetView>
  </sheetViews>
  <sheetFormatPr baseColWidth="10" defaultColWidth="8.83203125" defaultRowHeight="15" x14ac:dyDescent="0.2"/>
  <cols>
    <col min="1" max="1" width="31.6640625" customWidth="1"/>
    <col min="2" max="2" width="22.83203125" bestFit="1" customWidth="1"/>
    <col min="3" max="3" width="30.6640625" bestFit="1" customWidth="1"/>
    <col min="4" max="4" width="22.33203125" bestFit="1" customWidth="1"/>
    <col min="5" max="5" width="14" bestFit="1" customWidth="1"/>
    <col min="7" max="7" width="10" bestFit="1" customWidth="1"/>
    <col min="8" max="8" width="15.5" bestFit="1" customWidth="1"/>
    <col min="11" max="11" width="11" bestFit="1" customWidth="1"/>
    <col min="12" max="12" width="11.83203125" bestFit="1" customWidth="1"/>
    <col min="13" max="13" width="15" bestFit="1" customWidth="1"/>
    <col min="14" max="14" width="26.1640625" bestFit="1" customWidth="1"/>
    <col min="16" max="16" width="11.5" bestFit="1" customWidth="1"/>
  </cols>
  <sheetData>
    <row r="1" spans="1:25" ht="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/>
      <c r="P1" s="1" t="s">
        <v>14</v>
      </c>
      <c r="Q1" s="4"/>
      <c r="R1" s="4"/>
      <c r="S1" s="4"/>
      <c r="T1" s="4"/>
      <c r="U1" s="4"/>
      <c r="V1" s="4"/>
      <c r="W1" s="4"/>
      <c r="X1" s="4"/>
      <c r="Y1" s="4"/>
    </row>
    <row r="2" spans="1:25" s="10" customFormat="1" x14ac:dyDescent="0.2">
      <c r="A2" s="9" t="s">
        <v>15</v>
      </c>
      <c r="B2" s="10">
        <v>3</v>
      </c>
      <c r="C2" s="9" t="s">
        <v>16</v>
      </c>
      <c r="D2" s="10">
        <v>7.59</v>
      </c>
      <c r="F2" s="9" t="s">
        <v>17</v>
      </c>
      <c r="I2" s="11">
        <v>5.1156215928696334</v>
      </c>
      <c r="J2" s="10">
        <f>(M2/C2)/10</f>
        <v>4.8259637528362639E-2</v>
      </c>
      <c r="K2" s="12">
        <v>0.36816027865736406</v>
      </c>
      <c r="L2" s="13">
        <f>K2-0.36731</f>
        <v>8.5027865736403418E-4</v>
      </c>
      <c r="M2" s="11">
        <v>13.2441336250962</v>
      </c>
      <c r="N2" s="13">
        <f>(L2*(D2*(J2/100)))/98/B2*1000000</f>
        <v>1.0593507520439039E-2</v>
      </c>
      <c r="P2" s="13">
        <f>AVERAGE(N2:N5)</f>
        <v>1.7773566369917376E-2</v>
      </c>
    </row>
    <row r="3" spans="1:25" s="10" customFormat="1" x14ac:dyDescent="0.2">
      <c r="A3" s="9" t="s">
        <v>18</v>
      </c>
      <c r="B3" s="10">
        <v>3</v>
      </c>
      <c r="C3" s="9" t="s">
        <v>19</v>
      </c>
      <c r="D3" s="10">
        <v>9.74</v>
      </c>
      <c r="F3" s="9" t="s">
        <v>17</v>
      </c>
      <c r="I3" s="11">
        <v>6.4040669995026089</v>
      </c>
      <c r="J3" s="10">
        <f t="shared" ref="J3:J59" si="0">(M3/C3)/10</f>
        <v>2.2213919810575265E-2</v>
      </c>
      <c r="K3" s="12">
        <v>0.36863047909482322</v>
      </c>
      <c r="L3" s="13">
        <f>K3-0.36731</f>
        <v>1.3204790948231904E-3</v>
      </c>
      <c r="M3" s="11">
        <v>6.1459918357512899</v>
      </c>
      <c r="N3" s="13">
        <f t="shared" ref="N3:N59" si="1">(L3*(D3*(J3/100)))/98/B3*1000000</f>
        <v>9.7178089418778358E-3</v>
      </c>
    </row>
    <row r="4" spans="1:25" s="10" customFormat="1" x14ac:dyDescent="0.2">
      <c r="A4" s="9" t="s">
        <v>20</v>
      </c>
      <c r="B4" s="10">
        <v>3</v>
      </c>
      <c r="C4" s="9" t="s">
        <v>21</v>
      </c>
      <c r="D4" s="10">
        <v>10.85</v>
      </c>
      <c r="F4" s="9" t="s">
        <v>17</v>
      </c>
      <c r="I4" s="11">
        <v>4.7680510353124355</v>
      </c>
      <c r="J4" s="10">
        <f t="shared" si="0"/>
        <v>0.13226697840452767</v>
      </c>
      <c r="K4" s="12">
        <v>0.36803343680072559</v>
      </c>
      <c r="L4" s="13">
        <f t="shared" ref="L4:L59" si="2">K4-0.36731</f>
        <v>7.2343680072556316E-4</v>
      </c>
      <c r="M4" s="11">
        <v>35.386310601412113</v>
      </c>
      <c r="N4" s="13">
        <f t="shared" si="1"/>
        <v>3.5312985603057949E-2</v>
      </c>
    </row>
    <row r="5" spans="1:25" s="10" customFormat="1" x14ac:dyDescent="0.2">
      <c r="A5" s="9" t="s">
        <v>22</v>
      </c>
      <c r="B5" s="10">
        <v>3</v>
      </c>
      <c r="C5" s="9" t="s">
        <v>23</v>
      </c>
      <c r="D5" s="10">
        <v>8.84</v>
      </c>
      <c r="F5" s="9" t="s">
        <v>17</v>
      </c>
      <c r="I5" s="11">
        <v>4.7013401976232689</v>
      </c>
      <c r="J5" s="10">
        <f t="shared" si="0"/>
        <v>7.3595351383761415E-2</v>
      </c>
      <c r="K5" s="12">
        <v>0.36800909141482696</v>
      </c>
      <c r="L5" s="13">
        <f t="shared" si="2"/>
        <v>6.990914148269356E-4</v>
      </c>
      <c r="M5" s="11">
        <v>18.754524179178073</v>
      </c>
      <c r="N5" s="13">
        <f t="shared" si="1"/>
        <v>1.5469963414294683E-2</v>
      </c>
    </row>
    <row r="6" spans="1:25" x14ac:dyDescent="0.2">
      <c r="A6" s="5" t="s">
        <v>24</v>
      </c>
      <c r="B6">
        <v>3</v>
      </c>
      <c r="C6" s="5" t="s">
        <v>25</v>
      </c>
      <c r="D6">
        <v>9.9700000000000006</v>
      </c>
      <c r="F6" s="5" t="s">
        <v>17</v>
      </c>
      <c r="I6" s="6">
        <v>2.8269672550761111</v>
      </c>
      <c r="J6">
        <f t="shared" si="0"/>
        <v>0.10812484808911522</v>
      </c>
      <c r="K6" s="7">
        <v>0.36732505477804867</v>
      </c>
      <c r="L6" s="8">
        <f t="shared" si="2"/>
        <v>1.5054778048639861E-5</v>
      </c>
      <c r="M6" s="6">
        <v>27.867017098007665</v>
      </c>
      <c r="N6" s="8">
        <f t="shared" si="1"/>
        <v>5.520109533183531E-4</v>
      </c>
      <c r="P6" s="8">
        <f>AVERAGE(N6:N9)</f>
        <v>4.9120313183647468E-3</v>
      </c>
    </row>
    <row r="7" spans="1:25" x14ac:dyDescent="0.2">
      <c r="A7" s="5" t="s">
        <v>26</v>
      </c>
      <c r="B7">
        <v>3</v>
      </c>
      <c r="C7" s="5" t="s">
        <v>27</v>
      </c>
      <c r="D7">
        <v>8.67</v>
      </c>
      <c r="F7" s="5" t="s">
        <v>17</v>
      </c>
      <c r="I7" s="6">
        <v>2.0447877491125666</v>
      </c>
      <c r="J7">
        <f t="shared" si="0"/>
        <v>9.4944660599536296E-2</v>
      </c>
      <c r="K7" s="7">
        <v>0.36703960216998949</v>
      </c>
      <c r="L7" s="8">
        <v>0</v>
      </c>
      <c r="M7" s="6">
        <v>27.540787589428692</v>
      </c>
      <c r="N7" s="8">
        <f t="shared" si="1"/>
        <v>0</v>
      </c>
    </row>
    <row r="8" spans="1:25" x14ac:dyDescent="0.2">
      <c r="A8" s="5" t="s">
        <v>28</v>
      </c>
      <c r="B8">
        <v>3</v>
      </c>
      <c r="C8" s="5" t="s">
        <v>29</v>
      </c>
      <c r="D8">
        <v>8.3699999999999992</v>
      </c>
      <c r="F8" s="5" t="s">
        <v>17</v>
      </c>
      <c r="I8" s="6">
        <v>2.8237005200822329</v>
      </c>
      <c r="J8">
        <f t="shared" si="0"/>
        <v>0.12085457836197622</v>
      </c>
      <c r="K8" s="7">
        <v>0.36732386260239552</v>
      </c>
      <c r="L8" s="8">
        <f t="shared" si="2"/>
        <v>1.3862602395497969E-5</v>
      </c>
      <c r="M8" s="6">
        <v>32.767422685860971</v>
      </c>
      <c r="N8" s="8">
        <f t="shared" si="1"/>
        <v>4.7696444074962074E-4</v>
      </c>
    </row>
    <row r="9" spans="1:25" x14ac:dyDescent="0.2">
      <c r="A9" s="5" t="s">
        <v>30</v>
      </c>
      <c r="B9">
        <v>3</v>
      </c>
      <c r="C9" s="5" t="s">
        <v>31</v>
      </c>
      <c r="D9">
        <v>13.36</v>
      </c>
      <c r="F9" s="5" t="s">
        <v>17</v>
      </c>
      <c r="I9" s="6">
        <v>3.9465813360030877</v>
      </c>
      <c r="J9">
        <f t="shared" si="0"/>
        <v>9.6715007723548546E-2</v>
      </c>
      <c r="K9" s="7">
        <v>0.36773364964746036</v>
      </c>
      <c r="L9" s="8">
        <f t="shared" si="2"/>
        <v>4.2364964746033351E-4</v>
      </c>
      <c r="M9" s="6">
        <v>24.363090735608218</v>
      </c>
      <c r="N9" s="8">
        <f t="shared" si="1"/>
        <v>1.8619149879391013E-2</v>
      </c>
    </row>
    <row r="10" spans="1:25" s="10" customFormat="1" x14ac:dyDescent="0.2">
      <c r="A10" s="9" t="s">
        <v>32</v>
      </c>
      <c r="B10" s="10">
        <v>3</v>
      </c>
      <c r="C10" s="9" t="s">
        <v>33</v>
      </c>
      <c r="D10" s="10">
        <v>9.42</v>
      </c>
      <c r="F10" s="9" t="s">
        <v>17</v>
      </c>
      <c r="I10" s="11">
        <v>2.9785493179097404</v>
      </c>
      <c r="J10" s="10">
        <f t="shared" si="0"/>
        <v>0.13256595977933733</v>
      </c>
      <c r="K10" s="12">
        <v>0.36738037372574245</v>
      </c>
      <c r="L10" s="13">
        <f t="shared" si="2"/>
        <v>7.0373725742423066E-5</v>
      </c>
      <c r="M10" s="11">
        <v>33.66724654131918</v>
      </c>
      <c r="N10" s="13">
        <f t="shared" si="1"/>
        <v>2.9891391794242268E-3</v>
      </c>
      <c r="P10" s="13">
        <f>AVERAGE(N10:N13)</f>
        <v>2.2787192291349929E-3</v>
      </c>
    </row>
    <row r="11" spans="1:25" s="10" customFormat="1" x14ac:dyDescent="0.2">
      <c r="A11" s="9" t="s">
        <v>34</v>
      </c>
      <c r="B11" s="10">
        <v>3</v>
      </c>
      <c r="C11" s="9" t="s">
        <v>35</v>
      </c>
      <c r="D11" s="10">
        <v>7.74</v>
      </c>
      <c r="F11" s="9" t="s">
        <v>17</v>
      </c>
      <c r="I11" s="11">
        <v>3.3784633502102106</v>
      </c>
      <c r="J11" s="10">
        <f t="shared" si="0"/>
        <v>0.10756447714013243</v>
      </c>
      <c r="K11" s="12">
        <v>0.3675263196136111</v>
      </c>
      <c r="L11" s="13">
        <f t="shared" si="2"/>
        <v>2.1631961361107122E-4</v>
      </c>
      <c r="M11" s="11">
        <v>28.356470157113133</v>
      </c>
      <c r="N11" s="13">
        <f t="shared" si="1"/>
        <v>6.1257377371157452E-3</v>
      </c>
    </row>
    <row r="12" spans="1:25" s="10" customFormat="1" x14ac:dyDescent="0.2">
      <c r="A12" s="9" t="s">
        <v>36</v>
      </c>
      <c r="B12" s="10">
        <v>3</v>
      </c>
      <c r="C12" s="9" t="s">
        <v>37</v>
      </c>
      <c r="D12" s="10">
        <v>9.5</v>
      </c>
      <c r="F12" s="9" t="s">
        <v>17</v>
      </c>
      <c r="I12" s="11">
        <v>2.5602257127152308</v>
      </c>
      <c r="J12" s="10">
        <f t="shared" si="0"/>
        <v>0.10179546512353346</v>
      </c>
      <c r="K12" s="12">
        <v>0.36722770893274326</v>
      </c>
      <c r="L12" s="13">
        <v>0</v>
      </c>
      <c r="M12" s="11">
        <v>30.07058398842203</v>
      </c>
      <c r="N12" s="13">
        <f t="shared" si="1"/>
        <v>0</v>
      </c>
    </row>
    <row r="13" spans="1:25" s="10" customFormat="1" x14ac:dyDescent="0.2">
      <c r="A13" s="9" t="s">
        <v>38</v>
      </c>
      <c r="B13" s="10">
        <v>3</v>
      </c>
      <c r="C13" s="9" t="s">
        <v>39</v>
      </c>
      <c r="D13" s="10">
        <v>10.130000000000001</v>
      </c>
      <c r="F13" s="9" t="s">
        <v>17</v>
      </c>
      <c r="I13" s="11">
        <v>2.7307533239070962</v>
      </c>
      <c r="J13" s="10">
        <f t="shared" si="0"/>
        <v>0.13444400481666416</v>
      </c>
      <c r="K13" s="12">
        <v>0.36728994205984722</v>
      </c>
      <c r="L13" s="13">
        <v>0</v>
      </c>
      <c r="M13" s="11">
        <v>35.468210686703436</v>
      </c>
      <c r="N13" s="13">
        <f t="shared" si="1"/>
        <v>0</v>
      </c>
    </row>
    <row r="14" spans="1:25" x14ac:dyDescent="0.2">
      <c r="A14" s="5" t="s">
        <v>40</v>
      </c>
      <c r="B14">
        <v>3</v>
      </c>
      <c r="C14" s="5" t="s">
        <v>41</v>
      </c>
      <c r="D14">
        <v>5.79</v>
      </c>
      <c r="F14" s="5" t="s">
        <v>17</v>
      </c>
      <c r="I14" s="6">
        <v>1.1564927719696738</v>
      </c>
      <c r="J14">
        <f t="shared" si="0"/>
        <v>0.17454654276037726</v>
      </c>
      <c r="K14" s="7">
        <v>0.36671542125302437</v>
      </c>
      <c r="L14" s="8">
        <v>0</v>
      </c>
      <c r="M14" s="6">
        <v>46.640407144457647</v>
      </c>
      <c r="N14" s="8">
        <f t="shared" si="1"/>
        <v>0</v>
      </c>
      <c r="P14" s="8">
        <f>AVERAGE(N14:N17)</f>
        <v>0</v>
      </c>
    </row>
    <row r="15" spans="1:25" x14ac:dyDescent="0.2">
      <c r="A15" s="5" t="s">
        <v>42</v>
      </c>
      <c r="B15">
        <v>3</v>
      </c>
      <c r="C15" s="5" t="s">
        <v>43</v>
      </c>
      <c r="D15">
        <v>8.7899999999999991</v>
      </c>
      <c r="F15" s="5" t="s">
        <v>17</v>
      </c>
      <c r="I15" s="6">
        <v>1.3338565835968619</v>
      </c>
      <c r="J15">
        <f t="shared" si="0"/>
        <v>0.122732228490071</v>
      </c>
      <c r="K15" s="7">
        <v>0.36678014987842317</v>
      </c>
      <c r="L15" s="8">
        <v>0</v>
      </c>
      <c r="M15" s="6">
        <v>31.786297124414997</v>
      </c>
      <c r="N15" s="8">
        <f t="shared" si="1"/>
        <v>0</v>
      </c>
    </row>
    <row r="16" spans="1:25" x14ac:dyDescent="0.2">
      <c r="A16" s="5" t="s">
        <v>44</v>
      </c>
      <c r="B16">
        <v>3</v>
      </c>
      <c r="C16" s="5" t="s">
        <v>45</v>
      </c>
      <c r="D16">
        <v>9.94</v>
      </c>
      <c r="F16" s="5" t="s">
        <v>17</v>
      </c>
      <c r="I16" s="6">
        <v>2.1444350545171393</v>
      </c>
      <c r="J16">
        <f t="shared" si="0"/>
        <v>0.16764524238182532</v>
      </c>
      <c r="K16" s="7">
        <v>0.36707596806056808</v>
      </c>
      <c r="L16" s="8">
        <v>0</v>
      </c>
      <c r="M16" s="6">
        <v>42.114161338738334</v>
      </c>
      <c r="N16" s="8">
        <f t="shared" si="1"/>
        <v>0</v>
      </c>
    </row>
    <row r="17" spans="1:16" x14ac:dyDescent="0.2">
      <c r="A17" s="5" t="s">
        <v>46</v>
      </c>
      <c r="B17">
        <v>3</v>
      </c>
      <c r="C17" s="5" t="s">
        <v>47</v>
      </c>
      <c r="D17">
        <v>11.14</v>
      </c>
      <c r="F17" s="5" t="s">
        <v>17</v>
      </c>
      <c r="I17" s="6">
        <v>1.1070479448777117</v>
      </c>
      <c r="J17">
        <f t="shared" si="0"/>
        <v>0.11519108407456646</v>
      </c>
      <c r="K17" s="7">
        <v>0.36669737643136502</v>
      </c>
      <c r="L17" s="8">
        <v>0</v>
      </c>
      <c r="M17" s="6">
        <v>34.076402446358621</v>
      </c>
      <c r="N17" s="8">
        <f t="shared" si="1"/>
        <v>0</v>
      </c>
    </row>
    <row r="18" spans="1:16" s="10" customFormat="1" x14ac:dyDescent="0.2">
      <c r="A18" s="9" t="s">
        <v>48</v>
      </c>
      <c r="B18" s="10">
        <v>3</v>
      </c>
      <c r="C18" s="9" t="s">
        <v>49</v>
      </c>
      <c r="D18" s="10">
        <v>6.02</v>
      </c>
      <c r="F18" s="9" t="s">
        <v>17</v>
      </c>
      <c r="I18" s="11">
        <v>0.41988263424634903</v>
      </c>
      <c r="J18" s="10">
        <f t="shared" si="0"/>
        <v>0.28850199543633143</v>
      </c>
      <c r="K18" s="12">
        <v>0.36644659571947569</v>
      </c>
      <c r="L18" s="13">
        <v>0</v>
      </c>
      <c r="M18" s="11">
        <v>74.529874489049249</v>
      </c>
      <c r="N18" s="13">
        <f t="shared" si="1"/>
        <v>0</v>
      </c>
      <c r="P18" s="13">
        <f>AVERAGE(N18:N21)</f>
        <v>0</v>
      </c>
    </row>
    <row r="19" spans="1:16" s="10" customFormat="1" x14ac:dyDescent="0.2">
      <c r="A19" s="9" t="s">
        <v>50</v>
      </c>
      <c r="B19" s="10">
        <v>3</v>
      </c>
      <c r="C19" s="9" t="s">
        <v>51</v>
      </c>
      <c r="D19" s="10">
        <v>9.8000000000000007</v>
      </c>
      <c r="F19" s="9" t="s">
        <v>17</v>
      </c>
      <c r="I19" s="11">
        <v>0.66318724273728746</v>
      </c>
      <c r="J19" s="10">
        <f t="shared" si="0"/>
        <v>0.18997856416667272</v>
      </c>
      <c r="K19" s="12">
        <v>0.36653538978573763</v>
      </c>
      <c r="L19" s="13">
        <v>0</v>
      </c>
      <c r="M19" s="11">
        <v>48.618934184406548</v>
      </c>
      <c r="N19" s="13">
        <f t="shared" si="1"/>
        <v>0</v>
      </c>
    </row>
    <row r="20" spans="1:16" s="10" customFormat="1" x14ac:dyDescent="0.2">
      <c r="A20" s="9" t="s">
        <v>52</v>
      </c>
      <c r="B20" s="10">
        <v>3</v>
      </c>
      <c r="C20" s="9" t="s">
        <v>53</v>
      </c>
      <c r="D20" s="10">
        <v>11.34</v>
      </c>
      <c r="F20" s="9" t="s">
        <v>17</v>
      </c>
      <c r="I20" s="11">
        <v>1.2155220241778344</v>
      </c>
      <c r="J20" s="10">
        <f t="shared" si="0"/>
        <v>0.17712041485095198</v>
      </c>
      <c r="K20" s="12">
        <v>0.36673696388889165</v>
      </c>
      <c r="L20" s="13">
        <v>0</v>
      </c>
      <c r="M20" s="11">
        <v>50.682121107525653</v>
      </c>
      <c r="N20" s="13">
        <f t="shared" si="1"/>
        <v>0</v>
      </c>
    </row>
    <row r="21" spans="1:16" s="10" customFormat="1" x14ac:dyDescent="0.2">
      <c r="A21" s="9" t="s">
        <v>54</v>
      </c>
      <c r="B21" s="10">
        <v>3</v>
      </c>
      <c r="C21" s="9" t="s">
        <v>55</v>
      </c>
      <c r="D21" s="10">
        <v>12.97</v>
      </c>
      <c r="F21" s="9" t="s">
        <v>17</v>
      </c>
      <c r="I21" s="11">
        <v>0.96965460906862955</v>
      </c>
      <c r="J21" s="10">
        <f t="shared" si="0"/>
        <v>0.20602133118845897</v>
      </c>
      <c r="K21" s="12">
        <v>0.36664723488806489</v>
      </c>
      <c r="L21" s="13">
        <v>0</v>
      </c>
      <c r="M21" s="11">
        <v>59.372257328546048</v>
      </c>
      <c r="N21" s="13">
        <f t="shared" si="1"/>
        <v>0</v>
      </c>
    </row>
    <row r="22" spans="1:16" x14ac:dyDescent="0.2">
      <c r="A22" s="5" t="s">
        <v>56</v>
      </c>
      <c r="B22">
        <v>3</v>
      </c>
      <c r="C22" s="5" t="s">
        <v>57</v>
      </c>
      <c r="D22">
        <v>11</v>
      </c>
      <c r="F22" s="5" t="s">
        <v>17</v>
      </c>
      <c r="I22" s="6">
        <v>-1.5556286993771902</v>
      </c>
      <c r="J22">
        <f t="shared" si="0"/>
        <v>0.33572022615422259</v>
      </c>
      <c r="K22" s="7">
        <v>0.36572562659765101</v>
      </c>
      <c r="L22" s="8">
        <v>0</v>
      </c>
      <c r="M22" s="6">
        <v>99.692456876722545</v>
      </c>
      <c r="N22" s="8">
        <f t="shared" si="1"/>
        <v>0</v>
      </c>
      <c r="P22" s="8">
        <f>AVERAGE(N22:N24)</f>
        <v>0</v>
      </c>
    </row>
    <row r="23" spans="1:16" x14ac:dyDescent="0.2">
      <c r="A23" s="5" t="s">
        <v>58</v>
      </c>
      <c r="B23">
        <v>3</v>
      </c>
      <c r="C23" s="5" t="s">
        <v>59</v>
      </c>
      <c r="D23">
        <v>8.25</v>
      </c>
      <c r="F23" s="5" t="s">
        <v>17</v>
      </c>
      <c r="I23" s="6">
        <v>0.48421886263660913</v>
      </c>
      <c r="J23">
        <f t="shared" si="0"/>
        <v>9.9523959653235267E-2</v>
      </c>
      <c r="K23" s="7">
        <v>0.36647007525447961</v>
      </c>
      <c r="L23" s="8">
        <v>0</v>
      </c>
      <c r="M23" s="6">
        <v>26.562447211650227</v>
      </c>
      <c r="N23" s="8">
        <f t="shared" si="1"/>
        <v>0</v>
      </c>
    </row>
    <row r="24" spans="1:16" x14ac:dyDescent="0.2">
      <c r="A24" s="5" t="s">
        <v>60</v>
      </c>
      <c r="B24">
        <v>3</v>
      </c>
      <c r="C24" s="5" t="s">
        <v>61</v>
      </c>
      <c r="D24">
        <v>7.96</v>
      </c>
      <c r="F24" s="5" t="s">
        <v>17</v>
      </c>
      <c r="I24" s="6">
        <v>0.34642093868833557</v>
      </c>
      <c r="J24">
        <f t="shared" si="0"/>
        <v>0.12244541460557556</v>
      </c>
      <c r="K24" s="7">
        <v>0.36641978582766116</v>
      </c>
      <c r="L24" s="8">
        <v>0</v>
      </c>
      <c r="M24" s="6">
        <v>34.48564901492891</v>
      </c>
      <c r="N24" s="8">
        <f t="shared" si="1"/>
        <v>0</v>
      </c>
    </row>
    <row r="25" spans="1:16" s="10" customFormat="1" x14ac:dyDescent="0.2">
      <c r="A25" s="9" t="s">
        <v>62</v>
      </c>
      <c r="B25" s="10">
        <v>3</v>
      </c>
      <c r="C25" s="9" t="s">
        <v>63</v>
      </c>
      <c r="D25" s="10">
        <v>9.81</v>
      </c>
      <c r="F25" s="9" t="s">
        <v>17</v>
      </c>
      <c r="I25" s="11">
        <v>3.1365623527592237</v>
      </c>
      <c r="J25" s="10">
        <f t="shared" si="0"/>
        <v>0.1820283532468952</v>
      </c>
      <c r="K25" s="12">
        <v>0.36743803955198745</v>
      </c>
      <c r="L25" s="13">
        <f t="shared" si="2"/>
        <v>1.2803955198742445E-4</v>
      </c>
      <c r="M25" s="11">
        <v>48.206568790375258</v>
      </c>
      <c r="N25" s="13">
        <f t="shared" si="1"/>
        <v>7.7768704257023865E-3</v>
      </c>
      <c r="P25" s="13">
        <f>AVERAGE(N25:N27)</f>
        <v>2.5922901419007955E-3</v>
      </c>
    </row>
    <row r="26" spans="1:16" s="10" customFormat="1" x14ac:dyDescent="0.2">
      <c r="A26" s="9" t="s">
        <v>64</v>
      </c>
      <c r="B26" s="10">
        <v>3</v>
      </c>
      <c r="C26" s="9" t="s">
        <v>65</v>
      </c>
      <c r="D26" s="10">
        <v>9.11</v>
      </c>
      <c r="F26" s="9" t="s">
        <v>17</v>
      </c>
      <c r="I26" s="11">
        <v>0.92381270145375916</v>
      </c>
      <c r="J26" s="10">
        <f t="shared" si="0"/>
        <v>0.19622192128270616</v>
      </c>
      <c r="K26" s="12">
        <v>0.36663050492423621</v>
      </c>
      <c r="L26" s="13">
        <v>0</v>
      </c>
      <c r="M26" s="11">
        <v>51.838495830229157</v>
      </c>
      <c r="N26" s="13">
        <f t="shared" si="1"/>
        <v>0</v>
      </c>
    </row>
    <row r="27" spans="1:16" s="10" customFormat="1" x14ac:dyDescent="0.2">
      <c r="A27" s="9" t="s">
        <v>66</v>
      </c>
      <c r="B27" s="10">
        <v>3</v>
      </c>
      <c r="C27" s="9" t="s">
        <v>67</v>
      </c>
      <c r="D27" s="10">
        <v>12.87</v>
      </c>
      <c r="F27" s="9" t="s">
        <v>17</v>
      </c>
      <c r="I27" s="11">
        <v>0.66378702999571026</v>
      </c>
      <c r="J27" s="10">
        <f t="shared" si="0"/>
        <v>0.21563143532676535</v>
      </c>
      <c r="K27" s="12">
        <v>0.36653560867802371</v>
      </c>
      <c r="L27" s="13">
        <v>0</v>
      </c>
      <c r="M27" s="11">
        <v>64.023345094305228</v>
      </c>
      <c r="N27" s="13">
        <f t="shared" si="1"/>
        <v>0</v>
      </c>
    </row>
    <row r="28" spans="1:16" x14ac:dyDescent="0.2">
      <c r="A28" s="5" t="s">
        <v>68</v>
      </c>
      <c r="B28">
        <v>3</v>
      </c>
      <c r="C28" s="5" t="s">
        <v>69</v>
      </c>
      <c r="D28">
        <v>14.71</v>
      </c>
      <c r="F28" s="5" t="s">
        <v>17</v>
      </c>
      <c r="I28" s="6">
        <v>-0.99775420907222589</v>
      </c>
      <c r="J28">
        <f t="shared" si="0"/>
        <v>0.14707692959113222</v>
      </c>
      <c r="K28" s="7">
        <v>0.36592922571808462</v>
      </c>
      <c r="L28" s="8">
        <v>0</v>
      </c>
      <c r="M28" s="6">
        <v>39.321605433907564</v>
      </c>
      <c r="N28" s="8">
        <f t="shared" si="1"/>
        <v>0</v>
      </c>
      <c r="P28" s="8">
        <f>AVERAGE(N28:N30)</f>
        <v>0</v>
      </c>
    </row>
    <row r="29" spans="1:16" x14ac:dyDescent="0.2">
      <c r="A29" s="5" t="s">
        <v>70</v>
      </c>
      <c r="B29">
        <v>3</v>
      </c>
      <c r="C29" s="5" t="s">
        <v>71</v>
      </c>
      <c r="D29">
        <v>7.47</v>
      </c>
      <c r="F29" s="5" t="s">
        <v>17</v>
      </c>
      <c r="I29" s="6">
        <v>0.50321765747329228</v>
      </c>
      <c r="J29">
        <f t="shared" si="0"/>
        <v>0.10229063454117282</v>
      </c>
      <c r="K29" s="7">
        <v>0.36647700887094098</v>
      </c>
      <c r="L29" s="8">
        <v>0</v>
      </c>
      <c r="M29" s="6">
        <v>27.296153536677423</v>
      </c>
      <c r="N29" s="8">
        <f t="shared" si="1"/>
        <v>0</v>
      </c>
    </row>
    <row r="30" spans="1:16" x14ac:dyDescent="0.2">
      <c r="A30" s="5" t="s">
        <v>72</v>
      </c>
      <c r="B30">
        <v>3</v>
      </c>
      <c r="C30" s="5" t="s">
        <v>73</v>
      </c>
      <c r="D30">
        <v>11.25</v>
      </c>
      <c r="F30" s="5" t="s">
        <v>17</v>
      </c>
      <c r="I30" s="6">
        <v>-0.78350903802348926</v>
      </c>
      <c r="J30">
        <f t="shared" si="0"/>
        <v>0.15102603619851013</v>
      </c>
      <c r="K30" s="7">
        <v>0.36600741535710363</v>
      </c>
      <c r="L30" s="8">
        <v>0</v>
      </c>
      <c r="M30" s="6">
        <v>40.30673469687558</v>
      </c>
      <c r="N30" s="8">
        <f t="shared" si="1"/>
        <v>0</v>
      </c>
    </row>
    <row r="31" spans="1:16" s="10" customFormat="1" x14ac:dyDescent="0.2">
      <c r="A31" s="9" t="s">
        <v>74</v>
      </c>
      <c r="B31" s="10">
        <v>3</v>
      </c>
      <c r="C31" s="9" t="s">
        <v>75</v>
      </c>
      <c r="D31" s="10">
        <v>8.3699999999999992</v>
      </c>
      <c r="F31" s="9" t="s">
        <v>76</v>
      </c>
      <c r="I31" s="11">
        <v>720.8016877104219</v>
      </c>
      <c r="J31" s="10">
        <f>(M31/C31)/10</f>
        <v>6.6333109531257387E-2</v>
      </c>
      <c r="K31" s="12">
        <v>0.62865841595268102</v>
      </c>
      <c r="L31" s="13">
        <f>K31-0.36731</f>
        <v>0.26134841595268099</v>
      </c>
      <c r="M31" s="11">
        <v>18.835684450057723</v>
      </c>
      <c r="N31" s="13">
        <f>(L31*(D31*(J31/100)))/98/B31*1000000</f>
        <v>4.9354681788138102</v>
      </c>
      <c r="P31" s="13">
        <f>AVERAGE(N31:N34)</f>
        <v>5.9509788305215237</v>
      </c>
    </row>
    <row r="32" spans="1:16" s="10" customFormat="1" x14ac:dyDescent="0.2">
      <c r="A32" s="9" t="s">
        <v>77</v>
      </c>
      <c r="B32" s="10">
        <v>3</v>
      </c>
      <c r="C32" s="9" t="s">
        <v>78</v>
      </c>
      <c r="D32" s="10">
        <v>9.65</v>
      </c>
      <c r="F32" s="9" t="s">
        <v>76</v>
      </c>
      <c r="I32" s="11">
        <v>259.5461926868843</v>
      </c>
      <c r="J32" s="10">
        <f t="shared" si="0"/>
        <v>6.1156711700771457E-2</v>
      </c>
      <c r="K32" s="12">
        <v>0.46092520404711018</v>
      </c>
      <c r="L32" s="13">
        <f t="shared" si="2"/>
        <v>9.3615204047110157E-2</v>
      </c>
      <c r="M32" s="11">
        <v>17.213168075299137</v>
      </c>
      <c r="N32" s="13">
        <f t="shared" si="1"/>
        <v>1.8791891541336321</v>
      </c>
    </row>
    <row r="33" spans="1:16" s="10" customFormat="1" x14ac:dyDescent="0.2">
      <c r="A33" s="9" t="s">
        <v>79</v>
      </c>
      <c r="B33" s="10">
        <v>3</v>
      </c>
      <c r="C33" s="9" t="s">
        <v>80</v>
      </c>
      <c r="D33" s="10">
        <v>8.3699999999999992</v>
      </c>
      <c r="F33" s="9" t="s">
        <v>76</v>
      </c>
      <c r="I33" s="11">
        <v>856.85231162916818</v>
      </c>
      <c r="J33" s="10">
        <f t="shared" si="0"/>
        <v>0.11279730320745036</v>
      </c>
      <c r="K33" s="12">
        <v>0.67802462714288725</v>
      </c>
      <c r="L33" s="13">
        <f t="shared" si="2"/>
        <v>0.31071462714288722</v>
      </c>
      <c r="M33" s="11">
        <v>30.560624547207357</v>
      </c>
      <c r="N33" s="13">
        <f t="shared" si="1"/>
        <v>9.9778861127168277</v>
      </c>
    </row>
    <row r="34" spans="1:16" s="10" customFormat="1" x14ac:dyDescent="0.2">
      <c r="A34" s="9" t="s">
        <v>81</v>
      </c>
      <c r="B34" s="10">
        <v>3</v>
      </c>
      <c r="C34" s="9" t="s">
        <v>82</v>
      </c>
      <c r="D34" s="10">
        <v>9.66</v>
      </c>
      <c r="F34" s="9" t="s">
        <v>76</v>
      </c>
      <c r="I34" s="11">
        <v>904.25471278507416</v>
      </c>
      <c r="J34" s="10">
        <f t="shared" si="0"/>
        <v>6.5077013417623064E-2</v>
      </c>
      <c r="K34" s="12">
        <v>0.69521315295851316</v>
      </c>
      <c r="L34" s="13">
        <f t="shared" si="2"/>
        <v>0.32790315295851313</v>
      </c>
      <c r="M34" s="11">
        <v>16.807765640436596</v>
      </c>
      <c r="N34" s="13">
        <f t="shared" si="1"/>
        <v>7.0113718764218218</v>
      </c>
    </row>
    <row r="35" spans="1:16" x14ac:dyDescent="0.2">
      <c r="A35" s="5" t="s">
        <v>83</v>
      </c>
      <c r="B35">
        <v>3</v>
      </c>
      <c r="C35" s="5" t="s">
        <v>84</v>
      </c>
      <c r="D35">
        <v>10.47</v>
      </c>
      <c r="F35" s="5" t="s">
        <v>76</v>
      </c>
      <c r="I35" s="6">
        <v>468.66423637765052</v>
      </c>
      <c r="J35">
        <f t="shared" si="0"/>
        <v>0.10446684717188437</v>
      </c>
      <c r="K35" s="7">
        <v>0.53704002744216206</v>
      </c>
      <c r="L35" s="8">
        <f t="shared" si="2"/>
        <v>0.16973002744216203</v>
      </c>
      <c r="M35" s="6">
        <v>29.662316585984847</v>
      </c>
      <c r="N35" s="8">
        <f t="shared" si="1"/>
        <v>6.3144644206232137</v>
      </c>
      <c r="P35" s="8">
        <f>AVERAGE(N35:N38)</f>
        <v>2.7735205538441159</v>
      </c>
    </row>
    <row r="36" spans="1:16" x14ac:dyDescent="0.2">
      <c r="A36" s="5" t="s">
        <v>85</v>
      </c>
      <c r="B36">
        <v>3</v>
      </c>
      <c r="C36" s="5" t="s">
        <v>86</v>
      </c>
      <c r="D36">
        <v>10.93</v>
      </c>
      <c r="F36" s="5" t="s">
        <v>76</v>
      </c>
      <c r="I36" s="6">
        <v>102.67024434426409</v>
      </c>
      <c r="J36">
        <f t="shared" si="0"/>
        <v>5.4582217893505314E-2</v>
      </c>
      <c r="K36" s="7">
        <v>0.40374894817681939</v>
      </c>
      <c r="L36" s="8">
        <f t="shared" si="2"/>
        <v>3.6438948176819363E-2</v>
      </c>
      <c r="M36" s="6">
        <v>15.106065459770743</v>
      </c>
      <c r="N36" s="8">
        <f t="shared" si="1"/>
        <v>0.73941770063015377</v>
      </c>
    </row>
    <row r="37" spans="1:16" x14ac:dyDescent="0.2">
      <c r="A37" s="5" t="s">
        <v>87</v>
      </c>
      <c r="B37">
        <v>3</v>
      </c>
      <c r="C37" s="5" t="s">
        <v>88</v>
      </c>
      <c r="D37">
        <v>9.1</v>
      </c>
      <c r="F37" s="5" t="s">
        <v>76</v>
      </c>
      <c r="I37" s="6">
        <v>432.75609585379362</v>
      </c>
      <c r="J37">
        <f t="shared" si="0"/>
        <v>5.7639289833341288E-2</v>
      </c>
      <c r="K37" s="7">
        <v>0.52397845508140162</v>
      </c>
      <c r="L37" s="8">
        <f t="shared" si="2"/>
        <v>0.15666845508140159</v>
      </c>
      <c r="M37" s="6">
        <v>15.754143615118341</v>
      </c>
      <c r="N37" s="8">
        <f t="shared" si="1"/>
        <v>2.7950800088648404</v>
      </c>
    </row>
    <row r="38" spans="1:16" x14ac:dyDescent="0.2">
      <c r="A38" s="5" t="s">
        <v>89</v>
      </c>
      <c r="B38">
        <v>3</v>
      </c>
      <c r="C38" s="5" t="s">
        <v>90</v>
      </c>
      <c r="D38">
        <v>15</v>
      </c>
      <c r="F38" s="5" t="s">
        <v>76</v>
      </c>
      <c r="I38" s="6">
        <v>77.161767822931154</v>
      </c>
      <c r="J38">
        <f t="shared" si="0"/>
        <v>8.9934435621732742E-2</v>
      </c>
      <c r="K38" s="7">
        <v>0.39444571670556466</v>
      </c>
      <c r="L38" s="8">
        <f t="shared" si="2"/>
        <v>2.7135716705564639E-2</v>
      </c>
      <c r="M38" s="6">
        <v>25.258805719848613</v>
      </c>
      <c r="N38" s="8">
        <f t="shared" si="1"/>
        <v>1.2451200852582553</v>
      </c>
    </row>
    <row r="39" spans="1:16" s="10" customFormat="1" x14ac:dyDescent="0.2">
      <c r="A39" s="9" t="s">
        <v>91</v>
      </c>
      <c r="B39" s="10">
        <v>3</v>
      </c>
      <c r="C39" s="9" t="s">
        <v>92</v>
      </c>
      <c r="D39" s="10">
        <v>6.36</v>
      </c>
      <c r="F39" s="9" t="s">
        <v>76</v>
      </c>
      <c r="I39" s="11">
        <v>57.23785467099038</v>
      </c>
      <c r="J39" s="10">
        <f t="shared" si="0"/>
        <v>9.8117723769743384E-2</v>
      </c>
      <c r="K39" s="12">
        <v>0.38717802999970402</v>
      </c>
      <c r="L39" s="13">
        <f t="shared" si="2"/>
        <v>1.9868029999703996E-2</v>
      </c>
      <c r="M39" s="11">
        <v>25.747562483037207</v>
      </c>
      <c r="N39" s="13">
        <f t="shared" si="1"/>
        <v>0.42170821063704633</v>
      </c>
      <c r="P39" s="13">
        <f>AVERAGE(N39:N42)</f>
        <v>6.7731739714050558</v>
      </c>
    </row>
    <row r="40" spans="1:16" s="10" customFormat="1" x14ac:dyDescent="0.2">
      <c r="A40" s="9" t="s">
        <v>93</v>
      </c>
      <c r="B40" s="10">
        <v>3</v>
      </c>
      <c r="C40" s="9" t="s">
        <v>94</v>
      </c>
      <c r="D40" s="10">
        <v>9.7200000000000006</v>
      </c>
      <c r="F40" s="9" t="s">
        <v>76</v>
      </c>
      <c r="I40" s="11">
        <v>326.53233986966694</v>
      </c>
      <c r="J40" s="10">
        <f t="shared" si="0"/>
        <v>0.11968324610490691</v>
      </c>
      <c r="K40" s="12">
        <v>0.48531951241651028</v>
      </c>
      <c r="L40" s="13">
        <f t="shared" si="2"/>
        <v>0.11800951241651025</v>
      </c>
      <c r="M40" s="11">
        <v>31.622826969084606</v>
      </c>
      <c r="N40" s="13">
        <f t="shared" si="1"/>
        <v>4.6694885016264758</v>
      </c>
    </row>
    <row r="41" spans="1:16" s="10" customFormat="1" x14ac:dyDescent="0.2">
      <c r="A41" s="9" t="s">
        <v>95</v>
      </c>
      <c r="B41" s="10">
        <v>3</v>
      </c>
      <c r="C41" s="9" t="s">
        <v>96</v>
      </c>
      <c r="D41" s="10">
        <v>12.3</v>
      </c>
      <c r="F41" s="9" t="s">
        <v>76</v>
      </c>
      <c r="I41" s="11">
        <v>271.27581599434222</v>
      </c>
      <c r="J41" s="10">
        <f t="shared" si="0"/>
        <v>0.1018004067777307</v>
      </c>
      <c r="K41" s="12">
        <v>0.46519763822613036</v>
      </c>
      <c r="L41" s="13">
        <f t="shared" si="2"/>
        <v>9.7887638226130336E-2</v>
      </c>
      <c r="M41" s="11">
        <v>25.747562483037207</v>
      </c>
      <c r="N41" s="13">
        <f t="shared" si="1"/>
        <v>4.1690311937468136</v>
      </c>
    </row>
    <row r="42" spans="1:16" s="10" customFormat="1" x14ac:dyDescent="0.2">
      <c r="A42" s="9" t="s">
        <v>97</v>
      </c>
      <c r="B42" s="10">
        <v>3</v>
      </c>
      <c r="C42" s="9" t="s">
        <v>98</v>
      </c>
      <c r="D42" s="10">
        <v>13.33</v>
      </c>
      <c r="F42" s="9" t="s">
        <v>76</v>
      </c>
      <c r="I42" s="11">
        <v>811.84897507557014</v>
      </c>
      <c r="J42" s="10">
        <f t="shared" si="0"/>
        <v>0.13359949574627</v>
      </c>
      <c r="K42" s="12">
        <v>0.66170051608294089</v>
      </c>
      <c r="L42" s="13">
        <f t="shared" si="2"/>
        <v>0.29439051608294087</v>
      </c>
      <c r="M42" s="11">
        <v>35.795847293281099</v>
      </c>
      <c r="N42" s="13">
        <f t="shared" si="1"/>
        <v>17.832467979609888</v>
      </c>
    </row>
    <row r="43" spans="1:16" x14ac:dyDescent="0.2">
      <c r="A43" s="5" t="s">
        <v>99</v>
      </c>
      <c r="B43">
        <v>3</v>
      </c>
      <c r="C43" s="5" t="s">
        <v>100</v>
      </c>
      <c r="D43">
        <v>6.64</v>
      </c>
      <c r="F43" s="5" t="s">
        <v>76</v>
      </c>
      <c r="I43" s="6">
        <v>1267.5831398856387</v>
      </c>
      <c r="J43">
        <f t="shared" si="0"/>
        <v>0.13640768433024147</v>
      </c>
      <c r="K43" s="7">
        <v>0.826761929456717</v>
      </c>
      <c r="L43" s="8">
        <f t="shared" si="2"/>
        <v>0.45945192945671698</v>
      </c>
      <c r="M43" s="6">
        <v>37.025001350073111</v>
      </c>
      <c r="N43" s="8">
        <f>(L43*(D43*(J43/100)))/98/B43*1000000</f>
        <v>14.154667270571251</v>
      </c>
      <c r="P43" s="8">
        <f>AVERAGE(N43:N46)</f>
        <v>9.9029688247665053</v>
      </c>
    </row>
    <row r="44" spans="1:16" x14ac:dyDescent="0.2">
      <c r="A44" s="5" t="s">
        <v>101</v>
      </c>
      <c r="B44">
        <v>3</v>
      </c>
      <c r="C44" s="5" t="s">
        <v>102</v>
      </c>
      <c r="D44">
        <v>11.49</v>
      </c>
      <c r="F44" s="5" t="s">
        <v>76</v>
      </c>
      <c r="I44" s="6">
        <v>310.51580972881254</v>
      </c>
      <c r="J44">
        <f t="shared" si="0"/>
        <v>0.11292404063316377</v>
      </c>
      <c r="K44" s="7">
        <v>0.47948786916997677</v>
      </c>
      <c r="L44" s="8">
        <f t="shared" si="2"/>
        <v>0.11217786916997674</v>
      </c>
      <c r="M44" s="6">
        <v>30.315587948379143</v>
      </c>
      <c r="N44" s="8">
        <f t="shared" si="1"/>
        <v>4.950696400163169</v>
      </c>
    </row>
    <row r="45" spans="1:16" x14ac:dyDescent="0.2">
      <c r="A45" s="5" t="s">
        <v>103</v>
      </c>
      <c r="B45">
        <v>3</v>
      </c>
      <c r="C45" s="5" t="s">
        <v>104</v>
      </c>
      <c r="D45">
        <v>10.72</v>
      </c>
      <c r="F45" s="5" t="s">
        <v>76</v>
      </c>
      <c r="I45" s="6">
        <v>469.40825884791718</v>
      </c>
      <c r="J45">
        <f t="shared" si="0"/>
        <v>0.15435045606794801</v>
      </c>
      <c r="K45" s="7">
        <v>0.5373106290587486</v>
      </c>
      <c r="L45" s="8">
        <f t="shared" si="2"/>
        <v>0.17000062905874858</v>
      </c>
      <c r="M45" s="6">
        <v>40.635227167184397</v>
      </c>
      <c r="N45" s="8">
        <f t="shared" si="1"/>
        <v>9.5676636735387515</v>
      </c>
    </row>
    <row r="46" spans="1:16" x14ac:dyDescent="0.2">
      <c r="A46" s="5" t="s">
        <v>105</v>
      </c>
      <c r="B46">
        <v>3</v>
      </c>
      <c r="C46" s="5" t="s">
        <v>106</v>
      </c>
      <c r="D46">
        <v>12.3</v>
      </c>
      <c r="F46" s="5" t="s">
        <v>76</v>
      </c>
      <c r="I46" s="6">
        <v>1204.0965749490611</v>
      </c>
      <c r="J46">
        <f t="shared" si="0"/>
        <v>5.9901645954922998E-2</v>
      </c>
      <c r="K46" s="7">
        <v>0.8038007542495057</v>
      </c>
      <c r="L46" s="8">
        <f t="shared" si="2"/>
        <v>0.43649075424950567</v>
      </c>
      <c r="M46" s="6">
        <v>16.240354546360859</v>
      </c>
      <c r="N46" s="8">
        <f t="shared" si="1"/>
        <v>10.938847954792847</v>
      </c>
    </row>
    <row r="47" spans="1:16" s="10" customFormat="1" x14ac:dyDescent="0.2">
      <c r="A47" s="9" t="s">
        <v>107</v>
      </c>
      <c r="B47" s="10">
        <v>3</v>
      </c>
      <c r="C47" s="9" t="s">
        <v>108</v>
      </c>
      <c r="D47" s="10">
        <v>7.18</v>
      </c>
      <c r="F47" s="9" t="s">
        <v>76</v>
      </c>
      <c r="I47" s="11">
        <v>245.85063524500038</v>
      </c>
      <c r="J47" s="10">
        <f t="shared" si="0"/>
        <v>0.21314691667725993</v>
      </c>
      <c r="K47" s="12">
        <v>0.45593622778825432</v>
      </c>
      <c r="L47" s="13">
        <f t="shared" si="2"/>
        <v>8.8626227788254297E-2</v>
      </c>
      <c r="M47" s="11">
        <v>58.128361381638946</v>
      </c>
      <c r="N47" s="13">
        <f t="shared" si="1"/>
        <v>4.6133715517954004</v>
      </c>
      <c r="P47" s="13">
        <f>AVERAGE(N47:N50)</f>
        <v>9.1970256501377143</v>
      </c>
    </row>
    <row r="48" spans="1:16" s="10" customFormat="1" x14ac:dyDescent="0.2">
      <c r="A48" s="9" t="s">
        <v>109</v>
      </c>
      <c r="B48" s="10">
        <v>3</v>
      </c>
      <c r="C48" s="9" t="s">
        <v>110</v>
      </c>
      <c r="D48" s="10">
        <v>11.38</v>
      </c>
      <c r="F48" s="9" t="s">
        <v>76</v>
      </c>
      <c r="I48" s="11">
        <v>785.6124762638774</v>
      </c>
      <c r="J48" s="10">
        <f t="shared" si="0"/>
        <v>0.11341744621988661</v>
      </c>
      <c r="K48" s="12">
        <v>0.65218124500657804</v>
      </c>
      <c r="L48" s="13">
        <f t="shared" si="2"/>
        <v>0.28487124500657801</v>
      </c>
      <c r="M48" s="11">
        <v>29.825612667336021</v>
      </c>
      <c r="N48" s="13">
        <f>(L48*(D48*(J48/100)))/98/B48*1000000</f>
        <v>12.506143553511246</v>
      </c>
    </row>
    <row r="49" spans="1:16" s="10" customFormat="1" x14ac:dyDescent="0.2">
      <c r="A49" s="9" t="s">
        <v>111</v>
      </c>
      <c r="B49" s="10">
        <v>3</v>
      </c>
      <c r="C49" s="9" t="s">
        <v>112</v>
      </c>
      <c r="D49" s="10">
        <v>10.51</v>
      </c>
      <c r="F49" s="9" t="s">
        <v>76</v>
      </c>
      <c r="I49" s="11">
        <v>359.9406997523343</v>
      </c>
      <c r="J49" s="10">
        <f t="shared" si="0"/>
        <v>0.20024937776640267</v>
      </c>
      <c r="K49" s="12">
        <v>0.4974813483301273</v>
      </c>
      <c r="L49" s="13">
        <f t="shared" si="2"/>
        <v>0.13017134833012728</v>
      </c>
      <c r="M49" s="11">
        <v>51.095030482742004</v>
      </c>
      <c r="N49" s="13">
        <f t="shared" si="1"/>
        <v>9.3184132016781813</v>
      </c>
    </row>
    <row r="50" spans="1:16" s="10" customFormat="1" x14ac:dyDescent="0.2">
      <c r="A50" s="9" t="s">
        <v>113</v>
      </c>
      <c r="B50" s="10">
        <v>3</v>
      </c>
      <c r="C50" s="9" t="s">
        <v>114</v>
      </c>
      <c r="D50" s="10">
        <v>12.46</v>
      </c>
      <c r="F50" s="9" t="s">
        <v>76</v>
      </c>
      <c r="I50" s="11">
        <v>505.20458568138321</v>
      </c>
      <c r="J50" s="10">
        <f t="shared" si="0"/>
        <v>0.13343908026659199</v>
      </c>
      <c r="K50" s="12">
        <v>0.55032804479090569</v>
      </c>
      <c r="L50" s="13">
        <f t="shared" si="2"/>
        <v>0.18301804479090567</v>
      </c>
      <c r="M50" s="11">
        <v>35.877765511278589</v>
      </c>
      <c r="N50" s="13">
        <f t="shared" si="1"/>
        <v>10.350174293566031</v>
      </c>
    </row>
    <row r="51" spans="1:16" x14ac:dyDescent="0.2">
      <c r="A51" s="5" t="s">
        <v>115</v>
      </c>
      <c r="B51">
        <v>3</v>
      </c>
      <c r="C51" s="5" t="s">
        <v>116</v>
      </c>
      <c r="D51">
        <v>9.73</v>
      </c>
      <c r="F51" s="5" t="s">
        <v>76</v>
      </c>
      <c r="I51" s="6">
        <v>136.1056346394416</v>
      </c>
      <c r="J51">
        <f t="shared" si="0"/>
        <v>0.13006565063969169</v>
      </c>
      <c r="K51" s="7">
        <v>0.41594058372531972</v>
      </c>
      <c r="L51" s="8">
        <f t="shared" si="2"/>
        <v>4.8630583725319698E-2</v>
      </c>
      <c r="M51" s="6">
        <v>34.976864573073968</v>
      </c>
      <c r="N51" s="8">
        <f t="shared" si="1"/>
        <v>2.093329579375756</v>
      </c>
      <c r="P51" s="8">
        <f>AVERAGE(N51:N53)</f>
        <v>1.0485515442435032</v>
      </c>
    </row>
    <row r="52" spans="1:16" x14ac:dyDescent="0.2">
      <c r="A52" s="5" t="s">
        <v>117</v>
      </c>
      <c r="B52">
        <v>3</v>
      </c>
      <c r="C52" s="5" t="s">
        <v>118</v>
      </c>
      <c r="D52">
        <v>7.76</v>
      </c>
      <c r="F52" s="5" t="s">
        <v>76</v>
      </c>
      <c r="I52" s="6">
        <v>58.543603839187888</v>
      </c>
      <c r="J52">
        <f t="shared" si="0"/>
        <v>0.17730725834443947</v>
      </c>
      <c r="K52" s="7">
        <v>0.387654363279966</v>
      </c>
      <c r="L52" s="8">
        <f t="shared" si="2"/>
        <v>2.0344363279965971E-2</v>
      </c>
      <c r="M52" s="6">
        <v>45.898998045850014</v>
      </c>
      <c r="N52" s="8">
        <f t="shared" si="1"/>
        <v>0.95210535446422651</v>
      </c>
    </row>
    <row r="53" spans="1:16" x14ac:dyDescent="0.2">
      <c r="A53" s="5" t="s">
        <v>119</v>
      </c>
      <c r="B53">
        <v>3</v>
      </c>
      <c r="C53" s="5" t="s">
        <v>120</v>
      </c>
      <c r="D53">
        <v>8.08</v>
      </c>
      <c r="F53" s="5" t="s">
        <v>76</v>
      </c>
      <c r="I53" s="6">
        <v>13.797431129213129</v>
      </c>
      <c r="J53">
        <f t="shared" si="0"/>
        <v>9.0745500915936292E-2</v>
      </c>
      <c r="K53" s="7">
        <v>0.37132849989130401</v>
      </c>
      <c r="L53" s="8">
        <f>K53-0.36731</f>
        <v>4.0184998913039838E-3</v>
      </c>
      <c r="M53" s="6">
        <v>24.037484992121449</v>
      </c>
      <c r="N53" s="8">
        <f t="shared" si="1"/>
        <v>0.10021969889052672</v>
      </c>
    </row>
    <row r="54" spans="1:16" s="10" customFormat="1" x14ac:dyDescent="0.2">
      <c r="A54" s="9" t="s">
        <v>121</v>
      </c>
      <c r="B54" s="10">
        <v>3</v>
      </c>
      <c r="C54" s="9" t="s">
        <v>122</v>
      </c>
      <c r="D54" s="10">
        <v>8.35</v>
      </c>
      <c r="F54" s="9" t="s">
        <v>76</v>
      </c>
      <c r="I54" s="11">
        <v>263.74478557789945</v>
      </c>
      <c r="J54" s="10">
        <f t="shared" si="0"/>
        <v>0.1479477679416667</v>
      </c>
      <c r="K54" s="12">
        <v>0.46245455462053014</v>
      </c>
      <c r="L54" s="13">
        <f t="shared" si="2"/>
        <v>9.514455462053012E-2</v>
      </c>
      <c r="M54" s="11">
        <v>38.090928229797399</v>
      </c>
      <c r="N54" s="13">
        <f t="shared" si="1"/>
        <v>3.9978960705462709</v>
      </c>
      <c r="P54" s="13">
        <f>AVERAGE(N54:N56)</f>
        <v>3.2611560567086517</v>
      </c>
    </row>
    <row r="55" spans="1:16" s="10" customFormat="1" x14ac:dyDescent="0.2">
      <c r="A55" s="9" t="s">
        <v>123</v>
      </c>
      <c r="B55" s="10">
        <v>3</v>
      </c>
      <c r="C55" s="9" t="s">
        <v>124</v>
      </c>
      <c r="D55" s="10">
        <v>7.46</v>
      </c>
      <c r="F55" s="9" t="s">
        <v>76</v>
      </c>
      <c r="I55" s="11">
        <v>77.234672547550161</v>
      </c>
      <c r="J55" s="10">
        <f t="shared" si="0"/>
        <v>0.15353124219970318</v>
      </c>
      <c r="K55" s="12">
        <v>0.39447230836429187</v>
      </c>
      <c r="L55" s="13">
        <f t="shared" si="2"/>
        <v>2.7162308364291843E-2</v>
      </c>
      <c r="M55" s="11">
        <v>43.018532876903635</v>
      </c>
      <c r="N55" s="13">
        <f t="shared" si="1"/>
        <v>1.0581687606663643</v>
      </c>
    </row>
    <row r="56" spans="1:16" s="10" customFormat="1" x14ac:dyDescent="0.2">
      <c r="A56" s="9" t="s">
        <v>125</v>
      </c>
      <c r="B56" s="10">
        <v>3</v>
      </c>
      <c r="C56" s="9" t="s">
        <v>126</v>
      </c>
      <c r="D56" s="10">
        <v>13.67</v>
      </c>
      <c r="F56" s="9" t="s">
        <v>76</v>
      </c>
      <c r="I56" s="11">
        <v>136.86155306555648</v>
      </c>
      <c r="J56" s="10">
        <f t="shared" si="0"/>
        <v>0.20789197051039232</v>
      </c>
      <c r="K56" s="12">
        <v>0.41621618177430209</v>
      </c>
      <c r="L56" s="13">
        <f t="shared" si="2"/>
        <v>4.890618177430206E-2</v>
      </c>
      <c r="M56" s="11">
        <v>54.23610461857421</v>
      </c>
      <c r="N56" s="13">
        <f t="shared" si="1"/>
        <v>4.7274033389133194</v>
      </c>
    </row>
    <row r="57" spans="1:16" x14ac:dyDescent="0.2">
      <c r="A57" s="5" t="s">
        <v>127</v>
      </c>
      <c r="B57">
        <v>3</v>
      </c>
      <c r="C57" s="5" t="s">
        <v>128</v>
      </c>
      <c r="D57">
        <v>14.83</v>
      </c>
      <c r="F57" s="5" t="s">
        <v>76</v>
      </c>
      <c r="I57" s="6">
        <v>110.63074651211772</v>
      </c>
      <c r="J57">
        <f t="shared" si="0"/>
        <v>0.16654116002944061</v>
      </c>
      <c r="K57" s="7">
        <v>0.4066518780616391</v>
      </c>
      <c r="L57" s="8">
        <f t="shared" si="2"/>
        <v>3.934187806163908E-2</v>
      </c>
      <c r="M57" s="6">
        <v>44.7462788767101</v>
      </c>
      <c r="N57" s="8">
        <f t="shared" si="1"/>
        <v>3.304992619391558</v>
      </c>
      <c r="P57" s="8">
        <f>AVERAGE(N57:N59)</f>
        <v>3.8466657861150355</v>
      </c>
    </row>
    <row r="58" spans="1:16" x14ac:dyDescent="0.2">
      <c r="A58" s="5" t="s">
        <v>129</v>
      </c>
      <c r="B58">
        <v>3</v>
      </c>
      <c r="C58" s="5" t="s">
        <v>130</v>
      </c>
      <c r="D58">
        <v>8.33</v>
      </c>
      <c r="F58" s="5" t="s">
        <v>76</v>
      </c>
      <c r="I58" s="6">
        <v>7.6454776087262202</v>
      </c>
      <c r="J58">
        <f t="shared" si="0"/>
        <v>6.1999974365799862E-2</v>
      </c>
      <c r="K58" s="7">
        <v>0.36908351063158124</v>
      </c>
      <c r="L58" s="8">
        <f t="shared" si="2"/>
        <v>1.7735106315812099E-3</v>
      </c>
      <c r="M58" s="6">
        <v>15.91619941936758</v>
      </c>
      <c r="N58" s="8">
        <f t="shared" si="1"/>
        <v>3.115465721372742E-2</v>
      </c>
    </row>
    <row r="59" spans="1:16" x14ac:dyDescent="0.2">
      <c r="A59" s="5" t="s">
        <v>131</v>
      </c>
      <c r="B59">
        <v>3</v>
      </c>
      <c r="C59" s="5" t="s">
        <v>132</v>
      </c>
      <c r="D59">
        <v>7.71</v>
      </c>
      <c r="F59" s="5" t="s">
        <v>76</v>
      </c>
      <c r="I59" s="6">
        <v>782.74734198477745</v>
      </c>
      <c r="J59">
        <f t="shared" si="0"/>
        <v>0.11021734282049456</v>
      </c>
      <c r="K59" s="7">
        <v>0.65114159070316668</v>
      </c>
      <c r="L59" s="8">
        <f t="shared" si="2"/>
        <v>0.28383159070316666</v>
      </c>
      <c r="M59" s="6">
        <v>28.438058359858363</v>
      </c>
      <c r="N59" s="8">
        <f t="shared" si="1"/>
        <v>8.2038500817398212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81FA1-5D8F-48D5-98E1-1A3DB9A0AF22}">
  <dimension ref="A1:C9"/>
  <sheetViews>
    <sheetView workbookViewId="0">
      <selection activeCell="H10" sqref="H10"/>
    </sheetView>
  </sheetViews>
  <sheetFormatPr baseColWidth="10" defaultColWidth="8.83203125" defaultRowHeight="15" x14ac:dyDescent="0.2"/>
  <sheetData>
    <row r="1" spans="1:3" x14ac:dyDescent="0.2">
      <c r="B1" t="s">
        <v>133</v>
      </c>
      <c r="C1" t="s">
        <v>134</v>
      </c>
    </row>
    <row r="2" spans="1:3" x14ac:dyDescent="0.2">
      <c r="A2" s="14" t="s">
        <v>135</v>
      </c>
      <c r="B2">
        <v>5.9509788300000004</v>
      </c>
      <c r="C2">
        <v>3.5144413700000001</v>
      </c>
    </row>
    <row r="3" spans="1:3" x14ac:dyDescent="0.2">
      <c r="A3" s="5" t="s">
        <v>136</v>
      </c>
      <c r="B3">
        <v>2.7735205500000002</v>
      </c>
      <c r="C3">
        <v>3.7596040510000002</v>
      </c>
    </row>
    <row r="4" spans="1:3" x14ac:dyDescent="0.2">
      <c r="A4" s="14" t="s">
        <v>137</v>
      </c>
      <c r="B4">
        <v>6.7731739700000002</v>
      </c>
      <c r="C4">
        <v>3.3107515580000002</v>
      </c>
    </row>
    <row r="5" spans="1:3" x14ac:dyDescent="0.2">
      <c r="A5" s="5" t="s">
        <v>138</v>
      </c>
      <c r="B5">
        <v>9.9029688199999999</v>
      </c>
      <c r="C5">
        <v>1.9962653640000001</v>
      </c>
    </row>
    <row r="6" spans="1:3" x14ac:dyDescent="0.2">
      <c r="A6" s="14" t="s">
        <v>139</v>
      </c>
      <c r="B6">
        <v>9.1970256500000005</v>
      </c>
      <c r="C6">
        <v>3.2061358649999998</v>
      </c>
    </row>
    <row r="7" spans="1:3" x14ac:dyDescent="0.2">
      <c r="A7" s="5" t="s">
        <v>140</v>
      </c>
      <c r="B7">
        <v>1.0485515400000001</v>
      </c>
      <c r="C7">
        <v>7.1261969999999994E-2</v>
      </c>
    </row>
    <row r="8" spans="1:3" x14ac:dyDescent="0.2">
      <c r="A8" s="14" t="s">
        <v>141</v>
      </c>
      <c r="B8">
        <v>3.2611560599999998</v>
      </c>
      <c r="C8">
        <v>4.842136354</v>
      </c>
    </row>
    <row r="9" spans="1:3" x14ac:dyDescent="0.2">
      <c r="A9" s="5" t="s">
        <v>142</v>
      </c>
      <c r="B9">
        <v>3.8466657899999999</v>
      </c>
      <c r="C9">
        <v>1.01608104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 fixation rate</vt:lpstr>
      <vt:lpstr>Stats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Kristy, Brandon</cp:lastModifiedBy>
  <cp:revision/>
  <dcterms:created xsi:type="dcterms:W3CDTF">2023-07-10T15:42:48Z</dcterms:created>
  <dcterms:modified xsi:type="dcterms:W3CDTF">2024-12-02T20:59:31Z</dcterms:modified>
  <cp:category/>
  <cp:contentStatus/>
</cp:coreProperties>
</file>