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Syngas" sheetId="1" r:id="rId1"/>
  </sheets>
  <calcPr calcId="162913"/>
</workbook>
</file>

<file path=xl/calcChain.xml><?xml version="1.0" encoding="utf-8"?>
<calcChain xmlns="http://schemas.openxmlformats.org/spreadsheetml/2006/main">
  <c r="B417" i="1" l="1"/>
  <c r="B416" i="1"/>
  <c r="B415" i="1"/>
  <c r="B414" i="1"/>
  <c r="B412" i="1"/>
  <c r="B411" i="1"/>
  <c r="B410" i="1"/>
  <c r="B381" i="1"/>
  <c r="B380" i="1"/>
  <c r="B379" i="1"/>
  <c r="B378" i="1"/>
  <c r="B376" i="1"/>
  <c r="B375" i="1"/>
  <c r="B374" i="1"/>
  <c r="B345" i="1"/>
  <c r="B344" i="1"/>
  <c r="B343" i="1"/>
  <c r="B342" i="1"/>
  <c r="B340" i="1"/>
  <c r="B339" i="1"/>
  <c r="B338" i="1"/>
  <c r="B309" i="1"/>
  <c r="B308" i="1"/>
  <c r="B307" i="1"/>
  <c r="B306" i="1"/>
  <c r="B304" i="1"/>
  <c r="B303" i="1"/>
  <c r="B302" i="1"/>
  <c r="B273" i="1"/>
  <c r="B272" i="1"/>
  <c r="B271" i="1"/>
  <c r="B270" i="1"/>
  <c r="B268" i="1"/>
  <c r="B267" i="1"/>
  <c r="B266" i="1"/>
  <c r="B237" i="1"/>
  <c r="B236" i="1"/>
  <c r="B235" i="1"/>
  <c r="B234" i="1"/>
  <c r="B232" i="1"/>
  <c r="B231" i="1"/>
  <c r="B230" i="1"/>
  <c r="B201" i="1"/>
  <c r="B200" i="1"/>
  <c r="B199" i="1"/>
  <c r="B198" i="1"/>
  <c r="B196" i="1"/>
  <c r="B195" i="1"/>
  <c r="B194" i="1"/>
  <c r="B165" i="1"/>
  <c r="B164" i="1"/>
  <c r="B163" i="1"/>
  <c r="B162" i="1"/>
  <c r="B160" i="1"/>
  <c r="B159" i="1"/>
  <c r="B158" i="1"/>
  <c r="B129" i="1"/>
  <c r="B128" i="1"/>
  <c r="B127" i="1"/>
  <c r="B126" i="1"/>
  <c r="B124" i="1"/>
  <c r="B123" i="1"/>
  <c r="B122" i="1"/>
  <c r="B93" i="1"/>
  <c r="B92" i="1"/>
  <c r="B91" i="1"/>
  <c r="B90" i="1"/>
  <c r="B88" i="1"/>
  <c r="B87" i="1"/>
  <c r="B86" i="1"/>
  <c r="B57" i="1"/>
  <c r="B56" i="1"/>
  <c r="B55" i="1"/>
  <c r="B54" i="1"/>
  <c r="B52" i="1"/>
  <c r="B51" i="1"/>
  <c r="B50" i="1"/>
  <c r="B21" i="1"/>
  <c r="B20" i="1"/>
  <c r="B19" i="1"/>
  <c r="B18" i="1"/>
  <c r="B16" i="1"/>
  <c r="B15" i="1"/>
  <c r="B14" i="1"/>
</calcChain>
</file>

<file path=xl/sharedStrings.xml><?xml version="1.0" encoding="utf-8"?>
<sst xmlns="http://schemas.openxmlformats.org/spreadsheetml/2006/main" count="1693" uniqueCount="78">
  <si>
    <t>Activity</t>
  </si>
  <si>
    <t>production amount</t>
  </si>
  <si>
    <t>reference product</t>
  </si>
  <si>
    <t>type</t>
  </si>
  <si>
    <t>process</t>
  </si>
  <si>
    <t>unit</t>
  </si>
  <si>
    <t>kilogram</t>
  </si>
  <si>
    <t>location</t>
  </si>
  <si>
    <t>RER</t>
  </si>
  <si>
    <t>comment</t>
  </si>
  <si>
    <t>Originally in cubic meter. Composition: 96% CH4, 4% CO2, Density of gas: .708 kg/Nm3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</si>
  <si>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</si>
  <si>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</si>
  <si>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</si>
  <si>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</si>
  <si>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</si>
  <si>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</si>
  <si>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</si>
  <si>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</si>
  <si>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Power to Gas::4.1 Methanation::Chemical</t>
  </si>
  <si>
    <t>production</t>
  </si>
  <si>
    <t>Sabatier reaction methanation unit</t>
  </si>
  <si>
    <t>Materials/fuels</t>
  </si>
  <si>
    <t>technosphere</t>
  </si>
  <si>
    <t>carbon dioxide, captured from atmosphere</t>
  </si>
  <si>
    <t>production of nickle-based catalyst for methanation</t>
  </si>
  <si>
    <t>GLO</t>
  </si>
  <si>
    <t>syngas</t>
  </si>
  <si>
    <t>CN</t>
  </si>
  <si>
    <t>IN</t>
  </si>
  <si>
    <t>US</t>
  </si>
  <si>
    <t>CA</t>
  </si>
  <si>
    <t>RAS</t>
  </si>
  <si>
    <t>RME</t>
  </si>
  <si>
    <t>RLA</t>
  </si>
  <si>
    <t>RAF</t>
  </si>
  <si>
    <t>JP</t>
  </si>
  <si>
    <t>Originally in Normal cubic meter. Composition: 96% CH4, 4% CO2, Density of gas: .708 kg/Nm3. Supplied with Africa-based hydrogen.</t>
  </si>
  <si>
    <t>source</t>
  </si>
  <si>
    <t>Life cycle assessment of power-to-gas with biogas as the carbon source, Zhang et al., 2020, Sustainable Energy and Fuels, https://doi.org/10.1039/C9SE00986H</t>
  </si>
  <si>
    <t>Originally in cubic meter. Composition: 96% CH4, 4% CO2, Density of gas: .708 kg/Nm3. Supplied with Middle East-based hydrogen.</t>
  </si>
  <si>
    <t>Originally in cubic meter. Composition: 96% CH4, 4% CO2, Density of gas: .708 kg/Nm3. Supplied with Asia-based hydrogen.</t>
  </si>
  <si>
    <t>Originally in cubic meter. Composition: 96% CH4, 4% CO2, Density of gas: .708 kg/Nm3. Supplied with Canada-based hydrogen.</t>
  </si>
  <si>
    <t>Originally in cubic meter. Composition: 96% CH4, 4% CO2, Density of gas: .708 kg/Nm3. Supplied with Latin America-based hydrogen.</t>
  </si>
  <si>
    <t>Originally in cubic meter. Composition: 96% CH4, 4% CO2, Density of gas: .708 kg/Nm3. Supplied with Global-based hydrogen.</t>
  </si>
  <si>
    <t>Originally in cubic meter. Composition: 96% CH4, 4% CO2, Density of gas: .708 kg/Nm3. Supplied with US-based hydrogen.</t>
  </si>
  <si>
    <t>Originally in cubic meter. Composition: 96% CH4, 4% CO2, Density of gas: .708 kg/Nm3. Supplied with India-based hydrogen.</t>
  </si>
  <si>
    <t>Originally in cubic meter. Composition: 96% CH4, 4% CO2, Density of gas: .708 kg/Nm3. Supplied with China-based hydrogen.</t>
  </si>
  <si>
    <t>RU</t>
  </si>
  <si>
    <t>syngas from coal</t>
  </si>
  <si>
    <t>Hydrogen, gaseous, 30 bar, from hard coal gasification and reforming, at coal gasification plant</t>
  </si>
  <si>
    <t>methane, from coal-based hydrogen, with carbon from atmospheric CO2 capture</t>
  </si>
  <si>
    <t>methane, from coal-based hydrogen</t>
  </si>
  <si>
    <t>methane, high pressure</t>
  </si>
  <si>
    <t>This includes the distribution to the fuelling station, the pipeline, the losses during distribution (assumed to be 2%), the fuelling station infrastructure, and the losses at the fuelling station, all taken and aggregated from ecoinvent.</t>
  </si>
  <si>
    <t>market for electricity, medium voltage</t>
  </si>
  <si>
    <t>ecoinvent</t>
  </si>
  <si>
    <t>kilowatt hour</t>
  </si>
  <si>
    <t>electricity, medium voltage</t>
  </si>
  <si>
    <t>RoW</t>
  </si>
  <si>
    <t>megajoule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</si>
  <si>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</si>
  <si>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</si>
  <si>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</si>
  <si>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</si>
  <si>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</si>
  <si>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</si>
  <si>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biosphere3</t>
  </si>
  <si>
    <t>air</t>
  </si>
  <si>
    <t>biosphere</t>
  </si>
  <si>
    <t>Hydrogen sulfide</t>
  </si>
  <si>
    <t>Methane, non-fossil</t>
  </si>
  <si>
    <t>Nitrogen</t>
  </si>
  <si>
    <t>Methane, synthetic, gaseous, 5 bar, from coal-based hydrogen, at fuelling station</t>
  </si>
  <si>
    <t>market group for electricity, medium voltage</t>
  </si>
  <si>
    <t>heat, central or small-scale, other than natural gas</t>
  </si>
  <si>
    <t>heat and power co-generation, biogas, gas engine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</si>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</sst>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2"/>
  <sheetViews>
    <sheetView tabSelected="1" topLeftCell="A397" workbookViewId="0">
      <selection activeCell="D412" sqref="D412"/>
    </sheetView>
  </sheetViews>
  <sheetFormatPr defaultRowHeight="14.4" x14ac:dyDescent="0.3"/>
  <cols>
    <col min="1" max="1" width="79.6640625" customWidth="1"/>
    <col min="2" max="2" width="12" bestFit="1" customWidth="1"/>
    <col min="17" max="17" width="11.6640625" bestFit="1" customWidth="1"/>
    <col min="18" max="18" width="12" bestFit="1" customWidth="1"/>
  </cols>
  <sheetData>
    <row r="1" spans="1:8" x14ac:dyDescent="0.3">
      <c r="A1" s="5" t="s">
        <v>18</v>
      </c>
      <c r="B1" t="s">
        <v>49</v>
      </c>
    </row>
    <row r="2" spans="1:8" x14ac:dyDescent="0.3">
      <c r="A2" s="5"/>
    </row>
    <row r="3" spans="1:8" ht="15.6" x14ac:dyDescent="0.3">
      <c r="A3" s="1" t="s">
        <v>0</v>
      </c>
      <c r="B3" s="1" t="s">
        <v>73</v>
      </c>
    </row>
    <row r="4" spans="1:8" x14ac:dyDescent="0.3">
      <c r="A4" t="s">
        <v>7</v>
      </c>
      <c r="B4" t="s">
        <v>48</v>
      </c>
    </row>
    <row r="5" spans="1:8" x14ac:dyDescent="0.3">
      <c r="A5" t="s">
        <v>1</v>
      </c>
      <c r="B5">
        <v>1</v>
      </c>
    </row>
    <row r="6" spans="1:8" x14ac:dyDescent="0.3">
      <c r="A6" t="s">
        <v>2</v>
      </c>
      <c r="B6" t="s">
        <v>53</v>
      </c>
    </row>
    <row r="7" spans="1:8" x14ac:dyDescent="0.3">
      <c r="A7" t="s">
        <v>3</v>
      </c>
      <c r="B7" t="s">
        <v>4</v>
      </c>
    </row>
    <row r="8" spans="1:8" x14ac:dyDescent="0.3">
      <c r="A8" t="s">
        <v>5</v>
      </c>
      <c r="B8" t="s">
        <v>6</v>
      </c>
    </row>
    <row r="9" spans="1:8" x14ac:dyDescent="0.3">
      <c r="A9" t="s">
        <v>9</v>
      </c>
      <c r="B9" t="s">
        <v>54</v>
      </c>
    </row>
    <row r="10" spans="1:8" ht="15.6" x14ac:dyDescent="0.3">
      <c r="A10" s="1" t="s">
        <v>11</v>
      </c>
    </row>
    <row r="11" spans="1:8" x14ac:dyDescent="0.3">
      <c r="A11" t="s">
        <v>12</v>
      </c>
      <c r="B11" t="s">
        <v>13</v>
      </c>
      <c r="C11" t="s">
        <v>18</v>
      </c>
      <c r="D11" t="s">
        <v>7</v>
      </c>
      <c r="E11" t="s">
        <v>14</v>
      </c>
      <c r="F11" t="s">
        <v>5</v>
      </c>
      <c r="G11" t="s">
        <v>3</v>
      </c>
      <c r="H11" t="s">
        <v>2</v>
      </c>
    </row>
    <row r="12" spans="1:8" x14ac:dyDescent="0.3">
      <c r="A12" t="s">
        <v>73</v>
      </c>
      <c r="B12">
        <v>1</v>
      </c>
      <c r="C12" t="s">
        <v>27</v>
      </c>
      <c r="D12" t="s">
        <v>48</v>
      </c>
      <c r="F12" t="s">
        <v>6</v>
      </c>
      <c r="G12" t="s">
        <v>20</v>
      </c>
      <c r="H12" t="s">
        <v>53</v>
      </c>
    </row>
    <row r="13" spans="1:8" x14ac:dyDescent="0.3">
      <c r="A13" t="s">
        <v>51</v>
      </c>
      <c r="B13">
        <v>1.02</v>
      </c>
      <c r="C13" t="s">
        <v>27</v>
      </c>
      <c r="D13" t="s">
        <v>48</v>
      </c>
      <c r="F13" t="s">
        <v>6</v>
      </c>
      <c r="G13" t="s">
        <v>23</v>
      </c>
      <c r="H13" t="s">
        <v>52</v>
      </c>
    </row>
    <row r="14" spans="1:8" ht="15.6" x14ac:dyDescent="0.3">
      <c r="A14" s="2" t="s">
        <v>55</v>
      </c>
      <c r="B14">
        <f>(0.0028236*0.669)+0.208</f>
        <v>0.2098889884</v>
      </c>
      <c r="C14" t="s">
        <v>56</v>
      </c>
      <c r="D14" t="s">
        <v>48</v>
      </c>
      <c r="F14" t="s">
        <v>57</v>
      </c>
      <c r="G14" t="s">
        <v>23</v>
      </c>
      <c r="H14" s="2" t="s">
        <v>58</v>
      </c>
    </row>
    <row r="15" spans="1:8" x14ac:dyDescent="0.3">
      <c r="A15" t="s">
        <v>76</v>
      </c>
      <c r="B15">
        <f>0.061874*0.669</f>
        <v>4.1393706000000002E-2</v>
      </c>
      <c r="C15" t="s">
        <v>56</v>
      </c>
      <c r="D15" t="s">
        <v>59</v>
      </c>
      <c r="F15" t="s">
        <v>60</v>
      </c>
      <c r="G15" t="s">
        <v>23</v>
      </c>
      <c r="H15" t="s">
        <v>75</v>
      </c>
    </row>
    <row r="16" spans="1:8" x14ac:dyDescent="0.3">
      <c r="A16" t="s">
        <v>61</v>
      </c>
      <c r="B16">
        <f>0.000000034944*0.669</f>
        <v>2.3377536E-8</v>
      </c>
      <c r="C16" t="s">
        <v>56</v>
      </c>
      <c r="D16" t="s">
        <v>59</v>
      </c>
      <c r="F16" t="s">
        <v>62</v>
      </c>
      <c r="G16" t="s">
        <v>23</v>
      </c>
      <c r="H16" t="s">
        <v>63</v>
      </c>
    </row>
    <row r="17" spans="1:12" x14ac:dyDescent="0.3">
      <c r="A17" t="s">
        <v>64</v>
      </c>
      <c r="B17" s="6">
        <v>8.4800000000000005E-8</v>
      </c>
      <c r="C17" t="s">
        <v>56</v>
      </c>
      <c r="D17" t="s">
        <v>26</v>
      </c>
      <c r="F17" t="s">
        <v>5</v>
      </c>
      <c r="G17" t="s">
        <v>23</v>
      </c>
      <c r="H17" t="s">
        <v>65</v>
      </c>
    </row>
    <row r="18" spans="1:12" x14ac:dyDescent="0.3">
      <c r="A18" t="s">
        <v>66</v>
      </c>
      <c r="B18">
        <f>(0.00000521*0.669)+0.000010376</f>
        <v>1.386149E-5</v>
      </c>
      <c r="C18" t="s">
        <v>67</v>
      </c>
      <c r="E18" t="s">
        <v>68</v>
      </c>
      <c r="F18" t="s">
        <v>6</v>
      </c>
      <c r="G18" t="s">
        <v>69</v>
      </c>
    </row>
    <row r="19" spans="1:12" x14ac:dyDescent="0.3">
      <c r="A19" t="s">
        <v>70</v>
      </c>
      <c r="B19">
        <f>(0.000000000597*0.669)+0.000000004</f>
        <v>4.3993930000000006E-9</v>
      </c>
      <c r="C19" t="s">
        <v>67</v>
      </c>
      <c r="E19" t="s">
        <v>68</v>
      </c>
      <c r="F19" t="s">
        <v>6</v>
      </c>
      <c r="G19" t="s">
        <v>69</v>
      </c>
    </row>
    <row r="20" spans="1:12" x14ac:dyDescent="0.3">
      <c r="A20" t="s">
        <v>71</v>
      </c>
      <c r="B20">
        <f>(0.00018*0.669)+0.00018</f>
        <v>3.0042000000000003E-4</v>
      </c>
      <c r="C20" t="s">
        <v>67</v>
      </c>
      <c r="E20" t="s">
        <v>68</v>
      </c>
      <c r="F20" t="s">
        <v>6</v>
      </c>
      <c r="G20" t="s">
        <v>69</v>
      </c>
    </row>
    <row r="21" spans="1:12" x14ac:dyDescent="0.3">
      <c r="A21" t="s">
        <v>72</v>
      </c>
      <c r="B21">
        <f>0.0000018*0.669</f>
        <v>1.2042E-6</v>
      </c>
      <c r="C21" t="s">
        <v>67</v>
      </c>
      <c r="E21" t="s">
        <v>68</v>
      </c>
      <c r="F21" t="s">
        <v>6</v>
      </c>
      <c r="G21" t="s">
        <v>69</v>
      </c>
    </row>
    <row r="23" spans="1:12" ht="15.6" x14ac:dyDescent="0.3">
      <c r="A23" s="1" t="s">
        <v>0</v>
      </c>
      <c r="B23" s="1" t="s">
        <v>51</v>
      </c>
    </row>
    <row r="24" spans="1:12" x14ac:dyDescent="0.3">
      <c r="A24" t="s">
        <v>1</v>
      </c>
      <c r="B24">
        <v>1</v>
      </c>
    </row>
    <row r="25" spans="1:12" ht="15.6" x14ac:dyDescent="0.3">
      <c r="A25" t="s">
        <v>2</v>
      </c>
      <c r="B25" s="2" t="s">
        <v>52</v>
      </c>
    </row>
    <row r="26" spans="1:12" x14ac:dyDescent="0.3">
      <c r="A26" t="s">
        <v>3</v>
      </c>
      <c r="B26" t="s">
        <v>4</v>
      </c>
    </row>
    <row r="27" spans="1:12" x14ac:dyDescent="0.3">
      <c r="A27" t="s">
        <v>5</v>
      </c>
      <c r="B27" t="s">
        <v>6</v>
      </c>
    </row>
    <row r="28" spans="1:12" x14ac:dyDescent="0.3">
      <c r="A28" t="s">
        <v>7</v>
      </c>
      <c r="B28" t="s">
        <v>48</v>
      </c>
    </row>
    <row r="29" spans="1:12" x14ac:dyDescent="0.3">
      <c r="A29" t="s">
        <v>9</v>
      </c>
      <c r="B29" t="s">
        <v>37</v>
      </c>
    </row>
    <row r="30" spans="1:12" x14ac:dyDescent="0.3">
      <c r="A30" t="s">
        <v>38</v>
      </c>
      <c r="B30" t="s">
        <v>39</v>
      </c>
    </row>
    <row r="31" spans="1:12" ht="15.6" x14ac:dyDescent="0.3">
      <c r="A31" s="1" t="s">
        <v>11</v>
      </c>
    </row>
    <row r="32" spans="1:12" x14ac:dyDescent="0.3">
      <c r="A32" t="s">
        <v>12</v>
      </c>
      <c r="B32" t="s">
        <v>13</v>
      </c>
      <c r="C32" t="s">
        <v>7</v>
      </c>
      <c r="D32" t="s">
        <v>5</v>
      </c>
      <c r="E32" t="s">
        <v>14</v>
      </c>
      <c r="F32" t="s">
        <v>3</v>
      </c>
      <c r="G32" t="s">
        <v>15</v>
      </c>
      <c r="H32" t="s">
        <v>16</v>
      </c>
      <c r="I32" t="s">
        <v>17</v>
      </c>
      <c r="J32" t="s">
        <v>18</v>
      </c>
      <c r="K32" t="s">
        <v>2</v>
      </c>
      <c r="L32" t="s">
        <v>9</v>
      </c>
    </row>
    <row r="33" spans="1:19" ht="15.6" x14ac:dyDescent="0.3">
      <c r="A33" s="2" t="s">
        <v>51</v>
      </c>
      <c r="B33">
        <v>1</v>
      </c>
      <c r="C33" t="s">
        <v>48</v>
      </c>
      <c r="D33" t="s">
        <v>6</v>
      </c>
      <c r="E33" t="s">
        <v>19</v>
      </c>
      <c r="F33" t="s">
        <v>20</v>
      </c>
      <c r="J33" t="s">
        <v>27</v>
      </c>
      <c r="K33" s="2" t="s">
        <v>52</v>
      </c>
    </row>
    <row r="34" spans="1:19" ht="15.6" x14ac:dyDescent="0.3">
      <c r="A34" s="2" t="s">
        <v>21</v>
      </c>
      <c r="B34">
        <v>8.06180790960452E-6</v>
      </c>
      <c r="C34" t="s">
        <v>8</v>
      </c>
      <c r="D34" t="s">
        <v>5</v>
      </c>
      <c r="E34" t="s">
        <v>22</v>
      </c>
      <c r="F34" t="s">
        <v>23</v>
      </c>
      <c r="G34">
        <v>2</v>
      </c>
      <c r="H34">
        <v>-12.073683905484531</v>
      </c>
      <c r="I34">
        <v>0.41862376226685111</v>
      </c>
      <c r="J34" t="s">
        <v>27</v>
      </c>
      <c r="K34" s="2" t="s">
        <v>21</v>
      </c>
      <c r="Q34" s="3"/>
      <c r="S34" s="3"/>
    </row>
    <row r="35" spans="1:19" x14ac:dyDescent="0.3">
      <c r="A35" t="s">
        <v>24</v>
      </c>
      <c r="B35">
        <v>2.768361581920904</v>
      </c>
      <c r="C35" t="s">
        <v>8</v>
      </c>
      <c r="D35" t="s">
        <v>6</v>
      </c>
      <c r="E35" t="s">
        <v>22</v>
      </c>
      <c r="F35" t="s">
        <v>23</v>
      </c>
      <c r="G35">
        <v>2</v>
      </c>
      <c r="H35">
        <v>0.67294447324242579</v>
      </c>
      <c r="I35">
        <v>0.20605482541341649</v>
      </c>
      <c r="J35" t="s">
        <v>27</v>
      </c>
      <c r="K35" t="s">
        <v>24</v>
      </c>
      <c r="Q35" s="4"/>
      <c r="S35" s="4"/>
    </row>
    <row r="36" spans="1:19" ht="15.6" x14ac:dyDescent="0.3">
      <c r="A36" s="2" t="s">
        <v>50</v>
      </c>
      <c r="B36">
        <v>0.50779661016949151</v>
      </c>
      <c r="C36" t="s">
        <v>48</v>
      </c>
      <c r="D36" t="s">
        <v>6</v>
      </c>
      <c r="E36" t="s">
        <v>22</v>
      </c>
      <c r="F36" t="s">
        <v>23</v>
      </c>
      <c r="G36">
        <v>1</v>
      </c>
      <c r="J36" t="s">
        <v>27</v>
      </c>
      <c r="K36" s="2" t="s">
        <v>50</v>
      </c>
      <c r="Q36" s="3"/>
      <c r="S36" s="3"/>
    </row>
    <row r="37" spans="1:19" x14ac:dyDescent="0.3">
      <c r="A37" t="s">
        <v>25</v>
      </c>
      <c r="B37">
        <v>1.7655367231638421E-4</v>
      </c>
      <c r="C37" t="s">
        <v>8</v>
      </c>
      <c r="D37" t="s">
        <v>6</v>
      </c>
      <c r="E37" t="s">
        <v>22</v>
      </c>
      <c r="F37" t="s">
        <v>23</v>
      </c>
      <c r="G37">
        <v>2</v>
      </c>
      <c r="H37">
        <v>-8.987196820661973</v>
      </c>
      <c r="I37">
        <v>7.4210002559136581E-2</v>
      </c>
      <c r="J37" t="s">
        <v>27</v>
      </c>
      <c r="K37" t="s">
        <v>25</v>
      </c>
      <c r="Q37" s="3"/>
      <c r="S37" s="3"/>
    </row>
    <row r="39" spans="1:19" ht="15.6" x14ac:dyDescent="0.3">
      <c r="A39" s="1" t="s">
        <v>0</v>
      </c>
      <c r="B39" s="1" t="s">
        <v>73</v>
      </c>
    </row>
    <row r="40" spans="1:19" x14ac:dyDescent="0.3">
      <c r="A40" t="s">
        <v>7</v>
      </c>
      <c r="B40" t="s">
        <v>36</v>
      </c>
    </row>
    <row r="41" spans="1:19" x14ac:dyDescent="0.3">
      <c r="A41" t="s">
        <v>1</v>
      </c>
      <c r="B41">
        <v>1</v>
      </c>
    </row>
    <row r="42" spans="1:19" x14ac:dyDescent="0.3">
      <c r="A42" t="s">
        <v>2</v>
      </c>
      <c r="B42" t="s">
        <v>53</v>
      </c>
    </row>
    <row r="43" spans="1:19" x14ac:dyDescent="0.3">
      <c r="A43" t="s">
        <v>3</v>
      </c>
      <c r="B43" t="s">
        <v>4</v>
      </c>
    </row>
    <row r="44" spans="1:19" x14ac:dyDescent="0.3">
      <c r="A44" t="s">
        <v>5</v>
      </c>
      <c r="B44" t="s">
        <v>6</v>
      </c>
    </row>
    <row r="45" spans="1:19" x14ac:dyDescent="0.3">
      <c r="A45" t="s">
        <v>9</v>
      </c>
      <c r="B45" t="s">
        <v>54</v>
      </c>
    </row>
    <row r="46" spans="1:19" ht="15.6" x14ac:dyDescent="0.3">
      <c r="A46" s="1" t="s">
        <v>11</v>
      </c>
    </row>
    <row r="47" spans="1:19" x14ac:dyDescent="0.3">
      <c r="A47" t="s">
        <v>12</v>
      </c>
      <c r="B47" t="s">
        <v>13</v>
      </c>
      <c r="C47" t="s">
        <v>18</v>
      </c>
      <c r="D47" t="s">
        <v>7</v>
      </c>
      <c r="E47" t="s">
        <v>14</v>
      </c>
      <c r="F47" t="s">
        <v>5</v>
      </c>
      <c r="G47" t="s">
        <v>3</v>
      </c>
      <c r="H47" t="s">
        <v>2</v>
      </c>
    </row>
    <row r="48" spans="1:19" x14ac:dyDescent="0.3">
      <c r="A48" t="s">
        <v>73</v>
      </c>
      <c r="B48">
        <v>1</v>
      </c>
      <c r="C48" t="s">
        <v>27</v>
      </c>
      <c r="D48" t="s">
        <v>36</v>
      </c>
      <c r="F48" t="s">
        <v>6</v>
      </c>
      <c r="G48" t="s">
        <v>20</v>
      </c>
      <c r="H48" t="s">
        <v>53</v>
      </c>
    </row>
    <row r="49" spans="1:8" x14ac:dyDescent="0.3">
      <c r="A49" t="s">
        <v>51</v>
      </c>
      <c r="B49">
        <v>1.02</v>
      </c>
      <c r="C49" t="s">
        <v>27</v>
      </c>
      <c r="D49" t="s">
        <v>36</v>
      </c>
      <c r="F49" t="s">
        <v>6</v>
      </c>
      <c r="G49" t="s">
        <v>23</v>
      </c>
      <c r="H49" t="s">
        <v>52</v>
      </c>
    </row>
    <row r="50" spans="1:8" ht="15.6" x14ac:dyDescent="0.3">
      <c r="A50" s="2" t="s">
        <v>55</v>
      </c>
      <c r="B50">
        <f>(0.0028236*0.669)+0.208</f>
        <v>0.2098889884</v>
      </c>
      <c r="C50" t="s">
        <v>56</v>
      </c>
      <c r="D50" t="s">
        <v>36</v>
      </c>
      <c r="F50" t="s">
        <v>57</v>
      </c>
      <c r="G50" t="s">
        <v>23</v>
      </c>
      <c r="H50" s="2" t="s">
        <v>58</v>
      </c>
    </row>
    <row r="51" spans="1:8" x14ac:dyDescent="0.3">
      <c r="A51" t="s">
        <v>76</v>
      </c>
      <c r="B51">
        <f>0.061874*0.669</f>
        <v>4.1393706000000002E-2</v>
      </c>
      <c r="C51" t="s">
        <v>56</v>
      </c>
      <c r="D51" t="s">
        <v>59</v>
      </c>
      <c r="F51" t="s">
        <v>60</v>
      </c>
      <c r="G51" t="s">
        <v>23</v>
      </c>
      <c r="H51" t="s">
        <v>75</v>
      </c>
    </row>
    <row r="52" spans="1:8" x14ac:dyDescent="0.3">
      <c r="A52" t="s">
        <v>61</v>
      </c>
      <c r="B52">
        <f>0.000000034944*0.669</f>
        <v>2.3377536E-8</v>
      </c>
      <c r="C52" t="s">
        <v>56</v>
      </c>
      <c r="D52" t="s">
        <v>59</v>
      </c>
      <c r="F52" t="s">
        <v>62</v>
      </c>
      <c r="G52" t="s">
        <v>23</v>
      </c>
      <c r="H52" t="s">
        <v>63</v>
      </c>
    </row>
    <row r="53" spans="1:8" x14ac:dyDescent="0.3">
      <c r="A53" t="s">
        <v>64</v>
      </c>
      <c r="B53" s="6">
        <v>8.4800000000000005E-8</v>
      </c>
      <c r="C53" t="s">
        <v>56</v>
      </c>
      <c r="D53" t="s">
        <v>26</v>
      </c>
      <c r="F53" t="s">
        <v>5</v>
      </c>
      <c r="G53" t="s">
        <v>23</v>
      </c>
      <c r="H53" t="s">
        <v>65</v>
      </c>
    </row>
    <row r="54" spans="1:8" x14ac:dyDescent="0.3">
      <c r="A54" t="s">
        <v>66</v>
      </c>
      <c r="B54">
        <f>(0.00000521*0.669)+0.000010376</f>
        <v>1.386149E-5</v>
      </c>
      <c r="C54" t="s">
        <v>67</v>
      </c>
      <c r="E54" t="s">
        <v>68</v>
      </c>
      <c r="F54" t="s">
        <v>6</v>
      </c>
      <c r="G54" t="s">
        <v>69</v>
      </c>
    </row>
    <row r="55" spans="1:8" x14ac:dyDescent="0.3">
      <c r="A55" t="s">
        <v>70</v>
      </c>
      <c r="B55">
        <f>(0.000000000597*0.669)+0.000000004</f>
        <v>4.3993930000000006E-9</v>
      </c>
      <c r="C55" t="s">
        <v>67</v>
      </c>
      <c r="E55" t="s">
        <v>68</v>
      </c>
      <c r="F55" t="s">
        <v>6</v>
      </c>
      <c r="G55" t="s">
        <v>69</v>
      </c>
    </row>
    <row r="56" spans="1:8" x14ac:dyDescent="0.3">
      <c r="A56" t="s">
        <v>71</v>
      </c>
      <c r="B56">
        <f>(0.00018*0.669)+0.00018</f>
        <v>3.0042000000000003E-4</v>
      </c>
      <c r="C56" t="s">
        <v>67</v>
      </c>
      <c r="E56" t="s">
        <v>68</v>
      </c>
      <c r="F56" t="s">
        <v>6</v>
      </c>
      <c r="G56" t="s">
        <v>69</v>
      </c>
    </row>
    <row r="57" spans="1:8" x14ac:dyDescent="0.3">
      <c r="A57" t="s">
        <v>72</v>
      </c>
      <c r="B57">
        <f>0.0000018*0.669</f>
        <v>1.2042E-6</v>
      </c>
      <c r="C57" t="s">
        <v>67</v>
      </c>
      <c r="E57" t="s">
        <v>68</v>
      </c>
      <c r="F57" t="s">
        <v>6</v>
      </c>
      <c r="G57" t="s">
        <v>69</v>
      </c>
    </row>
    <row r="59" spans="1:8" ht="15.6" x14ac:dyDescent="0.3">
      <c r="A59" s="1" t="s">
        <v>0</v>
      </c>
      <c r="B59" s="1" t="s">
        <v>51</v>
      </c>
    </row>
    <row r="60" spans="1:8" x14ac:dyDescent="0.3">
      <c r="A60" t="s">
        <v>1</v>
      </c>
      <c r="B60">
        <v>1</v>
      </c>
    </row>
    <row r="61" spans="1:8" ht="15.6" x14ac:dyDescent="0.3">
      <c r="A61" t="s">
        <v>2</v>
      </c>
      <c r="B61" s="2" t="s">
        <v>52</v>
      </c>
    </row>
    <row r="62" spans="1:8" x14ac:dyDescent="0.3">
      <c r="A62" t="s">
        <v>3</v>
      </c>
      <c r="B62" t="s">
        <v>4</v>
      </c>
    </row>
    <row r="63" spans="1:8" x14ac:dyDescent="0.3">
      <c r="A63" t="s">
        <v>5</v>
      </c>
      <c r="B63" t="s">
        <v>6</v>
      </c>
    </row>
    <row r="64" spans="1:8" x14ac:dyDescent="0.3">
      <c r="A64" t="s">
        <v>7</v>
      </c>
      <c r="B64" t="s">
        <v>36</v>
      </c>
    </row>
    <row r="65" spans="1:19" x14ac:dyDescent="0.3">
      <c r="A65" t="s">
        <v>9</v>
      </c>
      <c r="B65" t="s">
        <v>37</v>
      </c>
    </row>
    <row r="66" spans="1:19" x14ac:dyDescent="0.3">
      <c r="A66" t="s">
        <v>38</v>
      </c>
      <c r="B66" t="s">
        <v>39</v>
      </c>
    </row>
    <row r="67" spans="1:19" ht="15.6" x14ac:dyDescent="0.3">
      <c r="A67" s="1" t="s">
        <v>11</v>
      </c>
    </row>
    <row r="68" spans="1:19" x14ac:dyDescent="0.3">
      <c r="A68" t="s">
        <v>12</v>
      </c>
      <c r="B68" t="s">
        <v>13</v>
      </c>
      <c r="C68" t="s">
        <v>7</v>
      </c>
      <c r="D68" t="s">
        <v>5</v>
      </c>
      <c r="E68" t="s">
        <v>14</v>
      </c>
      <c r="F68" t="s">
        <v>3</v>
      </c>
      <c r="G68" t="s">
        <v>15</v>
      </c>
      <c r="H68" t="s">
        <v>16</v>
      </c>
      <c r="I68" t="s">
        <v>17</v>
      </c>
      <c r="J68" t="s">
        <v>18</v>
      </c>
      <c r="K68" t="s">
        <v>2</v>
      </c>
      <c r="L68" t="s">
        <v>9</v>
      </c>
    </row>
    <row r="69" spans="1:19" ht="15.6" x14ac:dyDescent="0.3">
      <c r="A69" s="2" t="s">
        <v>51</v>
      </c>
      <c r="B69">
        <v>1</v>
      </c>
      <c r="C69" t="s">
        <v>36</v>
      </c>
      <c r="D69" t="s">
        <v>6</v>
      </c>
      <c r="E69" t="s">
        <v>19</v>
      </c>
      <c r="F69" t="s">
        <v>20</v>
      </c>
      <c r="J69" t="s">
        <v>27</v>
      </c>
      <c r="K69" s="2" t="s">
        <v>52</v>
      </c>
    </row>
    <row r="70" spans="1:19" ht="15.6" x14ac:dyDescent="0.3">
      <c r="A70" s="2" t="s">
        <v>21</v>
      </c>
      <c r="B70">
        <v>8.06180790960452E-6</v>
      </c>
      <c r="C70" t="s">
        <v>8</v>
      </c>
      <c r="D70" t="s">
        <v>5</v>
      </c>
      <c r="E70" t="s">
        <v>22</v>
      </c>
      <c r="F70" t="s">
        <v>23</v>
      </c>
      <c r="G70">
        <v>2</v>
      </c>
      <c r="H70">
        <v>-12.073683905484531</v>
      </c>
      <c r="I70">
        <v>0.41862376226685111</v>
      </c>
      <c r="J70" t="s">
        <v>27</v>
      </c>
      <c r="K70" s="2" t="s">
        <v>21</v>
      </c>
      <c r="Q70" s="3"/>
      <c r="S70" s="3"/>
    </row>
    <row r="71" spans="1:19" x14ac:dyDescent="0.3">
      <c r="A71" t="s">
        <v>24</v>
      </c>
      <c r="B71">
        <v>2.768361581920904</v>
      </c>
      <c r="C71" t="s">
        <v>8</v>
      </c>
      <c r="D71" t="s">
        <v>6</v>
      </c>
      <c r="E71" t="s">
        <v>22</v>
      </c>
      <c r="F71" t="s">
        <v>23</v>
      </c>
      <c r="G71">
        <v>2</v>
      </c>
      <c r="H71">
        <v>0.67294447324242579</v>
      </c>
      <c r="I71">
        <v>0.20605482541341649</v>
      </c>
      <c r="J71" t="s">
        <v>27</v>
      </c>
      <c r="K71" t="s">
        <v>24</v>
      </c>
      <c r="Q71" s="4"/>
      <c r="S71" s="4"/>
    </row>
    <row r="72" spans="1:19" ht="15.6" x14ac:dyDescent="0.3">
      <c r="A72" s="2" t="s">
        <v>50</v>
      </c>
      <c r="B72">
        <v>0.50779661016949151</v>
      </c>
      <c r="C72" t="s">
        <v>36</v>
      </c>
      <c r="D72" t="s">
        <v>6</v>
      </c>
      <c r="E72" t="s">
        <v>22</v>
      </c>
      <c r="F72" t="s">
        <v>23</v>
      </c>
      <c r="G72">
        <v>1</v>
      </c>
      <c r="J72" t="s">
        <v>27</v>
      </c>
      <c r="K72" s="2" t="s">
        <v>50</v>
      </c>
      <c r="Q72" s="3"/>
      <c r="S72" s="3"/>
    </row>
    <row r="73" spans="1:19" x14ac:dyDescent="0.3">
      <c r="A73" t="s">
        <v>25</v>
      </c>
      <c r="B73">
        <v>1.7655367231638421E-4</v>
      </c>
      <c r="C73" t="s">
        <v>8</v>
      </c>
      <c r="D73" t="s">
        <v>6</v>
      </c>
      <c r="E73" t="s">
        <v>22</v>
      </c>
      <c r="F73" t="s">
        <v>23</v>
      </c>
      <c r="G73">
        <v>2</v>
      </c>
      <c r="H73">
        <v>-8.987196820661973</v>
      </c>
      <c r="I73">
        <v>7.4210002559136581E-2</v>
      </c>
      <c r="J73" t="s">
        <v>27</v>
      </c>
      <c r="K73" t="s">
        <v>25</v>
      </c>
      <c r="Q73" s="3"/>
      <c r="S73" s="3"/>
    </row>
    <row r="75" spans="1:19" ht="15.6" x14ac:dyDescent="0.3">
      <c r="A75" s="1" t="s">
        <v>0</v>
      </c>
      <c r="B75" s="1" t="s">
        <v>73</v>
      </c>
    </row>
    <row r="76" spans="1:19" x14ac:dyDescent="0.3">
      <c r="A76" t="s">
        <v>7</v>
      </c>
      <c r="B76" t="s">
        <v>35</v>
      </c>
    </row>
    <row r="77" spans="1:19" x14ac:dyDescent="0.3">
      <c r="A77" t="s">
        <v>1</v>
      </c>
      <c r="B77">
        <v>1</v>
      </c>
    </row>
    <row r="78" spans="1:19" x14ac:dyDescent="0.3">
      <c r="A78" t="s">
        <v>2</v>
      </c>
      <c r="B78" t="s">
        <v>53</v>
      </c>
    </row>
    <row r="79" spans="1:19" x14ac:dyDescent="0.3">
      <c r="A79" t="s">
        <v>3</v>
      </c>
      <c r="B79" t="s">
        <v>4</v>
      </c>
    </row>
    <row r="80" spans="1:19" x14ac:dyDescent="0.3">
      <c r="A80" t="s">
        <v>5</v>
      </c>
      <c r="B80" t="s">
        <v>6</v>
      </c>
    </row>
    <row r="81" spans="1:8" x14ac:dyDescent="0.3">
      <c r="A81" t="s">
        <v>9</v>
      </c>
      <c r="B81" t="s">
        <v>54</v>
      </c>
    </row>
    <row r="82" spans="1:8" ht="15.6" x14ac:dyDescent="0.3">
      <c r="A82" s="1" t="s">
        <v>11</v>
      </c>
    </row>
    <row r="83" spans="1:8" x14ac:dyDescent="0.3">
      <c r="A83" t="s">
        <v>12</v>
      </c>
      <c r="B83" t="s">
        <v>13</v>
      </c>
      <c r="C83" t="s">
        <v>18</v>
      </c>
      <c r="D83" t="s">
        <v>7</v>
      </c>
      <c r="E83" t="s">
        <v>14</v>
      </c>
      <c r="F83" t="s">
        <v>5</v>
      </c>
      <c r="G83" t="s">
        <v>3</v>
      </c>
      <c r="H83" t="s">
        <v>2</v>
      </c>
    </row>
    <row r="84" spans="1:8" x14ac:dyDescent="0.3">
      <c r="A84" t="s">
        <v>73</v>
      </c>
      <c r="B84">
        <v>1</v>
      </c>
      <c r="C84" t="s">
        <v>27</v>
      </c>
      <c r="D84" t="s">
        <v>35</v>
      </c>
      <c r="F84" t="s">
        <v>6</v>
      </c>
      <c r="G84" t="s">
        <v>20</v>
      </c>
      <c r="H84" t="s">
        <v>53</v>
      </c>
    </row>
    <row r="85" spans="1:8" x14ac:dyDescent="0.3">
      <c r="A85" t="s">
        <v>51</v>
      </c>
      <c r="B85">
        <v>1.02</v>
      </c>
      <c r="C85" t="s">
        <v>27</v>
      </c>
      <c r="D85" t="s">
        <v>35</v>
      </c>
      <c r="F85" t="s">
        <v>6</v>
      </c>
      <c r="G85" t="s">
        <v>23</v>
      </c>
      <c r="H85" t="s">
        <v>52</v>
      </c>
    </row>
    <row r="86" spans="1:8" ht="15.6" x14ac:dyDescent="0.3">
      <c r="A86" s="2" t="s">
        <v>74</v>
      </c>
      <c r="B86">
        <f>(0.0028236*0.669)+0.208</f>
        <v>0.2098889884</v>
      </c>
      <c r="C86" t="s">
        <v>56</v>
      </c>
      <c r="D86" t="s">
        <v>35</v>
      </c>
      <c r="F86" t="s">
        <v>57</v>
      </c>
      <c r="G86" t="s">
        <v>23</v>
      </c>
      <c r="H86" s="2" t="s">
        <v>58</v>
      </c>
    </row>
    <row r="87" spans="1:8" x14ac:dyDescent="0.3">
      <c r="A87" t="s">
        <v>76</v>
      </c>
      <c r="B87">
        <f>0.061874*0.669</f>
        <v>4.1393706000000002E-2</v>
      </c>
      <c r="C87" t="s">
        <v>56</v>
      </c>
      <c r="D87" t="s">
        <v>59</v>
      </c>
      <c r="F87" t="s">
        <v>60</v>
      </c>
      <c r="G87" t="s">
        <v>23</v>
      </c>
      <c r="H87" t="s">
        <v>75</v>
      </c>
    </row>
    <row r="88" spans="1:8" x14ac:dyDescent="0.3">
      <c r="A88" t="s">
        <v>61</v>
      </c>
      <c r="B88">
        <f>0.000000034944*0.669</f>
        <v>2.3377536E-8</v>
      </c>
      <c r="C88" t="s">
        <v>56</v>
      </c>
      <c r="D88" t="s">
        <v>59</v>
      </c>
      <c r="F88" t="s">
        <v>62</v>
      </c>
      <c r="G88" t="s">
        <v>23</v>
      </c>
      <c r="H88" t="s">
        <v>63</v>
      </c>
    </row>
    <row r="89" spans="1:8" x14ac:dyDescent="0.3">
      <c r="A89" t="s">
        <v>64</v>
      </c>
      <c r="B89" s="6">
        <v>8.4800000000000005E-8</v>
      </c>
      <c r="C89" t="s">
        <v>56</v>
      </c>
      <c r="D89" t="s">
        <v>26</v>
      </c>
      <c r="F89" t="s">
        <v>5</v>
      </c>
      <c r="G89" t="s">
        <v>23</v>
      </c>
      <c r="H89" t="s">
        <v>65</v>
      </c>
    </row>
    <row r="90" spans="1:8" x14ac:dyDescent="0.3">
      <c r="A90" t="s">
        <v>66</v>
      </c>
      <c r="B90">
        <f>(0.00000521*0.669)+0.000010376</f>
        <v>1.386149E-5</v>
      </c>
      <c r="C90" t="s">
        <v>67</v>
      </c>
      <c r="E90" t="s">
        <v>68</v>
      </c>
      <c r="F90" t="s">
        <v>6</v>
      </c>
      <c r="G90" t="s">
        <v>69</v>
      </c>
    </row>
    <row r="91" spans="1:8" x14ac:dyDescent="0.3">
      <c r="A91" t="s">
        <v>70</v>
      </c>
      <c r="B91">
        <f>(0.000000000597*0.669)+0.000000004</f>
        <v>4.3993930000000006E-9</v>
      </c>
      <c r="C91" t="s">
        <v>67</v>
      </c>
      <c r="E91" t="s">
        <v>68</v>
      </c>
      <c r="F91" t="s">
        <v>6</v>
      </c>
      <c r="G91" t="s">
        <v>69</v>
      </c>
    </row>
    <row r="92" spans="1:8" x14ac:dyDescent="0.3">
      <c r="A92" t="s">
        <v>71</v>
      </c>
      <c r="B92">
        <f>(0.00018*0.669)+0.00018</f>
        <v>3.0042000000000003E-4</v>
      </c>
      <c r="C92" t="s">
        <v>67</v>
      </c>
      <c r="E92" t="s">
        <v>68</v>
      </c>
      <c r="F92" t="s">
        <v>6</v>
      </c>
      <c r="G92" t="s">
        <v>69</v>
      </c>
    </row>
    <row r="93" spans="1:8" x14ac:dyDescent="0.3">
      <c r="A93" t="s">
        <v>72</v>
      </c>
      <c r="B93">
        <f>0.0000018*0.669</f>
        <v>1.2042E-6</v>
      </c>
      <c r="C93" t="s">
        <v>67</v>
      </c>
      <c r="E93" t="s">
        <v>68</v>
      </c>
      <c r="F93" t="s">
        <v>6</v>
      </c>
      <c r="G93" t="s">
        <v>69</v>
      </c>
    </row>
    <row r="95" spans="1:8" ht="15.6" x14ac:dyDescent="0.3">
      <c r="A95" s="1" t="s">
        <v>0</v>
      </c>
      <c r="B95" s="1" t="s">
        <v>51</v>
      </c>
    </row>
    <row r="96" spans="1:8" x14ac:dyDescent="0.3">
      <c r="A96" t="s">
        <v>1</v>
      </c>
      <c r="B96">
        <v>1</v>
      </c>
    </row>
    <row r="97" spans="1:19" ht="15.6" x14ac:dyDescent="0.3">
      <c r="A97" t="s">
        <v>2</v>
      </c>
      <c r="B97" s="2" t="s">
        <v>52</v>
      </c>
    </row>
    <row r="98" spans="1:19" x14ac:dyDescent="0.3">
      <c r="A98" t="s">
        <v>3</v>
      </c>
      <c r="B98" t="s">
        <v>4</v>
      </c>
    </row>
    <row r="99" spans="1:19" x14ac:dyDescent="0.3">
      <c r="A99" t="s">
        <v>5</v>
      </c>
      <c r="B99" t="s">
        <v>6</v>
      </c>
    </row>
    <row r="100" spans="1:19" x14ac:dyDescent="0.3">
      <c r="A100" t="s">
        <v>7</v>
      </c>
      <c r="B100" t="s">
        <v>35</v>
      </c>
    </row>
    <row r="101" spans="1:19" x14ac:dyDescent="0.3">
      <c r="A101" t="s">
        <v>9</v>
      </c>
      <c r="B101" t="s">
        <v>37</v>
      </c>
    </row>
    <row r="102" spans="1:19" x14ac:dyDescent="0.3">
      <c r="A102" t="s">
        <v>38</v>
      </c>
      <c r="B102" t="s">
        <v>39</v>
      </c>
    </row>
    <row r="103" spans="1:19" ht="15.6" x14ac:dyDescent="0.3">
      <c r="A103" s="1" t="s">
        <v>11</v>
      </c>
    </row>
    <row r="104" spans="1:19" x14ac:dyDescent="0.3">
      <c r="A104" t="s">
        <v>12</v>
      </c>
      <c r="B104" t="s">
        <v>13</v>
      </c>
      <c r="C104" t="s">
        <v>7</v>
      </c>
      <c r="D104" t="s">
        <v>5</v>
      </c>
      <c r="E104" t="s">
        <v>14</v>
      </c>
      <c r="F104" t="s">
        <v>3</v>
      </c>
      <c r="G104" t="s">
        <v>15</v>
      </c>
      <c r="H104" t="s">
        <v>16</v>
      </c>
      <c r="I104" t="s">
        <v>17</v>
      </c>
      <c r="J104" t="s">
        <v>18</v>
      </c>
      <c r="K104" t="s">
        <v>2</v>
      </c>
      <c r="L104" t="s">
        <v>9</v>
      </c>
    </row>
    <row r="105" spans="1:19" ht="15.6" x14ac:dyDescent="0.3">
      <c r="A105" s="2" t="s">
        <v>51</v>
      </c>
      <c r="B105">
        <v>1</v>
      </c>
      <c r="C105" t="s">
        <v>35</v>
      </c>
      <c r="D105" t="s">
        <v>6</v>
      </c>
      <c r="E105" t="s">
        <v>19</v>
      </c>
      <c r="F105" t="s">
        <v>20</v>
      </c>
      <c r="J105" t="s">
        <v>27</v>
      </c>
      <c r="K105" s="2" t="s">
        <v>52</v>
      </c>
    </row>
    <row r="106" spans="1:19" ht="15.6" x14ac:dyDescent="0.3">
      <c r="A106" s="2" t="s">
        <v>21</v>
      </c>
      <c r="B106">
        <v>8.06180790960452E-6</v>
      </c>
      <c r="C106" t="s">
        <v>8</v>
      </c>
      <c r="D106" t="s">
        <v>5</v>
      </c>
      <c r="E106" t="s">
        <v>22</v>
      </c>
      <c r="F106" t="s">
        <v>23</v>
      </c>
      <c r="G106">
        <v>2</v>
      </c>
      <c r="H106">
        <v>-12.073683905484531</v>
      </c>
      <c r="I106">
        <v>0.41862376226685111</v>
      </c>
      <c r="J106" t="s">
        <v>27</v>
      </c>
      <c r="K106" s="2" t="s">
        <v>21</v>
      </c>
      <c r="Q106" s="3"/>
      <c r="S106" s="3"/>
    </row>
    <row r="107" spans="1:19" x14ac:dyDescent="0.3">
      <c r="A107" t="s">
        <v>24</v>
      </c>
      <c r="B107">
        <v>2.768361581920904</v>
      </c>
      <c r="C107" t="s">
        <v>8</v>
      </c>
      <c r="D107" t="s">
        <v>6</v>
      </c>
      <c r="E107" t="s">
        <v>22</v>
      </c>
      <c r="F107" t="s">
        <v>23</v>
      </c>
      <c r="G107">
        <v>2</v>
      </c>
      <c r="H107">
        <v>0.67294447324242579</v>
      </c>
      <c r="I107">
        <v>0.20605482541341649</v>
      </c>
      <c r="J107" t="s">
        <v>27</v>
      </c>
      <c r="K107" t="s">
        <v>24</v>
      </c>
      <c r="Q107" s="4"/>
      <c r="S107" s="4"/>
    </row>
    <row r="108" spans="1:19" ht="15.6" x14ac:dyDescent="0.3">
      <c r="A108" s="2" t="s">
        <v>50</v>
      </c>
      <c r="B108">
        <v>0.50779661016949151</v>
      </c>
      <c r="C108" t="s">
        <v>35</v>
      </c>
      <c r="D108" t="s">
        <v>6</v>
      </c>
      <c r="E108" t="s">
        <v>22</v>
      </c>
      <c r="F108" t="s">
        <v>23</v>
      </c>
      <c r="G108">
        <v>1</v>
      </c>
      <c r="J108" t="s">
        <v>27</v>
      </c>
      <c r="K108" s="2" t="s">
        <v>50</v>
      </c>
      <c r="Q108" s="3"/>
      <c r="S108" s="3"/>
    </row>
    <row r="109" spans="1:19" x14ac:dyDescent="0.3">
      <c r="A109" t="s">
        <v>25</v>
      </c>
      <c r="B109">
        <v>1.7655367231638421E-4</v>
      </c>
      <c r="C109" t="s">
        <v>8</v>
      </c>
      <c r="D109" t="s">
        <v>6</v>
      </c>
      <c r="E109" t="s">
        <v>22</v>
      </c>
      <c r="F109" t="s">
        <v>23</v>
      </c>
      <c r="G109">
        <v>2</v>
      </c>
      <c r="H109">
        <v>-8.987196820661973</v>
      </c>
      <c r="I109">
        <v>7.4210002559136581E-2</v>
      </c>
      <c r="J109" t="s">
        <v>27</v>
      </c>
      <c r="K109" t="s">
        <v>25</v>
      </c>
      <c r="Q109" s="3"/>
      <c r="S109" s="3"/>
    </row>
    <row r="111" spans="1:19" ht="15.6" x14ac:dyDescent="0.3">
      <c r="A111" s="1" t="s">
        <v>0</v>
      </c>
      <c r="B111" s="1" t="s">
        <v>73</v>
      </c>
    </row>
    <row r="112" spans="1:19" x14ac:dyDescent="0.3">
      <c r="A112" t="s">
        <v>7</v>
      </c>
      <c r="B112" t="s">
        <v>33</v>
      </c>
    </row>
    <row r="113" spans="1:8" x14ac:dyDescent="0.3">
      <c r="A113" t="s">
        <v>1</v>
      </c>
      <c r="B113">
        <v>1</v>
      </c>
    </row>
    <row r="114" spans="1:8" x14ac:dyDescent="0.3">
      <c r="A114" t="s">
        <v>2</v>
      </c>
      <c r="B114" t="s">
        <v>53</v>
      </c>
    </row>
    <row r="115" spans="1:8" x14ac:dyDescent="0.3">
      <c r="A115" t="s">
        <v>3</v>
      </c>
      <c r="B115" t="s">
        <v>4</v>
      </c>
    </row>
    <row r="116" spans="1:8" x14ac:dyDescent="0.3">
      <c r="A116" t="s">
        <v>5</v>
      </c>
      <c r="B116" t="s">
        <v>6</v>
      </c>
    </row>
    <row r="117" spans="1:8" x14ac:dyDescent="0.3">
      <c r="A117" t="s">
        <v>9</v>
      </c>
      <c r="B117" t="s">
        <v>54</v>
      </c>
    </row>
    <row r="118" spans="1:8" ht="15.6" x14ac:dyDescent="0.3">
      <c r="A118" s="1" t="s">
        <v>11</v>
      </c>
    </row>
    <row r="119" spans="1:8" x14ac:dyDescent="0.3">
      <c r="A119" t="s">
        <v>12</v>
      </c>
      <c r="B119" t="s">
        <v>13</v>
      </c>
      <c r="C119" t="s">
        <v>18</v>
      </c>
      <c r="D119" t="s">
        <v>7</v>
      </c>
      <c r="E119" t="s">
        <v>14</v>
      </c>
      <c r="F119" t="s">
        <v>5</v>
      </c>
      <c r="G119" t="s">
        <v>3</v>
      </c>
      <c r="H119" t="s">
        <v>2</v>
      </c>
    </row>
    <row r="120" spans="1:8" x14ac:dyDescent="0.3">
      <c r="A120" t="s">
        <v>73</v>
      </c>
      <c r="B120">
        <v>1</v>
      </c>
      <c r="C120" t="s">
        <v>27</v>
      </c>
      <c r="D120" t="s">
        <v>33</v>
      </c>
      <c r="F120" t="s">
        <v>6</v>
      </c>
      <c r="G120" t="s">
        <v>20</v>
      </c>
      <c r="H120" t="s">
        <v>53</v>
      </c>
    </row>
    <row r="121" spans="1:8" x14ac:dyDescent="0.3">
      <c r="A121" t="s">
        <v>51</v>
      </c>
      <c r="B121">
        <v>1.02</v>
      </c>
      <c r="C121" t="s">
        <v>27</v>
      </c>
      <c r="D121" t="s">
        <v>33</v>
      </c>
      <c r="F121" t="s">
        <v>6</v>
      </c>
      <c r="G121" t="s">
        <v>23</v>
      </c>
      <c r="H121" t="s">
        <v>52</v>
      </c>
    </row>
    <row r="122" spans="1:8" ht="15.6" x14ac:dyDescent="0.3">
      <c r="A122" s="2" t="s">
        <v>74</v>
      </c>
      <c r="B122">
        <f>(0.0028236*0.669)+0.208</f>
        <v>0.2098889884</v>
      </c>
      <c r="C122" t="s">
        <v>56</v>
      </c>
      <c r="D122" t="s">
        <v>33</v>
      </c>
      <c r="F122" t="s">
        <v>57</v>
      </c>
      <c r="G122" t="s">
        <v>23</v>
      </c>
      <c r="H122" s="2" t="s">
        <v>58</v>
      </c>
    </row>
    <row r="123" spans="1:8" x14ac:dyDescent="0.3">
      <c r="A123" t="s">
        <v>76</v>
      </c>
      <c r="B123">
        <f>0.061874*0.669</f>
        <v>4.1393706000000002E-2</v>
      </c>
      <c r="C123" t="s">
        <v>56</v>
      </c>
      <c r="D123" t="s">
        <v>59</v>
      </c>
      <c r="F123" t="s">
        <v>60</v>
      </c>
      <c r="G123" t="s">
        <v>23</v>
      </c>
      <c r="H123" t="s">
        <v>75</v>
      </c>
    </row>
    <row r="124" spans="1:8" x14ac:dyDescent="0.3">
      <c r="A124" t="s">
        <v>61</v>
      </c>
      <c r="B124">
        <f>0.000000034944*0.669</f>
        <v>2.3377536E-8</v>
      </c>
      <c r="C124" t="s">
        <v>56</v>
      </c>
      <c r="D124" t="s">
        <v>59</v>
      </c>
      <c r="F124" t="s">
        <v>62</v>
      </c>
      <c r="G124" t="s">
        <v>23</v>
      </c>
      <c r="H124" t="s">
        <v>63</v>
      </c>
    </row>
    <row r="125" spans="1:8" x14ac:dyDescent="0.3">
      <c r="A125" t="s">
        <v>64</v>
      </c>
      <c r="B125" s="6">
        <v>8.4800000000000005E-8</v>
      </c>
      <c r="C125" t="s">
        <v>56</v>
      </c>
      <c r="D125" t="s">
        <v>26</v>
      </c>
      <c r="F125" t="s">
        <v>5</v>
      </c>
      <c r="G125" t="s">
        <v>23</v>
      </c>
      <c r="H125" t="s">
        <v>65</v>
      </c>
    </row>
    <row r="126" spans="1:8" x14ac:dyDescent="0.3">
      <c r="A126" t="s">
        <v>66</v>
      </c>
      <c r="B126">
        <f>(0.00000521*0.669)+0.000010376</f>
        <v>1.386149E-5</v>
      </c>
      <c r="C126" t="s">
        <v>67</v>
      </c>
      <c r="E126" t="s">
        <v>68</v>
      </c>
      <c r="F126" t="s">
        <v>6</v>
      </c>
      <c r="G126" t="s">
        <v>69</v>
      </c>
    </row>
    <row r="127" spans="1:8" x14ac:dyDescent="0.3">
      <c r="A127" t="s">
        <v>70</v>
      </c>
      <c r="B127">
        <f>(0.000000000597*0.669)+0.000000004</f>
        <v>4.3993930000000006E-9</v>
      </c>
      <c r="C127" t="s">
        <v>67</v>
      </c>
      <c r="E127" t="s">
        <v>68</v>
      </c>
      <c r="F127" t="s">
        <v>6</v>
      </c>
      <c r="G127" t="s">
        <v>69</v>
      </c>
    </row>
    <row r="128" spans="1:8" x14ac:dyDescent="0.3">
      <c r="A128" t="s">
        <v>71</v>
      </c>
      <c r="B128">
        <f>(0.00018*0.669)+0.00018</f>
        <v>3.0042000000000003E-4</v>
      </c>
      <c r="C128" t="s">
        <v>67</v>
      </c>
      <c r="E128" t="s">
        <v>68</v>
      </c>
      <c r="F128" t="s">
        <v>6</v>
      </c>
      <c r="G128" t="s">
        <v>69</v>
      </c>
    </row>
    <row r="129" spans="1:19" x14ac:dyDescent="0.3">
      <c r="A129" t="s">
        <v>72</v>
      </c>
      <c r="B129">
        <f>0.0000018*0.669</f>
        <v>1.2042E-6</v>
      </c>
      <c r="C129" t="s">
        <v>67</v>
      </c>
      <c r="E129" t="s">
        <v>68</v>
      </c>
      <c r="F129" t="s">
        <v>6</v>
      </c>
      <c r="G129" t="s">
        <v>69</v>
      </c>
    </row>
    <row r="131" spans="1:19" ht="15.6" x14ac:dyDescent="0.3">
      <c r="A131" s="1" t="s">
        <v>0</v>
      </c>
      <c r="B131" s="1" t="s">
        <v>51</v>
      </c>
    </row>
    <row r="132" spans="1:19" x14ac:dyDescent="0.3">
      <c r="A132" t="s">
        <v>1</v>
      </c>
      <c r="B132">
        <v>1</v>
      </c>
    </row>
    <row r="133" spans="1:19" ht="15.6" x14ac:dyDescent="0.3">
      <c r="A133" t="s">
        <v>2</v>
      </c>
      <c r="B133" s="2" t="s">
        <v>52</v>
      </c>
    </row>
    <row r="134" spans="1:19" x14ac:dyDescent="0.3">
      <c r="A134" t="s">
        <v>3</v>
      </c>
      <c r="B134" t="s">
        <v>4</v>
      </c>
    </row>
    <row r="135" spans="1:19" x14ac:dyDescent="0.3">
      <c r="A135" t="s">
        <v>5</v>
      </c>
      <c r="B135" t="s">
        <v>6</v>
      </c>
    </row>
    <row r="136" spans="1:19" x14ac:dyDescent="0.3">
      <c r="A136" t="s">
        <v>7</v>
      </c>
      <c r="B136" t="s">
        <v>33</v>
      </c>
    </row>
    <row r="137" spans="1:19" x14ac:dyDescent="0.3">
      <c r="A137" t="s">
        <v>9</v>
      </c>
      <c r="B137" t="s">
        <v>40</v>
      </c>
    </row>
    <row r="138" spans="1:19" x14ac:dyDescent="0.3">
      <c r="A138" t="s">
        <v>38</v>
      </c>
      <c r="B138" t="s">
        <v>39</v>
      </c>
    </row>
    <row r="139" spans="1:19" ht="15.6" x14ac:dyDescent="0.3">
      <c r="A139" s="1" t="s">
        <v>11</v>
      </c>
    </row>
    <row r="140" spans="1:19" x14ac:dyDescent="0.3">
      <c r="A140" t="s">
        <v>12</v>
      </c>
      <c r="B140" t="s">
        <v>13</v>
      </c>
      <c r="C140" t="s">
        <v>7</v>
      </c>
      <c r="D140" t="s">
        <v>5</v>
      </c>
      <c r="E140" t="s">
        <v>14</v>
      </c>
      <c r="F140" t="s">
        <v>3</v>
      </c>
      <c r="G140" t="s">
        <v>15</v>
      </c>
      <c r="H140" t="s">
        <v>16</v>
      </c>
      <c r="I140" t="s">
        <v>17</v>
      </c>
      <c r="J140" t="s">
        <v>18</v>
      </c>
      <c r="K140" t="s">
        <v>2</v>
      </c>
      <c r="L140" t="s">
        <v>9</v>
      </c>
    </row>
    <row r="141" spans="1:19" ht="15.6" x14ac:dyDescent="0.3">
      <c r="A141" s="2" t="s">
        <v>51</v>
      </c>
      <c r="B141">
        <v>1</v>
      </c>
      <c r="C141" t="s">
        <v>33</v>
      </c>
      <c r="D141" t="s">
        <v>6</v>
      </c>
      <c r="E141" t="s">
        <v>19</v>
      </c>
      <c r="F141" t="s">
        <v>20</v>
      </c>
      <c r="J141" t="s">
        <v>27</v>
      </c>
      <c r="K141" s="2" t="s">
        <v>52</v>
      </c>
    </row>
    <row r="142" spans="1:19" ht="15.6" x14ac:dyDescent="0.3">
      <c r="A142" s="2" t="s">
        <v>21</v>
      </c>
      <c r="B142">
        <v>8.06180790960452E-6</v>
      </c>
      <c r="C142" t="s">
        <v>8</v>
      </c>
      <c r="D142" t="s">
        <v>5</v>
      </c>
      <c r="E142" t="s">
        <v>22</v>
      </c>
      <c r="F142" t="s">
        <v>23</v>
      </c>
      <c r="G142">
        <v>2</v>
      </c>
      <c r="H142">
        <v>-12.073683905484531</v>
      </c>
      <c r="I142">
        <v>0.41862376226685111</v>
      </c>
      <c r="J142" t="s">
        <v>27</v>
      </c>
      <c r="K142" s="2" t="s">
        <v>21</v>
      </c>
      <c r="Q142" s="3"/>
      <c r="S142" s="3"/>
    </row>
    <row r="143" spans="1:19" x14ac:dyDescent="0.3">
      <c r="A143" t="s">
        <v>24</v>
      </c>
      <c r="B143">
        <v>2.768361581920904</v>
      </c>
      <c r="C143" t="s">
        <v>8</v>
      </c>
      <c r="D143" t="s">
        <v>6</v>
      </c>
      <c r="E143" t="s">
        <v>22</v>
      </c>
      <c r="F143" t="s">
        <v>23</v>
      </c>
      <c r="G143">
        <v>2</v>
      </c>
      <c r="H143">
        <v>0.67294447324242579</v>
      </c>
      <c r="I143">
        <v>0.20605482541341649</v>
      </c>
      <c r="J143" t="s">
        <v>27</v>
      </c>
      <c r="K143" t="s">
        <v>24</v>
      </c>
      <c r="Q143" s="4"/>
      <c r="S143" s="4"/>
    </row>
    <row r="144" spans="1:19" ht="15.6" x14ac:dyDescent="0.3">
      <c r="A144" s="2" t="s">
        <v>50</v>
      </c>
      <c r="B144">
        <v>0.50779661016949151</v>
      </c>
      <c r="C144" t="s">
        <v>33</v>
      </c>
      <c r="D144" t="s">
        <v>6</v>
      </c>
      <c r="E144" t="s">
        <v>22</v>
      </c>
      <c r="F144" t="s">
        <v>23</v>
      </c>
      <c r="G144">
        <v>1</v>
      </c>
      <c r="J144" t="s">
        <v>27</v>
      </c>
      <c r="K144" s="2" t="s">
        <v>50</v>
      </c>
      <c r="Q144" s="3"/>
      <c r="S144" s="3"/>
    </row>
    <row r="145" spans="1:19" x14ac:dyDescent="0.3">
      <c r="A145" t="s">
        <v>25</v>
      </c>
      <c r="B145">
        <v>1.7655367231638421E-4</v>
      </c>
      <c r="C145" t="s">
        <v>8</v>
      </c>
      <c r="D145" t="s">
        <v>6</v>
      </c>
      <c r="E145" t="s">
        <v>22</v>
      </c>
      <c r="F145" t="s">
        <v>23</v>
      </c>
      <c r="G145">
        <v>2</v>
      </c>
      <c r="H145">
        <v>-8.987196820661973</v>
      </c>
      <c r="I145">
        <v>7.4210002559136581E-2</v>
      </c>
      <c r="J145" t="s">
        <v>27</v>
      </c>
      <c r="K145" t="s">
        <v>25</v>
      </c>
      <c r="Q145" s="3"/>
      <c r="S145" s="3"/>
    </row>
    <row r="147" spans="1:19" ht="15.6" x14ac:dyDescent="0.3">
      <c r="A147" s="1" t="s">
        <v>0</v>
      </c>
      <c r="B147" s="1" t="s">
        <v>73</v>
      </c>
    </row>
    <row r="148" spans="1:19" x14ac:dyDescent="0.3">
      <c r="A148" t="s">
        <v>7</v>
      </c>
      <c r="B148" t="s">
        <v>32</v>
      </c>
    </row>
    <row r="149" spans="1:19" x14ac:dyDescent="0.3">
      <c r="A149" t="s">
        <v>1</v>
      </c>
      <c r="B149">
        <v>1</v>
      </c>
    </row>
    <row r="150" spans="1:19" x14ac:dyDescent="0.3">
      <c r="A150" t="s">
        <v>2</v>
      </c>
      <c r="B150" t="s">
        <v>53</v>
      </c>
    </row>
    <row r="151" spans="1:19" x14ac:dyDescent="0.3">
      <c r="A151" t="s">
        <v>3</v>
      </c>
      <c r="B151" t="s">
        <v>4</v>
      </c>
    </row>
    <row r="152" spans="1:19" x14ac:dyDescent="0.3">
      <c r="A152" t="s">
        <v>5</v>
      </c>
      <c r="B152" t="s">
        <v>6</v>
      </c>
    </row>
    <row r="153" spans="1:19" x14ac:dyDescent="0.3">
      <c r="A153" t="s">
        <v>9</v>
      </c>
      <c r="B153" t="s">
        <v>54</v>
      </c>
    </row>
    <row r="154" spans="1:19" ht="15.6" x14ac:dyDescent="0.3">
      <c r="A154" s="1" t="s">
        <v>11</v>
      </c>
    </row>
    <row r="155" spans="1:19" x14ac:dyDescent="0.3">
      <c r="A155" t="s">
        <v>12</v>
      </c>
      <c r="B155" t="s">
        <v>13</v>
      </c>
      <c r="C155" t="s">
        <v>18</v>
      </c>
      <c r="D155" t="s">
        <v>7</v>
      </c>
      <c r="E155" t="s">
        <v>14</v>
      </c>
      <c r="F155" t="s">
        <v>5</v>
      </c>
      <c r="G155" t="s">
        <v>3</v>
      </c>
      <c r="H155" t="s">
        <v>2</v>
      </c>
    </row>
    <row r="156" spans="1:19" x14ac:dyDescent="0.3">
      <c r="A156" t="s">
        <v>73</v>
      </c>
      <c r="B156">
        <v>1</v>
      </c>
      <c r="C156" t="s">
        <v>27</v>
      </c>
      <c r="D156" t="s">
        <v>32</v>
      </c>
      <c r="F156" t="s">
        <v>6</v>
      </c>
      <c r="G156" t="s">
        <v>20</v>
      </c>
      <c r="H156" t="s">
        <v>53</v>
      </c>
    </row>
    <row r="157" spans="1:19" x14ac:dyDescent="0.3">
      <c r="A157" t="s">
        <v>51</v>
      </c>
      <c r="B157">
        <v>1.02</v>
      </c>
      <c r="C157" t="s">
        <v>27</v>
      </c>
      <c r="D157" t="s">
        <v>32</v>
      </c>
      <c r="F157" t="s">
        <v>6</v>
      </c>
      <c r="G157" t="s">
        <v>23</v>
      </c>
      <c r="H157" t="s">
        <v>52</v>
      </c>
    </row>
    <row r="158" spans="1:19" ht="15.6" x14ac:dyDescent="0.3">
      <c r="A158" s="2" t="s">
        <v>74</v>
      </c>
      <c r="B158">
        <f>(0.0028236*0.669)+0.208</f>
        <v>0.2098889884</v>
      </c>
      <c r="C158" t="s">
        <v>56</v>
      </c>
      <c r="D158" t="s">
        <v>32</v>
      </c>
      <c r="F158" t="s">
        <v>57</v>
      </c>
      <c r="G158" t="s">
        <v>23</v>
      </c>
      <c r="H158" s="2" t="s">
        <v>58</v>
      </c>
    </row>
    <row r="159" spans="1:19" x14ac:dyDescent="0.3">
      <c r="A159" t="s">
        <v>76</v>
      </c>
      <c r="B159">
        <f>0.061874*0.669</f>
        <v>4.1393706000000002E-2</v>
      </c>
      <c r="C159" t="s">
        <v>56</v>
      </c>
      <c r="D159" t="s">
        <v>59</v>
      </c>
      <c r="F159" t="s">
        <v>60</v>
      </c>
      <c r="G159" t="s">
        <v>23</v>
      </c>
      <c r="H159" t="s">
        <v>75</v>
      </c>
    </row>
    <row r="160" spans="1:19" x14ac:dyDescent="0.3">
      <c r="A160" t="s">
        <v>61</v>
      </c>
      <c r="B160">
        <f>0.000000034944*0.669</f>
        <v>2.3377536E-8</v>
      </c>
      <c r="C160" t="s">
        <v>56</v>
      </c>
      <c r="D160" t="s">
        <v>59</v>
      </c>
      <c r="F160" t="s">
        <v>62</v>
      </c>
      <c r="G160" t="s">
        <v>23</v>
      </c>
      <c r="H160" t="s">
        <v>63</v>
      </c>
    </row>
    <row r="161" spans="1:12" x14ac:dyDescent="0.3">
      <c r="A161" t="s">
        <v>64</v>
      </c>
      <c r="B161" s="6">
        <v>8.4800000000000005E-8</v>
      </c>
      <c r="C161" t="s">
        <v>56</v>
      </c>
      <c r="D161" t="s">
        <v>26</v>
      </c>
      <c r="F161" t="s">
        <v>5</v>
      </c>
      <c r="G161" t="s">
        <v>23</v>
      </c>
      <c r="H161" t="s">
        <v>65</v>
      </c>
    </row>
    <row r="162" spans="1:12" x14ac:dyDescent="0.3">
      <c r="A162" t="s">
        <v>66</v>
      </c>
      <c r="B162">
        <f>(0.00000521*0.669)+0.000010376</f>
        <v>1.386149E-5</v>
      </c>
      <c r="C162" t="s">
        <v>67</v>
      </c>
      <c r="E162" t="s">
        <v>68</v>
      </c>
      <c r="F162" t="s">
        <v>6</v>
      </c>
      <c r="G162" t="s">
        <v>69</v>
      </c>
    </row>
    <row r="163" spans="1:12" x14ac:dyDescent="0.3">
      <c r="A163" t="s">
        <v>70</v>
      </c>
      <c r="B163">
        <f>(0.000000000597*0.669)+0.000000004</f>
        <v>4.3993930000000006E-9</v>
      </c>
      <c r="C163" t="s">
        <v>67</v>
      </c>
      <c r="E163" t="s">
        <v>68</v>
      </c>
      <c r="F163" t="s">
        <v>6</v>
      </c>
      <c r="G163" t="s">
        <v>69</v>
      </c>
    </row>
    <row r="164" spans="1:12" x14ac:dyDescent="0.3">
      <c r="A164" t="s">
        <v>71</v>
      </c>
      <c r="B164">
        <f>(0.00018*0.669)+0.00018</f>
        <v>3.0042000000000003E-4</v>
      </c>
      <c r="C164" t="s">
        <v>67</v>
      </c>
      <c r="E164" t="s">
        <v>68</v>
      </c>
      <c r="F164" t="s">
        <v>6</v>
      </c>
      <c r="G164" t="s">
        <v>69</v>
      </c>
    </row>
    <row r="165" spans="1:12" x14ac:dyDescent="0.3">
      <c r="A165" t="s">
        <v>72</v>
      </c>
      <c r="B165">
        <f>0.0000018*0.669</f>
        <v>1.2042E-6</v>
      </c>
      <c r="C165" t="s">
        <v>67</v>
      </c>
      <c r="E165" t="s">
        <v>68</v>
      </c>
      <c r="F165" t="s">
        <v>6</v>
      </c>
      <c r="G165" t="s">
        <v>69</v>
      </c>
    </row>
    <row r="167" spans="1:12" ht="15.6" x14ac:dyDescent="0.3">
      <c r="A167" s="1" t="s">
        <v>0</v>
      </c>
      <c r="B167" s="1" t="s">
        <v>51</v>
      </c>
    </row>
    <row r="168" spans="1:12" x14ac:dyDescent="0.3">
      <c r="A168" t="s">
        <v>1</v>
      </c>
      <c r="B168">
        <v>1</v>
      </c>
    </row>
    <row r="169" spans="1:12" ht="15.6" x14ac:dyDescent="0.3">
      <c r="A169" t="s">
        <v>2</v>
      </c>
      <c r="B169" s="2" t="s">
        <v>52</v>
      </c>
    </row>
    <row r="170" spans="1:12" x14ac:dyDescent="0.3">
      <c r="A170" t="s">
        <v>3</v>
      </c>
      <c r="B170" t="s">
        <v>4</v>
      </c>
    </row>
    <row r="171" spans="1:12" x14ac:dyDescent="0.3">
      <c r="A171" t="s">
        <v>5</v>
      </c>
      <c r="B171" t="s">
        <v>6</v>
      </c>
    </row>
    <row r="172" spans="1:12" x14ac:dyDescent="0.3">
      <c r="A172" t="s">
        <v>7</v>
      </c>
      <c r="B172" t="s">
        <v>32</v>
      </c>
    </row>
    <row r="173" spans="1:12" x14ac:dyDescent="0.3">
      <c r="A173" t="s">
        <v>9</v>
      </c>
      <c r="B173" t="s">
        <v>41</v>
      </c>
    </row>
    <row r="174" spans="1:12" x14ac:dyDescent="0.3">
      <c r="A174" t="s">
        <v>38</v>
      </c>
      <c r="B174" t="s">
        <v>39</v>
      </c>
    </row>
    <row r="175" spans="1:12" ht="15.6" x14ac:dyDescent="0.3">
      <c r="A175" s="1" t="s">
        <v>11</v>
      </c>
    </row>
    <row r="176" spans="1:12" x14ac:dyDescent="0.3">
      <c r="A176" t="s">
        <v>12</v>
      </c>
      <c r="B176" t="s">
        <v>13</v>
      </c>
      <c r="C176" t="s">
        <v>7</v>
      </c>
      <c r="D176" t="s">
        <v>5</v>
      </c>
      <c r="E176" t="s">
        <v>14</v>
      </c>
      <c r="F176" t="s">
        <v>3</v>
      </c>
      <c r="G176" t="s">
        <v>15</v>
      </c>
      <c r="H176" t="s">
        <v>16</v>
      </c>
      <c r="I176" t="s">
        <v>17</v>
      </c>
      <c r="J176" t="s">
        <v>18</v>
      </c>
      <c r="K176" t="s">
        <v>2</v>
      </c>
      <c r="L176" t="s">
        <v>9</v>
      </c>
    </row>
    <row r="177" spans="1:19" ht="15.6" x14ac:dyDescent="0.3">
      <c r="A177" s="2" t="s">
        <v>51</v>
      </c>
      <c r="B177">
        <v>1</v>
      </c>
      <c r="C177" t="s">
        <v>32</v>
      </c>
      <c r="D177" t="s">
        <v>6</v>
      </c>
      <c r="E177" t="s">
        <v>19</v>
      </c>
      <c r="F177" t="s">
        <v>20</v>
      </c>
      <c r="J177" t="s">
        <v>27</v>
      </c>
      <c r="K177" s="2" t="s">
        <v>52</v>
      </c>
    </row>
    <row r="178" spans="1:19" ht="15.6" x14ac:dyDescent="0.3">
      <c r="A178" s="2" t="s">
        <v>21</v>
      </c>
      <c r="B178">
        <v>8.06180790960452E-6</v>
      </c>
      <c r="C178" t="s">
        <v>8</v>
      </c>
      <c r="D178" t="s">
        <v>5</v>
      </c>
      <c r="E178" t="s">
        <v>22</v>
      </c>
      <c r="F178" t="s">
        <v>23</v>
      </c>
      <c r="G178">
        <v>2</v>
      </c>
      <c r="H178">
        <v>-12.073683905484531</v>
      </c>
      <c r="I178">
        <v>0.41862376226685111</v>
      </c>
      <c r="J178" t="s">
        <v>27</v>
      </c>
      <c r="K178" s="2" t="s">
        <v>21</v>
      </c>
      <c r="Q178" s="3"/>
      <c r="S178" s="3"/>
    </row>
    <row r="179" spans="1:19" x14ac:dyDescent="0.3">
      <c r="A179" t="s">
        <v>24</v>
      </c>
      <c r="B179">
        <v>2.768361581920904</v>
      </c>
      <c r="C179" t="s">
        <v>8</v>
      </c>
      <c r="D179" t="s">
        <v>6</v>
      </c>
      <c r="E179" t="s">
        <v>22</v>
      </c>
      <c r="F179" t="s">
        <v>23</v>
      </c>
      <c r="G179">
        <v>2</v>
      </c>
      <c r="H179">
        <v>0.67294447324242579</v>
      </c>
      <c r="I179">
        <v>0.20605482541341649</v>
      </c>
      <c r="J179" t="s">
        <v>27</v>
      </c>
      <c r="K179" t="s">
        <v>24</v>
      </c>
      <c r="Q179" s="4"/>
      <c r="S179" s="4"/>
    </row>
    <row r="180" spans="1:19" ht="15.6" x14ac:dyDescent="0.3">
      <c r="A180" s="2" t="s">
        <v>50</v>
      </c>
      <c r="B180">
        <v>0.50779661016949151</v>
      </c>
      <c r="C180" t="s">
        <v>32</v>
      </c>
      <c r="D180" t="s">
        <v>6</v>
      </c>
      <c r="E180" t="s">
        <v>22</v>
      </c>
      <c r="F180" t="s">
        <v>23</v>
      </c>
      <c r="G180">
        <v>1</v>
      </c>
      <c r="J180" t="s">
        <v>27</v>
      </c>
      <c r="K180" s="2" t="s">
        <v>50</v>
      </c>
      <c r="Q180" s="3"/>
      <c r="S180" s="3"/>
    </row>
    <row r="181" spans="1:19" x14ac:dyDescent="0.3">
      <c r="A181" t="s">
        <v>25</v>
      </c>
      <c r="B181">
        <v>1.7655367231638421E-4</v>
      </c>
      <c r="C181" t="s">
        <v>8</v>
      </c>
      <c r="D181" t="s">
        <v>6</v>
      </c>
      <c r="E181" t="s">
        <v>22</v>
      </c>
      <c r="F181" t="s">
        <v>23</v>
      </c>
      <c r="G181">
        <v>2</v>
      </c>
      <c r="H181">
        <v>-8.987196820661973</v>
      </c>
      <c r="I181">
        <v>7.4210002559136581E-2</v>
      </c>
      <c r="J181" t="s">
        <v>27</v>
      </c>
      <c r="K181" t="s">
        <v>25</v>
      </c>
      <c r="Q181" s="3"/>
      <c r="S181" s="3"/>
    </row>
    <row r="183" spans="1:19" ht="15.6" x14ac:dyDescent="0.3">
      <c r="A183" s="1" t="s">
        <v>0</v>
      </c>
      <c r="B183" s="1" t="s">
        <v>73</v>
      </c>
    </row>
    <row r="184" spans="1:19" x14ac:dyDescent="0.3">
      <c r="A184" t="s">
        <v>7</v>
      </c>
      <c r="B184" t="s">
        <v>31</v>
      </c>
    </row>
    <row r="185" spans="1:19" x14ac:dyDescent="0.3">
      <c r="A185" t="s">
        <v>1</v>
      </c>
      <c r="B185">
        <v>1</v>
      </c>
    </row>
    <row r="186" spans="1:19" x14ac:dyDescent="0.3">
      <c r="A186" t="s">
        <v>2</v>
      </c>
      <c r="B186" t="s">
        <v>53</v>
      </c>
    </row>
    <row r="187" spans="1:19" x14ac:dyDescent="0.3">
      <c r="A187" t="s">
        <v>3</v>
      </c>
      <c r="B187" t="s">
        <v>4</v>
      </c>
    </row>
    <row r="188" spans="1:19" x14ac:dyDescent="0.3">
      <c r="A188" t="s">
        <v>5</v>
      </c>
      <c r="B188" t="s">
        <v>6</v>
      </c>
    </row>
    <row r="189" spans="1:19" x14ac:dyDescent="0.3">
      <c r="A189" t="s">
        <v>9</v>
      </c>
      <c r="B189" t="s">
        <v>54</v>
      </c>
    </row>
    <row r="190" spans="1:19" ht="15.6" x14ac:dyDescent="0.3">
      <c r="A190" s="1" t="s">
        <v>11</v>
      </c>
    </row>
    <row r="191" spans="1:19" x14ac:dyDescent="0.3">
      <c r="A191" t="s">
        <v>12</v>
      </c>
      <c r="B191" t="s">
        <v>13</v>
      </c>
      <c r="C191" t="s">
        <v>18</v>
      </c>
      <c r="D191" t="s">
        <v>7</v>
      </c>
      <c r="E191" t="s">
        <v>14</v>
      </c>
      <c r="F191" t="s">
        <v>5</v>
      </c>
      <c r="G191" t="s">
        <v>3</v>
      </c>
      <c r="H191" t="s">
        <v>2</v>
      </c>
    </row>
    <row r="192" spans="1:19" x14ac:dyDescent="0.3">
      <c r="A192" t="s">
        <v>73</v>
      </c>
      <c r="B192">
        <v>1</v>
      </c>
      <c r="C192" t="s">
        <v>27</v>
      </c>
      <c r="D192" t="s">
        <v>31</v>
      </c>
      <c r="F192" t="s">
        <v>6</v>
      </c>
      <c r="G192" t="s">
        <v>20</v>
      </c>
      <c r="H192" t="s">
        <v>53</v>
      </c>
    </row>
    <row r="193" spans="1:8" x14ac:dyDescent="0.3">
      <c r="A193" t="s">
        <v>51</v>
      </c>
      <c r="B193">
        <v>1.02</v>
      </c>
      <c r="C193" t="s">
        <v>27</v>
      </c>
      <c r="D193" t="s">
        <v>31</v>
      </c>
      <c r="F193" t="s">
        <v>6</v>
      </c>
      <c r="G193" t="s">
        <v>23</v>
      </c>
      <c r="H193" t="s">
        <v>52</v>
      </c>
    </row>
    <row r="194" spans="1:8" ht="15.6" x14ac:dyDescent="0.3">
      <c r="A194" s="2" t="s">
        <v>74</v>
      </c>
      <c r="B194">
        <f>(0.0028236*0.669)+0.208</f>
        <v>0.2098889884</v>
      </c>
      <c r="C194" t="s">
        <v>56</v>
      </c>
      <c r="D194" t="s">
        <v>31</v>
      </c>
      <c r="F194" t="s">
        <v>57</v>
      </c>
      <c r="G194" t="s">
        <v>23</v>
      </c>
      <c r="H194" s="2" t="s">
        <v>58</v>
      </c>
    </row>
    <row r="195" spans="1:8" x14ac:dyDescent="0.3">
      <c r="A195" t="s">
        <v>76</v>
      </c>
      <c r="B195">
        <f>0.061874*0.669</f>
        <v>4.1393706000000002E-2</v>
      </c>
      <c r="C195" t="s">
        <v>56</v>
      </c>
      <c r="D195" t="s">
        <v>59</v>
      </c>
      <c r="F195" t="s">
        <v>60</v>
      </c>
      <c r="G195" t="s">
        <v>23</v>
      </c>
      <c r="H195" t="s">
        <v>75</v>
      </c>
    </row>
    <row r="196" spans="1:8" x14ac:dyDescent="0.3">
      <c r="A196" t="s">
        <v>61</v>
      </c>
      <c r="B196">
        <f>0.000000034944*0.669</f>
        <v>2.3377536E-8</v>
      </c>
      <c r="C196" t="s">
        <v>56</v>
      </c>
      <c r="D196" t="s">
        <v>59</v>
      </c>
      <c r="F196" t="s">
        <v>62</v>
      </c>
      <c r="G196" t="s">
        <v>23</v>
      </c>
      <c r="H196" t="s">
        <v>63</v>
      </c>
    </row>
    <row r="197" spans="1:8" x14ac:dyDescent="0.3">
      <c r="A197" t="s">
        <v>64</v>
      </c>
      <c r="B197" s="6">
        <v>8.4800000000000005E-8</v>
      </c>
      <c r="C197" t="s">
        <v>56</v>
      </c>
      <c r="D197" t="s">
        <v>26</v>
      </c>
      <c r="F197" t="s">
        <v>5</v>
      </c>
      <c r="G197" t="s">
        <v>23</v>
      </c>
      <c r="H197" t="s">
        <v>65</v>
      </c>
    </row>
    <row r="198" spans="1:8" x14ac:dyDescent="0.3">
      <c r="A198" t="s">
        <v>66</v>
      </c>
      <c r="B198">
        <f>(0.00000521*0.669)+0.000010376</f>
        <v>1.386149E-5</v>
      </c>
      <c r="C198" t="s">
        <v>67</v>
      </c>
      <c r="E198" t="s">
        <v>68</v>
      </c>
      <c r="F198" t="s">
        <v>6</v>
      </c>
      <c r="G198" t="s">
        <v>69</v>
      </c>
    </row>
    <row r="199" spans="1:8" x14ac:dyDescent="0.3">
      <c r="A199" t="s">
        <v>70</v>
      </c>
      <c r="B199">
        <f>(0.000000000597*0.669)+0.000000004</f>
        <v>4.3993930000000006E-9</v>
      </c>
      <c r="C199" t="s">
        <v>67</v>
      </c>
      <c r="E199" t="s">
        <v>68</v>
      </c>
      <c r="F199" t="s">
        <v>6</v>
      </c>
      <c r="G199" t="s">
        <v>69</v>
      </c>
    </row>
    <row r="200" spans="1:8" x14ac:dyDescent="0.3">
      <c r="A200" t="s">
        <v>71</v>
      </c>
      <c r="B200">
        <f>(0.00018*0.669)+0.00018</f>
        <v>3.0042000000000003E-4</v>
      </c>
      <c r="C200" t="s">
        <v>67</v>
      </c>
      <c r="E200" t="s">
        <v>68</v>
      </c>
      <c r="F200" t="s">
        <v>6</v>
      </c>
      <c r="G200" t="s">
        <v>69</v>
      </c>
    </row>
    <row r="201" spans="1:8" x14ac:dyDescent="0.3">
      <c r="A201" t="s">
        <v>72</v>
      </c>
      <c r="B201">
        <f>0.0000018*0.669</f>
        <v>1.2042E-6</v>
      </c>
      <c r="C201" t="s">
        <v>67</v>
      </c>
      <c r="E201" t="s">
        <v>68</v>
      </c>
      <c r="F201" t="s">
        <v>6</v>
      </c>
      <c r="G201" t="s">
        <v>69</v>
      </c>
    </row>
    <row r="203" spans="1:8" ht="15.6" x14ac:dyDescent="0.3">
      <c r="A203" s="1" t="s">
        <v>0</v>
      </c>
      <c r="B203" s="1" t="s">
        <v>51</v>
      </c>
    </row>
    <row r="204" spans="1:8" x14ac:dyDescent="0.3">
      <c r="A204" t="s">
        <v>1</v>
      </c>
      <c r="B204">
        <v>1</v>
      </c>
    </row>
    <row r="205" spans="1:8" ht="15.6" x14ac:dyDescent="0.3">
      <c r="A205" t="s">
        <v>2</v>
      </c>
      <c r="B205" s="2" t="s">
        <v>52</v>
      </c>
    </row>
    <row r="206" spans="1:8" x14ac:dyDescent="0.3">
      <c r="A206" t="s">
        <v>3</v>
      </c>
      <c r="B206" t="s">
        <v>4</v>
      </c>
    </row>
    <row r="207" spans="1:8" x14ac:dyDescent="0.3">
      <c r="A207" t="s">
        <v>5</v>
      </c>
      <c r="B207" t="s">
        <v>6</v>
      </c>
    </row>
    <row r="208" spans="1:8" x14ac:dyDescent="0.3">
      <c r="A208" t="s">
        <v>7</v>
      </c>
      <c r="B208" t="s">
        <v>31</v>
      </c>
    </row>
    <row r="209" spans="1:19" x14ac:dyDescent="0.3">
      <c r="A209" t="s">
        <v>9</v>
      </c>
      <c r="B209" t="s">
        <v>42</v>
      </c>
    </row>
    <row r="210" spans="1:19" x14ac:dyDescent="0.3">
      <c r="A210" t="s">
        <v>38</v>
      </c>
      <c r="B210" t="s">
        <v>39</v>
      </c>
    </row>
    <row r="211" spans="1:19" ht="15.6" x14ac:dyDescent="0.3">
      <c r="A211" s="1" t="s">
        <v>11</v>
      </c>
    </row>
    <row r="212" spans="1:19" x14ac:dyDescent="0.3">
      <c r="A212" t="s">
        <v>12</v>
      </c>
      <c r="B212" t="s">
        <v>13</v>
      </c>
      <c r="C212" t="s">
        <v>7</v>
      </c>
      <c r="D212" t="s">
        <v>5</v>
      </c>
      <c r="E212" t="s">
        <v>14</v>
      </c>
      <c r="F212" t="s">
        <v>3</v>
      </c>
      <c r="G212" t="s">
        <v>15</v>
      </c>
      <c r="H212" t="s">
        <v>16</v>
      </c>
      <c r="I212" t="s">
        <v>17</v>
      </c>
      <c r="J212" t="s">
        <v>18</v>
      </c>
      <c r="K212" t="s">
        <v>2</v>
      </c>
      <c r="L212" t="s">
        <v>9</v>
      </c>
    </row>
    <row r="213" spans="1:19" ht="15.6" x14ac:dyDescent="0.3">
      <c r="A213" s="2" t="s">
        <v>51</v>
      </c>
      <c r="B213">
        <v>1</v>
      </c>
      <c r="C213" t="s">
        <v>31</v>
      </c>
      <c r="D213" t="s">
        <v>6</v>
      </c>
      <c r="E213" t="s">
        <v>19</v>
      </c>
      <c r="F213" t="s">
        <v>20</v>
      </c>
      <c r="J213" t="s">
        <v>27</v>
      </c>
      <c r="K213" s="2" t="s">
        <v>52</v>
      </c>
    </row>
    <row r="214" spans="1:19" ht="15.6" x14ac:dyDescent="0.3">
      <c r="A214" s="2" t="s">
        <v>21</v>
      </c>
      <c r="B214">
        <v>8.06180790960452E-6</v>
      </c>
      <c r="C214" t="s">
        <v>8</v>
      </c>
      <c r="D214" t="s">
        <v>5</v>
      </c>
      <c r="E214" t="s">
        <v>22</v>
      </c>
      <c r="F214" t="s">
        <v>23</v>
      </c>
      <c r="G214">
        <v>2</v>
      </c>
      <c r="H214">
        <v>-12.073683905484531</v>
      </c>
      <c r="I214">
        <v>0.41862376226685111</v>
      </c>
      <c r="J214" t="s">
        <v>27</v>
      </c>
      <c r="K214" s="2" t="s">
        <v>21</v>
      </c>
      <c r="Q214" s="3"/>
      <c r="S214" s="3"/>
    </row>
    <row r="215" spans="1:19" x14ac:dyDescent="0.3">
      <c r="A215" t="s">
        <v>24</v>
      </c>
      <c r="B215">
        <v>2.768361581920904</v>
      </c>
      <c r="C215" t="s">
        <v>8</v>
      </c>
      <c r="D215" t="s">
        <v>6</v>
      </c>
      <c r="E215" t="s">
        <v>22</v>
      </c>
      <c r="F215" t="s">
        <v>23</v>
      </c>
      <c r="G215">
        <v>2</v>
      </c>
      <c r="H215">
        <v>0.67294447324242579</v>
      </c>
      <c r="I215">
        <v>0.20605482541341649</v>
      </c>
      <c r="J215" t="s">
        <v>27</v>
      </c>
      <c r="K215" t="s">
        <v>24</v>
      </c>
      <c r="Q215" s="4"/>
      <c r="S215" s="4"/>
    </row>
    <row r="216" spans="1:19" ht="15.6" x14ac:dyDescent="0.3">
      <c r="A216" s="2" t="s">
        <v>50</v>
      </c>
      <c r="B216">
        <v>0.50779661016949151</v>
      </c>
      <c r="C216" t="s">
        <v>31</v>
      </c>
      <c r="D216" t="s">
        <v>6</v>
      </c>
      <c r="E216" t="s">
        <v>22</v>
      </c>
      <c r="F216" t="s">
        <v>23</v>
      </c>
      <c r="G216">
        <v>1</v>
      </c>
      <c r="J216" t="s">
        <v>27</v>
      </c>
      <c r="K216" s="2" t="s">
        <v>50</v>
      </c>
      <c r="Q216" s="3"/>
      <c r="S216" s="3"/>
    </row>
    <row r="217" spans="1:19" x14ac:dyDescent="0.3">
      <c r="A217" t="s">
        <v>25</v>
      </c>
      <c r="B217">
        <v>1.7655367231638421E-4</v>
      </c>
      <c r="C217" t="s">
        <v>8</v>
      </c>
      <c r="D217" t="s">
        <v>6</v>
      </c>
      <c r="E217" t="s">
        <v>22</v>
      </c>
      <c r="F217" t="s">
        <v>23</v>
      </c>
      <c r="G217">
        <v>2</v>
      </c>
      <c r="H217">
        <v>-8.987196820661973</v>
      </c>
      <c r="I217">
        <v>7.4210002559136581E-2</v>
      </c>
      <c r="J217" t="s">
        <v>27</v>
      </c>
      <c r="K217" t="s">
        <v>25</v>
      </c>
      <c r="Q217" s="3"/>
      <c r="S217" s="3"/>
    </row>
    <row r="219" spans="1:19" ht="15.6" x14ac:dyDescent="0.3">
      <c r="A219" s="1" t="s">
        <v>0</v>
      </c>
      <c r="B219" s="1" t="s">
        <v>73</v>
      </c>
    </row>
    <row r="220" spans="1:19" x14ac:dyDescent="0.3">
      <c r="A220" t="s">
        <v>7</v>
      </c>
      <c r="B220" t="s">
        <v>34</v>
      </c>
    </row>
    <row r="221" spans="1:19" x14ac:dyDescent="0.3">
      <c r="A221" t="s">
        <v>1</v>
      </c>
      <c r="B221">
        <v>1</v>
      </c>
    </row>
    <row r="222" spans="1:19" x14ac:dyDescent="0.3">
      <c r="A222" t="s">
        <v>2</v>
      </c>
      <c r="B222" t="s">
        <v>53</v>
      </c>
    </row>
    <row r="223" spans="1:19" x14ac:dyDescent="0.3">
      <c r="A223" t="s">
        <v>3</v>
      </c>
      <c r="B223" t="s">
        <v>4</v>
      </c>
    </row>
    <row r="224" spans="1:19" x14ac:dyDescent="0.3">
      <c r="A224" t="s">
        <v>5</v>
      </c>
      <c r="B224" t="s">
        <v>6</v>
      </c>
    </row>
    <row r="225" spans="1:8" x14ac:dyDescent="0.3">
      <c r="A225" t="s">
        <v>9</v>
      </c>
      <c r="B225" t="s">
        <v>54</v>
      </c>
    </row>
    <row r="226" spans="1:8" ht="15.6" x14ac:dyDescent="0.3">
      <c r="A226" s="1" t="s">
        <v>11</v>
      </c>
    </row>
    <row r="227" spans="1:8" x14ac:dyDescent="0.3">
      <c r="A227" t="s">
        <v>12</v>
      </c>
      <c r="B227" t="s">
        <v>13</v>
      </c>
      <c r="C227" t="s">
        <v>18</v>
      </c>
      <c r="D227" t="s">
        <v>7</v>
      </c>
      <c r="E227" t="s">
        <v>14</v>
      </c>
      <c r="F227" t="s">
        <v>5</v>
      </c>
      <c r="G227" t="s">
        <v>3</v>
      </c>
      <c r="H227" t="s">
        <v>2</v>
      </c>
    </row>
    <row r="228" spans="1:8" x14ac:dyDescent="0.3">
      <c r="A228" t="s">
        <v>73</v>
      </c>
      <c r="B228">
        <v>1</v>
      </c>
      <c r="C228" t="s">
        <v>27</v>
      </c>
      <c r="D228" t="s">
        <v>34</v>
      </c>
      <c r="F228" t="s">
        <v>6</v>
      </c>
      <c r="G228" t="s">
        <v>20</v>
      </c>
      <c r="H228" t="s">
        <v>53</v>
      </c>
    </row>
    <row r="229" spans="1:8" x14ac:dyDescent="0.3">
      <c r="A229" t="s">
        <v>51</v>
      </c>
      <c r="B229">
        <v>1.02</v>
      </c>
      <c r="C229" t="s">
        <v>27</v>
      </c>
      <c r="D229" t="s">
        <v>34</v>
      </c>
      <c r="F229" t="s">
        <v>6</v>
      </c>
      <c r="G229" t="s">
        <v>23</v>
      </c>
      <c r="H229" t="s">
        <v>52</v>
      </c>
    </row>
    <row r="230" spans="1:8" ht="15.6" x14ac:dyDescent="0.3">
      <c r="A230" s="2" t="s">
        <v>74</v>
      </c>
      <c r="B230">
        <f>(0.0028236*0.669)+0.208</f>
        <v>0.2098889884</v>
      </c>
      <c r="C230" t="s">
        <v>56</v>
      </c>
      <c r="D230" t="s">
        <v>34</v>
      </c>
      <c r="F230" t="s">
        <v>57</v>
      </c>
      <c r="G230" t="s">
        <v>23</v>
      </c>
      <c r="H230" s="2" t="s">
        <v>58</v>
      </c>
    </row>
    <row r="231" spans="1:8" x14ac:dyDescent="0.3">
      <c r="A231" t="s">
        <v>76</v>
      </c>
      <c r="B231">
        <f>0.061874*0.669</f>
        <v>4.1393706000000002E-2</v>
      </c>
      <c r="C231" t="s">
        <v>56</v>
      </c>
      <c r="D231" t="s">
        <v>59</v>
      </c>
      <c r="F231" t="s">
        <v>60</v>
      </c>
      <c r="G231" t="s">
        <v>23</v>
      </c>
      <c r="H231" t="s">
        <v>75</v>
      </c>
    </row>
    <row r="232" spans="1:8" x14ac:dyDescent="0.3">
      <c r="A232" t="s">
        <v>61</v>
      </c>
      <c r="B232">
        <f>0.000000034944*0.669</f>
        <v>2.3377536E-8</v>
      </c>
      <c r="C232" t="s">
        <v>56</v>
      </c>
      <c r="D232" t="s">
        <v>59</v>
      </c>
      <c r="F232" t="s">
        <v>62</v>
      </c>
      <c r="G232" t="s">
        <v>23</v>
      </c>
      <c r="H232" t="s">
        <v>63</v>
      </c>
    </row>
    <row r="233" spans="1:8" x14ac:dyDescent="0.3">
      <c r="A233" t="s">
        <v>64</v>
      </c>
      <c r="B233" s="6">
        <v>8.4800000000000005E-8</v>
      </c>
      <c r="C233" t="s">
        <v>56</v>
      </c>
      <c r="D233" t="s">
        <v>26</v>
      </c>
      <c r="F233" t="s">
        <v>5</v>
      </c>
      <c r="G233" t="s">
        <v>23</v>
      </c>
      <c r="H233" t="s">
        <v>65</v>
      </c>
    </row>
    <row r="234" spans="1:8" x14ac:dyDescent="0.3">
      <c r="A234" t="s">
        <v>66</v>
      </c>
      <c r="B234">
        <f>(0.00000521*0.669)+0.000010376</f>
        <v>1.386149E-5</v>
      </c>
      <c r="C234" t="s">
        <v>67</v>
      </c>
      <c r="E234" t="s">
        <v>68</v>
      </c>
      <c r="F234" t="s">
        <v>6</v>
      </c>
      <c r="G234" t="s">
        <v>69</v>
      </c>
    </row>
    <row r="235" spans="1:8" x14ac:dyDescent="0.3">
      <c r="A235" t="s">
        <v>70</v>
      </c>
      <c r="B235">
        <f>(0.000000000597*0.669)+0.000000004</f>
        <v>4.3993930000000006E-9</v>
      </c>
      <c r="C235" t="s">
        <v>67</v>
      </c>
      <c r="E235" t="s">
        <v>68</v>
      </c>
      <c r="F235" t="s">
        <v>6</v>
      </c>
      <c r="G235" t="s">
        <v>69</v>
      </c>
    </row>
    <row r="236" spans="1:8" x14ac:dyDescent="0.3">
      <c r="A236" t="s">
        <v>71</v>
      </c>
      <c r="B236">
        <f>(0.00018*0.669)+0.00018</f>
        <v>3.0042000000000003E-4</v>
      </c>
      <c r="C236" t="s">
        <v>67</v>
      </c>
      <c r="E236" t="s">
        <v>68</v>
      </c>
      <c r="F236" t="s">
        <v>6</v>
      </c>
      <c r="G236" t="s">
        <v>69</v>
      </c>
    </row>
    <row r="237" spans="1:8" x14ac:dyDescent="0.3">
      <c r="A237" t="s">
        <v>72</v>
      </c>
      <c r="B237">
        <f>0.0000018*0.669</f>
        <v>1.2042E-6</v>
      </c>
      <c r="C237" t="s">
        <v>67</v>
      </c>
      <c r="E237" t="s">
        <v>68</v>
      </c>
      <c r="F237" t="s">
        <v>6</v>
      </c>
      <c r="G237" t="s">
        <v>69</v>
      </c>
    </row>
    <row r="239" spans="1:8" ht="15.6" x14ac:dyDescent="0.3">
      <c r="A239" s="1" t="s">
        <v>0</v>
      </c>
      <c r="B239" s="1" t="s">
        <v>51</v>
      </c>
    </row>
    <row r="240" spans="1:8" x14ac:dyDescent="0.3">
      <c r="A240" t="s">
        <v>1</v>
      </c>
      <c r="B240">
        <v>1</v>
      </c>
    </row>
    <row r="241" spans="1:19" ht="15.6" x14ac:dyDescent="0.3">
      <c r="A241" t="s">
        <v>2</v>
      </c>
      <c r="B241" s="2" t="s">
        <v>52</v>
      </c>
    </row>
    <row r="242" spans="1:19" x14ac:dyDescent="0.3">
      <c r="A242" t="s">
        <v>3</v>
      </c>
      <c r="B242" t="s">
        <v>4</v>
      </c>
    </row>
    <row r="243" spans="1:19" x14ac:dyDescent="0.3">
      <c r="A243" t="s">
        <v>5</v>
      </c>
      <c r="B243" t="s">
        <v>6</v>
      </c>
    </row>
    <row r="244" spans="1:19" x14ac:dyDescent="0.3">
      <c r="A244" t="s">
        <v>7</v>
      </c>
      <c r="B244" t="s">
        <v>34</v>
      </c>
    </row>
    <row r="245" spans="1:19" x14ac:dyDescent="0.3">
      <c r="A245" t="s">
        <v>9</v>
      </c>
      <c r="B245" t="s">
        <v>43</v>
      </c>
    </row>
    <row r="246" spans="1:19" x14ac:dyDescent="0.3">
      <c r="A246" t="s">
        <v>38</v>
      </c>
      <c r="B246" t="s">
        <v>39</v>
      </c>
    </row>
    <row r="247" spans="1:19" ht="15.6" x14ac:dyDescent="0.3">
      <c r="A247" s="1" t="s">
        <v>11</v>
      </c>
    </row>
    <row r="248" spans="1:19" x14ac:dyDescent="0.3">
      <c r="A248" t="s">
        <v>12</v>
      </c>
      <c r="B248" t="s">
        <v>13</v>
      </c>
      <c r="C248" t="s">
        <v>7</v>
      </c>
      <c r="D248" t="s">
        <v>5</v>
      </c>
      <c r="E248" t="s">
        <v>14</v>
      </c>
      <c r="F248" t="s">
        <v>3</v>
      </c>
      <c r="G248" t="s">
        <v>15</v>
      </c>
      <c r="H248" t="s">
        <v>16</v>
      </c>
      <c r="I248" t="s">
        <v>17</v>
      </c>
      <c r="J248" t="s">
        <v>18</v>
      </c>
      <c r="K248" t="s">
        <v>2</v>
      </c>
      <c r="L248" t="s">
        <v>9</v>
      </c>
    </row>
    <row r="249" spans="1:19" ht="15.6" x14ac:dyDescent="0.3">
      <c r="A249" s="2" t="s">
        <v>51</v>
      </c>
      <c r="B249">
        <v>1</v>
      </c>
      <c r="C249" t="s">
        <v>34</v>
      </c>
      <c r="D249" t="s">
        <v>6</v>
      </c>
      <c r="E249" t="s">
        <v>19</v>
      </c>
      <c r="F249" t="s">
        <v>20</v>
      </c>
      <c r="J249" t="s">
        <v>27</v>
      </c>
      <c r="K249" s="2" t="s">
        <v>52</v>
      </c>
    </row>
    <row r="250" spans="1:19" ht="15.6" x14ac:dyDescent="0.3">
      <c r="A250" s="2" t="s">
        <v>21</v>
      </c>
      <c r="B250">
        <v>8.06180790960452E-6</v>
      </c>
      <c r="C250" t="s">
        <v>8</v>
      </c>
      <c r="D250" t="s">
        <v>5</v>
      </c>
      <c r="E250" t="s">
        <v>22</v>
      </c>
      <c r="F250" t="s">
        <v>23</v>
      </c>
      <c r="G250">
        <v>2</v>
      </c>
      <c r="H250">
        <v>-12.073683905484531</v>
      </c>
      <c r="I250">
        <v>0.41862376226685111</v>
      </c>
      <c r="J250" t="s">
        <v>27</v>
      </c>
      <c r="K250" s="2" t="s">
        <v>21</v>
      </c>
      <c r="Q250" s="3"/>
      <c r="S250" s="3"/>
    </row>
    <row r="251" spans="1:19" x14ac:dyDescent="0.3">
      <c r="A251" t="s">
        <v>24</v>
      </c>
      <c r="B251">
        <v>2.768361581920904</v>
      </c>
      <c r="C251" t="s">
        <v>8</v>
      </c>
      <c r="D251" t="s">
        <v>6</v>
      </c>
      <c r="E251" t="s">
        <v>22</v>
      </c>
      <c r="F251" t="s">
        <v>23</v>
      </c>
      <c r="G251">
        <v>2</v>
      </c>
      <c r="H251">
        <v>0.67294447324242579</v>
      </c>
      <c r="I251">
        <v>0.20605482541341649</v>
      </c>
      <c r="J251" t="s">
        <v>27</v>
      </c>
      <c r="K251" t="s">
        <v>24</v>
      </c>
      <c r="Q251" s="4"/>
      <c r="S251" s="4"/>
    </row>
    <row r="252" spans="1:19" ht="15.6" x14ac:dyDescent="0.3">
      <c r="A252" s="2" t="s">
        <v>50</v>
      </c>
      <c r="B252">
        <v>0.50779661016949151</v>
      </c>
      <c r="C252" t="s">
        <v>34</v>
      </c>
      <c r="D252" t="s">
        <v>6</v>
      </c>
      <c r="E252" t="s">
        <v>22</v>
      </c>
      <c r="F252" t="s">
        <v>23</v>
      </c>
      <c r="G252">
        <v>1</v>
      </c>
      <c r="J252" t="s">
        <v>27</v>
      </c>
      <c r="K252" s="2" t="s">
        <v>50</v>
      </c>
      <c r="Q252" s="3"/>
      <c r="S252" s="3"/>
    </row>
    <row r="253" spans="1:19" x14ac:dyDescent="0.3">
      <c r="A253" t="s">
        <v>25</v>
      </c>
      <c r="B253">
        <v>1.7655367231638421E-4</v>
      </c>
      <c r="C253" t="s">
        <v>8</v>
      </c>
      <c r="D253" t="s">
        <v>6</v>
      </c>
      <c r="E253" t="s">
        <v>22</v>
      </c>
      <c r="F253" t="s">
        <v>23</v>
      </c>
      <c r="G253">
        <v>2</v>
      </c>
      <c r="H253">
        <v>-8.987196820661973</v>
      </c>
      <c r="I253">
        <v>7.4210002559136581E-2</v>
      </c>
      <c r="J253" t="s">
        <v>27</v>
      </c>
      <c r="K253" t="s">
        <v>25</v>
      </c>
      <c r="Q253" s="3"/>
      <c r="S253" s="3"/>
    </row>
    <row r="255" spans="1:19" ht="15.6" x14ac:dyDescent="0.3">
      <c r="A255" s="1" t="s">
        <v>0</v>
      </c>
      <c r="B255" s="1" t="s">
        <v>73</v>
      </c>
    </row>
    <row r="256" spans="1:19" x14ac:dyDescent="0.3">
      <c r="A256" t="s">
        <v>7</v>
      </c>
      <c r="B256" t="s">
        <v>26</v>
      </c>
    </row>
    <row r="257" spans="1:8" x14ac:dyDescent="0.3">
      <c r="A257" t="s">
        <v>1</v>
      </c>
      <c r="B257">
        <v>1</v>
      </c>
    </row>
    <row r="258" spans="1:8" x14ac:dyDescent="0.3">
      <c r="A258" t="s">
        <v>2</v>
      </c>
      <c r="B258" t="s">
        <v>53</v>
      </c>
    </row>
    <row r="259" spans="1:8" x14ac:dyDescent="0.3">
      <c r="A259" t="s">
        <v>3</v>
      </c>
      <c r="B259" t="s">
        <v>4</v>
      </c>
    </row>
    <row r="260" spans="1:8" x14ac:dyDescent="0.3">
      <c r="A260" t="s">
        <v>5</v>
      </c>
      <c r="B260" t="s">
        <v>6</v>
      </c>
    </row>
    <row r="261" spans="1:8" x14ac:dyDescent="0.3">
      <c r="A261" t="s">
        <v>9</v>
      </c>
      <c r="B261" t="s">
        <v>54</v>
      </c>
    </row>
    <row r="262" spans="1:8" ht="15.6" x14ac:dyDescent="0.3">
      <c r="A262" s="1" t="s">
        <v>11</v>
      </c>
    </row>
    <row r="263" spans="1:8" x14ac:dyDescent="0.3">
      <c r="A263" t="s">
        <v>12</v>
      </c>
      <c r="B263" t="s">
        <v>13</v>
      </c>
      <c r="C263" t="s">
        <v>18</v>
      </c>
      <c r="D263" t="s">
        <v>7</v>
      </c>
      <c r="E263" t="s">
        <v>14</v>
      </c>
      <c r="F263" t="s">
        <v>5</v>
      </c>
      <c r="G263" t="s">
        <v>3</v>
      </c>
      <c r="H263" t="s">
        <v>2</v>
      </c>
    </row>
    <row r="264" spans="1:8" x14ac:dyDescent="0.3">
      <c r="A264" t="s">
        <v>73</v>
      </c>
      <c r="B264">
        <v>1</v>
      </c>
      <c r="C264" t="s">
        <v>27</v>
      </c>
      <c r="D264" t="s">
        <v>26</v>
      </c>
      <c r="F264" t="s">
        <v>6</v>
      </c>
      <c r="G264" t="s">
        <v>20</v>
      </c>
      <c r="H264" t="s">
        <v>53</v>
      </c>
    </row>
    <row r="265" spans="1:8" x14ac:dyDescent="0.3">
      <c r="A265" t="s">
        <v>51</v>
      </c>
      <c r="B265">
        <v>1.02</v>
      </c>
      <c r="C265" t="s">
        <v>27</v>
      </c>
      <c r="D265" t="s">
        <v>26</v>
      </c>
      <c r="F265" t="s">
        <v>6</v>
      </c>
      <c r="G265" t="s">
        <v>23</v>
      </c>
      <c r="H265" t="s">
        <v>52</v>
      </c>
    </row>
    <row r="266" spans="1:8" ht="15.6" x14ac:dyDescent="0.3">
      <c r="A266" s="2" t="s">
        <v>74</v>
      </c>
      <c r="B266">
        <f>(0.0028236*0.669)+0.208</f>
        <v>0.2098889884</v>
      </c>
      <c r="C266" t="s">
        <v>56</v>
      </c>
      <c r="D266" t="s">
        <v>26</v>
      </c>
      <c r="F266" t="s">
        <v>57</v>
      </c>
      <c r="G266" t="s">
        <v>23</v>
      </c>
      <c r="H266" s="2" t="s">
        <v>58</v>
      </c>
    </row>
    <row r="267" spans="1:8" x14ac:dyDescent="0.3">
      <c r="A267" t="s">
        <v>76</v>
      </c>
      <c r="B267">
        <f>0.061874*0.669</f>
        <v>4.1393706000000002E-2</v>
      </c>
      <c r="C267" t="s">
        <v>56</v>
      </c>
      <c r="D267" t="s">
        <v>59</v>
      </c>
      <c r="F267" t="s">
        <v>60</v>
      </c>
      <c r="G267" t="s">
        <v>23</v>
      </c>
      <c r="H267" t="s">
        <v>75</v>
      </c>
    </row>
    <row r="268" spans="1:8" x14ac:dyDescent="0.3">
      <c r="A268" t="s">
        <v>61</v>
      </c>
      <c r="B268">
        <f>0.000000034944*0.669</f>
        <v>2.3377536E-8</v>
      </c>
      <c r="C268" t="s">
        <v>56</v>
      </c>
      <c r="D268" t="s">
        <v>59</v>
      </c>
      <c r="F268" t="s">
        <v>62</v>
      </c>
      <c r="G268" t="s">
        <v>23</v>
      </c>
      <c r="H268" t="s">
        <v>63</v>
      </c>
    </row>
    <row r="269" spans="1:8" x14ac:dyDescent="0.3">
      <c r="A269" t="s">
        <v>64</v>
      </c>
      <c r="B269" s="6">
        <v>8.4800000000000005E-8</v>
      </c>
      <c r="C269" t="s">
        <v>56</v>
      </c>
      <c r="D269" t="s">
        <v>26</v>
      </c>
      <c r="F269" t="s">
        <v>5</v>
      </c>
      <c r="G269" t="s">
        <v>23</v>
      </c>
      <c r="H269" t="s">
        <v>65</v>
      </c>
    </row>
    <row r="270" spans="1:8" x14ac:dyDescent="0.3">
      <c r="A270" t="s">
        <v>66</v>
      </c>
      <c r="B270">
        <f>(0.00000521*0.669)+0.000010376</f>
        <v>1.386149E-5</v>
      </c>
      <c r="C270" t="s">
        <v>67</v>
      </c>
      <c r="E270" t="s">
        <v>68</v>
      </c>
      <c r="F270" t="s">
        <v>6</v>
      </c>
      <c r="G270" t="s">
        <v>69</v>
      </c>
    </row>
    <row r="271" spans="1:8" x14ac:dyDescent="0.3">
      <c r="A271" t="s">
        <v>70</v>
      </c>
      <c r="B271">
        <f>(0.000000000597*0.669)+0.000000004</f>
        <v>4.3993930000000006E-9</v>
      </c>
      <c r="C271" t="s">
        <v>67</v>
      </c>
      <c r="E271" t="s">
        <v>68</v>
      </c>
      <c r="F271" t="s">
        <v>6</v>
      </c>
      <c r="G271" t="s">
        <v>69</v>
      </c>
    </row>
    <row r="272" spans="1:8" x14ac:dyDescent="0.3">
      <c r="A272" t="s">
        <v>71</v>
      </c>
      <c r="B272">
        <f>(0.00018*0.669)+0.00018</f>
        <v>3.0042000000000003E-4</v>
      </c>
      <c r="C272" t="s">
        <v>67</v>
      </c>
      <c r="E272" t="s">
        <v>68</v>
      </c>
      <c r="F272" t="s">
        <v>6</v>
      </c>
      <c r="G272" t="s">
        <v>69</v>
      </c>
    </row>
    <row r="273" spans="1:19" x14ac:dyDescent="0.3">
      <c r="A273" t="s">
        <v>72</v>
      </c>
      <c r="B273">
        <f>0.0000018*0.669</f>
        <v>1.2042E-6</v>
      </c>
      <c r="C273" t="s">
        <v>67</v>
      </c>
      <c r="E273" t="s">
        <v>68</v>
      </c>
      <c r="F273" t="s">
        <v>6</v>
      </c>
      <c r="G273" t="s">
        <v>69</v>
      </c>
    </row>
    <row r="275" spans="1:19" ht="15.6" x14ac:dyDescent="0.3">
      <c r="A275" s="1" t="s">
        <v>0</v>
      </c>
      <c r="B275" s="1" t="s">
        <v>51</v>
      </c>
    </row>
    <row r="276" spans="1:19" x14ac:dyDescent="0.3">
      <c r="A276" t="s">
        <v>1</v>
      </c>
      <c r="B276">
        <v>1</v>
      </c>
    </row>
    <row r="277" spans="1:19" ht="15.6" x14ac:dyDescent="0.3">
      <c r="A277" t="s">
        <v>2</v>
      </c>
      <c r="B277" s="2" t="s">
        <v>52</v>
      </c>
    </row>
    <row r="278" spans="1:19" x14ac:dyDescent="0.3">
      <c r="A278" t="s">
        <v>3</v>
      </c>
      <c r="B278" t="s">
        <v>4</v>
      </c>
    </row>
    <row r="279" spans="1:19" x14ac:dyDescent="0.3">
      <c r="A279" t="s">
        <v>5</v>
      </c>
      <c r="B279" t="s">
        <v>6</v>
      </c>
    </row>
    <row r="280" spans="1:19" x14ac:dyDescent="0.3">
      <c r="A280" t="s">
        <v>7</v>
      </c>
      <c r="B280" t="s">
        <v>26</v>
      </c>
    </row>
    <row r="281" spans="1:19" x14ac:dyDescent="0.3">
      <c r="A281" t="s">
        <v>9</v>
      </c>
      <c r="B281" t="s">
        <v>44</v>
      </c>
    </row>
    <row r="282" spans="1:19" x14ac:dyDescent="0.3">
      <c r="A282" t="s">
        <v>38</v>
      </c>
      <c r="B282" t="s">
        <v>39</v>
      </c>
    </row>
    <row r="283" spans="1:19" ht="15.6" x14ac:dyDescent="0.3">
      <c r="A283" s="1" t="s">
        <v>11</v>
      </c>
    </row>
    <row r="284" spans="1:19" x14ac:dyDescent="0.3">
      <c r="A284" t="s">
        <v>12</v>
      </c>
      <c r="B284" t="s">
        <v>13</v>
      </c>
      <c r="C284" t="s">
        <v>7</v>
      </c>
      <c r="D284" t="s">
        <v>5</v>
      </c>
      <c r="E284" t="s">
        <v>14</v>
      </c>
      <c r="F284" t="s">
        <v>3</v>
      </c>
      <c r="G284" t="s">
        <v>15</v>
      </c>
      <c r="H284" t="s">
        <v>16</v>
      </c>
      <c r="I284" t="s">
        <v>17</v>
      </c>
      <c r="J284" t="s">
        <v>18</v>
      </c>
      <c r="K284" t="s">
        <v>2</v>
      </c>
      <c r="L284" t="s">
        <v>9</v>
      </c>
    </row>
    <row r="285" spans="1:19" ht="15.6" x14ac:dyDescent="0.3">
      <c r="A285" s="2" t="s">
        <v>51</v>
      </c>
      <c r="B285">
        <v>1</v>
      </c>
      <c r="C285" t="s">
        <v>26</v>
      </c>
      <c r="D285" t="s">
        <v>6</v>
      </c>
      <c r="E285" t="s">
        <v>19</v>
      </c>
      <c r="F285" t="s">
        <v>20</v>
      </c>
      <c r="J285" t="s">
        <v>27</v>
      </c>
      <c r="K285" s="2" t="s">
        <v>52</v>
      </c>
    </row>
    <row r="286" spans="1:19" ht="15.6" x14ac:dyDescent="0.3">
      <c r="A286" s="2" t="s">
        <v>21</v>
      </c>
      <c r="B286">
        <v>8.06180790960452E-6</v>
      </c>
      <c r="C286" t="s">
        <v>8</v>
      </c>
      <c r="D286" t="s">
        <v>5</v>
      </c>
      <c r="E286" t="s">
        <v>22</v>
      </c>
      <c r="F286" t="s">
        <v>23</v>
      </c>
      <c r="G286">
        <v>2</v>
      </c>
      <c r="H286">
        <v>-12.073683905484531</v>
      </c>
      <c r="I286">
        <v>0.41862376226685111</v>
      </c>
      <c r="J286" t="s">
        <v>27</v>
      </c>
      <c r="K286" s="2" t="s">
        <v>21</v>
      </c>
      <c r="Q286" s="3"/>
      <c r="S286" s="3"/>
    </row>
    <row r="287" spans="1:19" x14ac:dyDescent="0.3">
      <c r="A287" t="s">
        <v>24</v>
      </c>
      <c r="B287">
        <v>2.768361581920904</v>
      </c>
      <c r="C287" t="s">
        <v>8</v>
      </c>
      <c r="D287" t="s">
        <v>6</v>
      </c>
      <c r="E287" t="s">
        <v>22</v>
      </c>
      <c r="F287" t="s">
        <v>23</v>
      </c>
      <c r="G287">
        <v>2</v>
      </c>
      <c r="H287">
        <v>0.67294447324242579</v>
      </c>
      <c r="I287">
        <v>0.20605482541341649</v>
      </c>
      <c r="J287" t="s">
        <v>27</v>
      </c>
      <c r="K287" t="s">
        <v>24</v>
      </c>
      <c r="Q287" s="4"/>
      <c r="S287" s="4"/>
    </row>
    <row r="288" spans="1:19" ht="15.6" x14ac:dyDescent="0.3">
      <c r="A288" s="2" t="s">
        <v>50</v>
      </c>
      <c r="B288">
        <v>0.50779661016949151</v>
      </c>
      <c r="C288" t="s">
        <v>26</v>
      </c>
      <c r="D288" t="s">
        <v>6</v>
      </c>
      <c r="E288" t="s">
        <v>22</v>
      </c>
      <c r="F288" t="s">
        <v>23</v>
      </c>
      <c r="G288">
        <v>1</v>
      </c>
      <c r="J288" t="s">
        <v>27</v>
      </c>
      <c r="K288" s="2" t="s">
        <v>50</v>
      </c>
      <c r="Q288" s="3"/>
      <c r="S288" s="3"/>
    </row>
    <row r="289" spans="1:19" x14ac:dyDescent="0.3">
      <c r="A289" t="s">
        <v>25</v>
      </c>
      <c r="B289">
        <v>1.7655367231638421E-4</v>
      </c>
      <c r="C289" t="s">
        <v>8</v>
      </c>
      <c r="D289" t="s">
        <v>6</v>
      </c>
      <c r="E289" t="s">
        <v>22</v>
      </c>
      <c r="F289" t="s">
        <v>23</v>
      </c>
      <c r="G289">
        <v>2</v>
      </c>
      <c r="H289">
        <v>-8.987196820661973</v>
      </c>
      <c r="I289">
        <v>7.4210002559136581E-2</v>
      </c>
      <c r="J289" t="s">
        <v>27</v>
      </c>
      <c r="K289" t="s">
        <v>25</v>
      </c>
      <c r="Q289" s="3"/>
      <c r="S289" s="3"/>
    </row>
    <row r="291" spans="1:19" ht="15.6" x14ac:dyDescent="0.3">
      <c r="A291" s="1" t="s">
        <v>0</v>
      </c>
      <c r="B291" s="1" t="s">
        <v>73</v>
      </c>
    </row>
    <row r="292" spans="1:19" x14ac:dyDescent="0.3">
      <c r="A292" t="s">
        <v>7</v>
      </c>
      <c r="B292" t="s">
        <v>30</v>
      </c>
    </row>
    <row r="293" spans="1:19" x14ac:dyDescent="0.3">
      <c r="A293" t="s">
        <v>1</v>
      </c>
      <c r="B293">
        <v>1</v>
      </c>
    </row>
    <row r="294" spans="1:19" x14ac:dyDescent="0.3">
      <c r="A294" t="s">
        <v>2</v>
      </c>
      <c r="B294" t="s">
        <v>53</v>
      </c>
    </row>
    <row r="295" spans="1:19" x14ac:dyDescent="0.3">
      <c r="A295" t="s">
        <v>3</v>
      </c>
      <c r="B295" t="s">
        <v>4</v>
      </c>
    </row>
    <row r="296" spans="1:19" x14ac:dyDescent="0.3">
      <c r="A296" t="s">
        <v>5</v>
      </c>
      <c r="B296" t="s">
        <v>6</v>
      </c>
    </row>
    <row r="297" spans="1:19" x14ac:dyDescent="0.3">
      <c r="A297" t="s">
        <v>9</v>
      </c>
      <c r="B297" t="s">
        <v>54</v>
      </c>
    </row>
    <row r="298" spans="1:19" ht="15.6" x14ac:dyDescent="0.3">
      <c r="A298" s="1" t="s">
        <v>11</v>
      </c>
    </row>
    <row r="299" spans="1:19" x14ac:dyDescent="0.3">
      <c r="A299" t="s">
        <v>12</v>
      </c>
      <c r="B299" t="s">
        <v>13</v>
      </c>
      <c r="C299" t="s">
        <v>18</v>
      </c>
      <c r="D299" t="s">
        <v>7</v>
      </c>
      <c r="E299" t="s">
        <v>14</v>
      </c>
      <c r="F299" t="s">
        <v>5</v>
      </c>
      <c r="G299" t="s">
        <v>3</v>
      </c>
      <c r="H299" t="s">
        <v>2</v>
      </c>
    </row>
    <row r="300" spans="1:19" x14ac:dyDescent="0.3">
      <c r="A300" t="s">
        <v>73</v>
      </c>
      <c r="B300">
        <v>1</v>
      </c>
      <c r="C300" t="s">
        <v>27</v>
      </c>
      <c r="D300" t="s">
        <v>30</v>
      </c>
      <c r="F300" t="s">
        <v>6</v>
      </c>
      <c r="G300" t="s">
        <v>20</v>
      </c>
      <c r="H300" t="s">
        <v>53</v>
      </c>
    </row>
    <row r="301" spans="1:19" x14ac:dyDescent="0.3">
      <c r="A301" t="s">
        <v>51</v>
      </c>
      <c r="B301">
        <v>1.02</v>
      </c>
      <c r="C301" t="s">
        <v>27</v>
      </c>
      <c r="D301" t="s">
        <v>30</v>
      </c>
      <c r="F301" t="s">
        <v>6</v>
      </c>
      <c r="G301" t="s">
        <v>23</v>
      </c>
      <c r="H301" t="s">
        <v>52</v>
      </c>
    </row>
    <row r="302" spans="1:19" ht="15.6" x14ac:dyDescent="0.3">
      <c r="A302" s="2" t="s">
        <v>74</v>
      </c>
      <c r="B302">
        <f>(0.0028236*0.669)+0.208</f>
        <v>0.2098889884</v>
      </c>
      <c r="C302" t="s">
        <v>56</v>
      </c>
      <c r="D302" t="s">
        <v>30</v>
      </c>
      <c r="F302" t="s">
        <v>57</v>
      </c>
      <c r="G302" t="s">
        <v>23</v>
      </c>
      <c r="H302" s="2" t="s">
        <v>58</v>
      </c>
    </row>
    <row r="303" spans="1:19" x14ac:dyDescent="0.3">
      <c r="A303" t="s">
        <v>76</v>
      </c>
      <c r="B303">
        <f>0.061874*0.669</f>
        <v>4.1393706000000002E-2</v>
      </c>
      <c r="C303" t="s">
        <v>56</v>
      </c>
      <c r="D303" t="s">
        <v>59</v>
      </c>
      <c r="F303" t="s">
        <v>60</v>
      </c>
      <c r="G303" t="s">
        <v>23</v>
      </c>
      <c r="H303" t="s">
        <v>75</v>
      </c>
    </row>
    <row r="304" spans="1:19" x14ac:dyDescent="0.3">
      <c r="A304" t="s">
        <v>61</v>
      </c>
      <c r="B304">
        <f>0.000000034944*0.669</f>
        <v>2.3377536E-8</v>
      </c>
      <c r="C304" t="s">
        <v>56</v>
      </c>
      <c r="D304" t="s">
        <v>59</v>
      </c>
      <c r="F304" t="s">
        <v>62</v>
      </c>
      <c r="G304" t="s">
        <v>23</v>
      </c>
      <c r="H304" t="s">
        <v>63</v>
      </c>
    </row>
    <row r="305" spans="1:12" x14ac:dyDescent="0.3">
      <c r="A305" t="s">
        <v>64</v>
      </c>
      <c r="B305" s="6">
        <v>8.4800000000000005E-8</v>
      </c>
      <c r="C305" t="s">
        <v>56</v>
      </c>
      <c r="D305" t="s">
        <v>26</v>
      </c>
      <c r="F305" t="s">
        <v>5</v>
      </c>
      <c r="G305" t="s">
        <v>23</v>
      </c>
      <c r="H305" t="s">
        <v>65</v>
      </c>
    </row>
    <row r="306" spans="1:12" x14ac:dyDescent="0.3">
      <c r="A306" t="s">
        <v>66</v>
      </c>
      <c r="B306">
        <f>(0.00000521*0.669)+0.000010376</f>
        <v>1.386149E-5</v>
      </c>
      <c r="C306" t="s">
        <v>67</v>
      </c>
      <c r="E306" t="s">
        <v>68</v>
      </c>
      <c r="F306" t="s">
        <v>6</v>
      </c>
      <c r="G306" t="s">
        <v>69</v>
      </c>
    </row>
    <row r="307" spans="1:12" x14ac:dyDescent="0.3">
      <c r="A307" t="s">
        <v>70</v>
      </c>
      <c r="B307">
        <f>(0.000000000597*0.669)+0.000000004</f>
        <v>4.3993930000000006E-9</v>
      </c>
      <c r="C307" t="s">
        <v>67</v>
      </c>
      <c r="E307" t="s">
        <v>68</v>
      </c>
      <c r="F307" t="s">
        <v>6</v>
      </c>
      <c r="G307" t="s">
        <v>69</v>
      </c>
    </row>
    <row r="308" spans="1:12" x14ac:dyDescent="0.3">
      <c r="A308" t="s">
        <v>71</v>
      </c>
      <c r="B308">
        <f>(0.00018*0.669)+0.00018</f>
        <v>3.0042000000000003E-4</v>
      </c>
      <c r="C308" t="s">
        <v>67</v>
      </c>
      <c r="E308" t="s">
        <v>68</v>
      </c>
      <c r="F308" t="s">
        <v>6</v>
      </c>
      <c r="G308" t="s">
        <v>69</v>
      </c>
    </row>
    <row r="309" spans="1:12" x14ac:dyDescent="0.3">
      <c r="A309" t="s">
        <v>72</v>
      </c>
      <c r="B309">
        <f>0.0000018*0.669</f>
        <v>1.2042E-6</v>
      </c>
      <c r="C309" t="s">
        <v>67</v>
      </c>
      <c r="E309" t="s">
        <v>68</v>
      </c>
      <c r="F309" t="s">
        <v>6</v>
      </c>
      <c r="G309" t="s">
        <v>69</v>
      </c>
    </row>
    <row r="311" spans="1:12" ht="15.6" x14ac:dyDescent="0.3">
      <c r="A311" s="1" t="s">
        <v>0</v>
      </c>
      <c r="B311" s="1" t="s">
        <v>51</v>
      </c>
    </row>
    <row r="312" spans="1:12" x14ac:dyDescent="0.3">
      <c r="A312" t="s">
        <v>1</v>
      </c>
      <c r="B312">
        <v>1</v>
      </c>
    </row>
    <row r="313" spans="1:12" ht="15.6" x14ac:dyDescent="0.3">
      <c r="A313" t="s">
        <v>2</v>
      </c>
      <c r="B313" s="2" t="s">
        <v>52</v>
      </c>
    </row>
    <row r="314" spans="1:12" x14ac:dyDescent="0.3">
      <c r="A314" t="s">
        <v>3</v>
      </c>
      <c r="B314" t="s">
        <v>4</v>
      </c>
    </row>
    <row r="315" spans="1:12" x14ac:dyDescent="0.3">
      <c r="A315" t="s">
        <v>5</v>
      </c>
      <c r="B315" t="s">
        <v>6</v>
      </c>
    </row>
    <row r="316" spans="1:12" x14ac:dyDescent="0.3">
      <c r="A316" t="s">
        <v>7</v>
      </c>
      <c r="B316" t="s">
        <v>30</v>
      </c>
    </row>
    <row r="317" spans="1:12" x14ac:dyDescent="0.3">
      <c r="A317" t="s">
        <v>9</v>
      </c>
      <c r="B317" t="s">
        <v>45</v>
      </c>
    </row>
    <row r="318" spans="1:12" x14ac:dyDescent="0.3">
      <c r="A318" t="s">
        <v>38</v>
      </c>
      <c r="B318" t="s">
        <v>39</v>
      </c>
    </row>
    <row r="319" spans="1:12" ht="15.6" x14ac:dyDescent="0.3">
      <c r="A319" s="1" t="s">
        <v>11</v>
      </c>
    </row>
    <row r="320" spans="1:12" x14ac:dyDescent="0.3">
      <c r="A320" t="s">
        <v>12</v>
      </c>
      <c r="B320" t="s">
        <v>13</v>
      </c>
      <c r="C320" t="s">
        <v>7</v>
      </c>
      <c r="D320" t="s">
        <v>5</v>
      </c>
      <c r="E320" t="s">
        <v>14</v>
      </c>
      <c r="F320" t="s">
        <v>3</v>
      </c>
      <c r="G320" t="s">
        <v>15</v>
      </c>
      <c r="H320" t="s">
        <v>16</v>
      </c>
      <c r="I320" t="s">
        <v>17</v>
      </c>
      <c r="J320" t="s">
        <v>18</v>
      </c>
      <c r="K320" t="s">
        <v>2</v>
      </c>
      <c r="L320" t="s">
        <v>9</v>
      </c>
    </row>
    <row r="321" spans="1:19" ht="15.6" x14ac:dyDescent="0.3">
      <c r="A321" s="2" t="s">
        <v>51</v>
      </c>
      <c r="B321">
        <v>1</v>
      </c>
      <c r="C321" t="s">
        <v>30</v>
      </c>
      <c r="D321" t="s">
        <v>6</v>
      </c>
      <c r="E321" t="s">
        <v>19</v>
      </c>
      <c r="F321" t="s">
        <v>20</v>
      </c>
      <c r="J321" t="s">
        <v>27</v>
      </c>
      <c r="K321" s="2" t="s">
        <v>52</v>
      </c>
    </row>
    <row r="322" spans="1:19" ht="15.6" x14ac:dyDescent="0.3">
      <c r="A322" s="2" t="s">
        <v>21</v>
      </c>
      <c r="B322">
        <v>8.06180790960452E-6</v>
      </c>
      <c r="C322" t="s">
        <v>8</v>
      </c>
      <c r="D322" t="s">
        <v>5</v>
      </c>
      <c r="E322" t="s">
        <v>22</v>
      </c>
      <c r="F322" t="s">
        <v>23</v>
      </c>
      <c r="G322">
        <v>2</v>
      </c>
      <c r="H322">
        <v>-12.073683905484531</v>
      </c>
      <c r="I322">
        <v>0.41862376226685111</v>
      </c>
      <c r="J322" t="s">
        <v>27</v>
      </c>
      <c r="K322" s="2" t="s">
        <v>21</v>
      </c>
      <c r="Q322" s="3"/>
      <c r="S322" s="3"/>
    </row>
    <row r="323" spans="1:19" x14ac:dyDescent="0.3">
      <c r="A323" t="s">
        <v>24</v>
      </c>
      <c r="B323">
        <v>2.768361581920904</v>
      </c>
      <c r="C323" t="s">
        <v>8</v>
      </c>
      <c r="D323" t="s">
        <v>6</v>
      </c>
      <c r="E323" t="s">
        <v>22</v>
      </c>
      <c r="F323" t="s">
        <v>23</v>
      </c>
      <c r="G323">
        <v>2</v>
      </c>
      <c r="H323">
        <v>0.67294447324242579</v>
      </c>
      <c r="I323">
        <v>0.20605482541341649</v>
      </c>
      <c r="J323" t="s">
        <v>27</v>
      </c>
      <c r="K323" t="s">
        <v>24</v>
      </c>
      <c r="Q323" s="4"/>
      <c r="S323" s="4"/>
    </row>
    <row r="324" spans="1:19" ht="15.6" x14ac:dyDescent="0.3">
      <c r="A324" s="2" t="s">
        <v>50</v>
      </c>
      <c r="B324">
        <v>0.50779661016949151</v>
      </c>
      <c r="C324" t="s">
        <v>30</v>
      </c>
      <c r="D324" t="s">
        <v>6</v>
      </c>
      <c r="E324" t="s">
        <v>22</v>
      </c>
      <c r="F324" t="s">
        <v>23</v>
      </c>
      <c r="G324">
        <v>1</v>
      </c>
      <c r="J324" t="s">
        <v>27</v>
      </c>
      <c r="K324" s="2" t="s">
        <v>50</v>
      </c>
      <c r="Q324" s="3"/>
      <c r="S324" s="3"/>
    </row>
    <row r="325" spans="1:19" x14ac:dyDescent="0.3">
      <c r="A325" t="s">
        <v>25</v>
      </c>
      <c r="B325">
        <v>1.7655367231638421E-4</v>
      </c>
      <c r="C325" t="s">
        <v>8</v>
      </c>
      <c r="D325" t="s">
        <v>6</v>
      </c>
      <c r="E325" t="s">
        <v>22</v>
      </c>
      <c r="F325" t="s">
        <v>23</v>
      </c>
      <c r="G325">
        <v>2</v>
      </c>
      <c r="H325">
        <v>-8.987196820661973</v>
      </c>
      <c r="I325">
        <v>7.4210002559136581E-2</v>
      </c>
      <c r="J325" t="s">
        <v>27</v>
      </c>
      <c r="K325" t="s">
        <v>25</v>
      </c>
      <c r="Q325" s="3"/>
      <c r="S325" s="3"/>
    </row>
    <row r="327" spans="1:19" ht="15.6" x14ac:dyDescent="0.3">
      <c r="A327" s="1" t="s">
        <v>0</v>
      </c>
      <c r="B327" s="1" t="s">
        <v>73</v>
      </c>
    </row>
    <row r="328" spans="1:19" x14ac:dyDescent="0.3">
      <c r="A328" t="s">
        <v>7</v>
      </c>
      <c r="B328" t="s">
        <v>29</v>
      </c>
    </row>
    <row r="329" spans="1:19" x14ac:dyDescent="0.3">
      <c r="A329" t="s">
        <v>1</v>
      </c>
      <c r="B329">
        <v>1</v>
      </c>
    </row>
    <row r="330" spans="1:19" x14ac:dyDescent="0.3">
      <c r="A330" t="s">
        <v>2</v>
      </c>
      <c r="B330" t="s">
        <v>53</v>
      </c>
    </row>
    <row r="331" spans="1:19" x14ac:dyDescent="0.3">
      <c r="A331" t="s">
        <v>3</v>
      </c>
      <c r="B331" t="s">
        <v>4</v>
      </c>
    </row>
    <row r="332" spans="1:19" x14ac:dyDescent="0.3">
      <c r="A332" t="s">
        <v>5</v>
      </c>
      <c r="B332" t="s">
        <v>6</v>
      </c>
    </row>
    <row r="333" spans="1:19" x14ac:dyDescent="0.3">
      <c r="A333" t="s">
        <v>9</v>
      </c>
      <c r="B333" t="s">
        <v>54</v>
      </c>
    </row>
    <row r="334" spans="1:19" ht="15.6" x14ac:dyDescent="0.3">
      <c r="A334" s="1" t="s">
        <v>11</v>
      </c>
    </row>
    <row r="335" spans="1:19" x14ac:dyDescent="0.3">
      <c r="A335" t="s">
        <v>12</v>
      </c>
      <c r="B335" t="s">
        <v>13</v>
      </c>
      <c r="C335" t="s">
        <v>18</v>
      </c>
      <c r="D335" t="s">
        <v>7</v>
      </c>
      <c r="E335" t="s">
        <v>14</v>
      </c>
      <c r="F335" t="s">
        <v>5</v>
      </c>
      <c r="G335" t="s">
        <v>3</v>
      </c>
      <c r="H335" t="s">
        <v>2</v>
      </c>
    </row>
    <row r="336" spans="1:19" x14ac:dyDescent="0.3">
      <c r="A336" t="s">
        <v>73</v>
      </c>
      <c r="B336">
        <v>1</v>
      </c>
      <c r="C336" t="s">
        <v>27</v>
      </c>
      <c r="D336" t="s">
        <v>29</v>
      </c>
      <c r="F336" t="s">
        <v>6</v>
      </c>
      <c r="G336" t="s">
        <v>20</v>
      </c>
      <c r="H336" t="s">
        <v>53</v>
      </c>
    </row>
    <row r="337" spans="1:8" x14ac:dyDescent="0.3">
      <c r="A337" t="s">
        <v>51</v>
      </c>
      <c r="B337">
        <v>1.02</v>
      </c>
      <c r="C337" t="s">
        <v>27</v>
      </c>
      <c r="D337" t="s">
        <v>29</v>
      </c>
      <c r="F337" t="s">
        <v>6</v>
      </c>
      <c r="G337" t="s">
        <v>23</v>
      </c>
      <c r="H337" t="s">
        <v>52</v>
      </c>
    </row>
    <row r="338" spans="1:8" ht="15.6" x14ac:dyDescent="0.3">
      <c r="A338" s="2" t="s">
        <v>74</v>
      </c>
      <c r="B338">
        <f>(0.0028236*0.669)+0.208</f>
        <v>0.2098889884</v>
      </c>
      <c r="C338" t="s">
        <v>56</v>
      </c>
      <c r="D338" t="s">
        <v>29</v>
      </c>
      <c r="F338" t="s">
        <v>57</v>
      </c>
      <c r="G338" t="s">
        <v>23</v>
      </c>
      <c r="H338" s="2" t="s">
        <v>58</v>
      </c>
    </row>
    <row r="339" spans="1:8" x14ac:dyDescent="0.3">
      <c r="A339" t="s">
        <v>76</v>
      </c>
      <c r="B339">
        <f>0.061874*0.669</f>
        <v>4.1393706000000002E-2</v>
      </c>
      <c r="C339" t="s">
        <v>56</v>
      </c>
      <c r="D339" t="s">
        <v>59</v>
      </c>
      <c r="F339" t="s">
        <v>60</v>
      </c>
      <c r="G339" t="s">
        <v>23</v>
      </c>
      <c r="H339" t="s">
        <v>75</v>
      </c>
    </row>
    <row r="340" spans="1:8" x14ac:dyDescent="0.3">
      <c r="A340" t="s">
        <v>61</v>
      </c>
      <c r="B340">
        <f>0.000000034944*0.669</f>
        <v>2.3377536E-8</v>
      </c>
      <c r="C340" t="s">
        <v>56</v>
      </c>
      <c r="D340" t="s">
        <v>59</v>
      </c>
      <c r="F340" t="s">
        <v>62</v>
      </c>
      <c r="G340" t="s">
        <v>23</v>
      </c>
      <c r="H340" t="s">
        <v>63</v>
      </c>
    </row>
    <row r="341" spans="1:8" x14ac:dyDescent="0.3">
      <c r="A341" t="s">
        <v>64</v>
      </c>
      <c r="B341" s="6">
        <v>8.4800000000000005E-8</v>
      </c>
      <c r="C341" t="s">
        <v>56</v>
      </c>
      <c r="D341" t="s">
        <v>26</v>
      </c>
      <c r="F341" t="s">
        <v>5</v>
      </c>
      <c r="G341" t="s">
        <v>23</v>
      </c>
      <c r="H341" t="s">
        <v>65</v>
      </c>
    </row>
    <row r="342" spans="1:8" x14ac:dyDescent="0.3">
      <c r="A342" t="s">
        <v>66</v>
      </c>
      <c r="B342">
        <f>(0.00000521*0.669)+0.000010376</f>
        <v>1.386149E-5</v>
      </c>
      <c r="C342" t="s">
        <v>67</v>
      </c>
      <c r="E342" t="s">
        <v>68</v>
      </c>
      <c r="F342" t="s">
        <v>6</v>
      </c>
      <c r="G342" t="s">
        <v>69</v>
      </c>
    </row>
    <row r="343" spans="1:8" x14ac:dyDescent="0.3">
      <c r="A343" t="s">
        <v>70</v>
      </c>
      <c r="B343">
        <f>(0.000000000597*0.669)+0.000000004</f>
        <v>4.3993930000000006E-9</v>
      </c>
      <c r="C343" t="s">
        <v>67</v>
      </c>
      <c r="E343" t="s">
        <v>68</v>
      </c>
      <c r="F343" t="s">
        <v>6</v>
      </c>
      <c r="G343" t="s">
        <v>69</v>
      </c>
    </row>
    <row r="344" spans="1:8" x14ac:dyDescent="0.3">
      <c r="A344" t="s">
        <v>71</v>
      </c>
      <c r="B344">
        <f>(0.00018*0.669)+0.00018</f>
        <v>3.0042000000000003E-4</v>
      </c>
      <c r="C344" t="s">
        <v>67</v>
      </c>
      <c r="E344" t="s">
        <v>68</v>
      </c>
      <c r="F344" t="s">
        <v>6</v>
      </c>
      <c r="G344" t="s">
        <v>69</v>
      </c>
    </row>
    <row r="345" spans="1:8" x14ac:dyDescent="0.3">
      <c r="A345" t="s">
        <v>72</v>
      </c>
      <c r="B345">
        <f>0.0000018*0.669</f>
        <v>1.2042E-6</v>
      </c>
      <c r="C345" t="s">
        <v>67</v>
      </c>
      <c r="E345" t="s">
        <v>68</v>
      </c>
      <c r="F345" t="s">
        <v>6</v>
      </c>
      <c r="G345" t="s">
        <v>69</v>
      </c>
    </row>
    <row r="347" spans="1:8" ht="15.6" x14ac:dyDescent="0.3">
      <c r="A347" s="1" t="s">
        <v>0</v>
      </c>
      <c r="B347" s="1" t="s">
        <v>51</v>
      </c>
    </row>
    <row r="348" spans="1:8" x14ac:dyDescent="0.3">
      <c r="A348" t="s">
        <v>1</v>
      </c>
      <c r="B348">
        <v>1</v>
      </c>
    </row>
    <row r="349" spans="1:8" ht="15.6" x14ac:dyDescent="0.3">
      <c r="A349" t="s">
        <v>2</v>
      </c>
      <c r="B349" s="2" t="s">
        <v>52</v>
      </c>
    </row>
    <row r="350" spans="1:8" x14ac:dyDescent="0.3">
      <c r="A350" t="s">
        <v>3</v>
      </c>
      <c r="B350" t="s">
        <v>4</v>
      </c>
    </row>
    <row r="351" spans="1:8" x14ac:dyDescent="0.3">
      <c r="A351" t="s">
        <v>5</v>
      </c>
      <c r="B351" t="s">
        <v>6</v>
      </c>
    </row>
    <row r="352" spans="1:8" x14ac:dyDescent="0.3">
      <c r="A352" t="s">
        <v>7</v>
      </c>
      <c r="B352" t="s">
        <v>29</v>
      </c>
    </row>
    <row r="353" spans="1:19" x14ac:dyDescent="0.3">
      <c r="A353" t="s">
        <v>9</v>
      </c>
      <c r="B353" t="s">
        <v>46</v>
      </c>
    </row>
    <row r="354" spans="1:19" x14ac:dyDescent="0.3">
      <c r="A354" t="s">
        <v>38</v>
      </c>
      <c r="B354" t="s">
        <v>39</v>
      </c>
    </row>
    <row r="355" spans="1:19" ht="15.6" x14ac:dyDescent="0.3">
      <c r="A355" s="1" t="s">
        <v>11</v>
      </c>
    </row>
    <row r="356" spans="1:19" x14ac:dyDescent="0.3">
      <c r="A356" t="s">
        <v>12</v>
      </c>
      <c r="B356" t="s">
        <v>13</v>
      </c>
      <c r="C356" t="s">
        <v>7</v>
      </c>
      <c r="D356" t="s">
        <v>5</v>
      </c>
      <c r="E356" t="s">
        <v>14</v>
      </c>
      <c r="F356" t="s">
        <v>3</v>
      </c>
      <c r="G356" t="s">
        <v>15</v>
      </c>
      <c r="H356" t="s">
        <v>16</v>
      </c>
      <c r="I356" t="s">
        <v>17</v>
      </c>
      <c r="J356" t="s">
        <v>18</v>
      </c>
      <c r="K356" t="s">
        <v>2</v>
      </c>
      <c r="L356" t="s">
        <v>9</v>
      </c>
    </row>
    <row r="357" spans="1:19" ht="15.6" x14ac:dyDescent="0.3">
      <c r="A357" s="2" t="s">
        <v>51</v>
      </c>
      <c r="B357">
        <v>1</v>
      </c>
      <c r="C357" t="s">
        <v>29</v>
      </c>
      <c r="D357" t="s">
        <v>6</v>
      </c>
      <c r="E357" t="s">
        <v>19</v>
      </c>
      <c r="F357" t="s">
        <v>20</v>
      </c>
      <c r="J357" t="s">
        <v>27</v>
      </c>
      <c r="K357" s="2" t="s">
        <v>52</v>
      </c>
    </row>
    <row r="358" spans="1:19" ht="15.6" x14ac:dyDescent="0.3">
      <c r="A358" s="2" t="s">
        <v>21</v>
      </c>
      <c r="B358">
        <v>8.06180790960452E-6</v>
      </c>
      <c r="C358" t="s">
        <v>8</v>
      </c>
      <c r="D358" t="s">
        <v>5</v>
      </c>
      <c r="E358" t="s">
        <v>22</v>
      </c>
      <c r="F358" t="s">
        <v>23</v>
      </c>
      <c r="G358">
        <v>2</v>
      </c>
      <c r="H358">
        <v>-12.073683905484531</v>
      </c>
      <c r="I358">
        <v>0.41862376226685111</v>
      </c>
      <c r="J358" t="s">
        <v>27</v>
      </c>
      <c r="K358" s="2" t="s">
        <v>21</v>
      </c>
      <c r="Q358" s="3"/>
      <c r="S358" s="3"/>
    </row>
    <row r="359" spans="1:19" x14ac:dyDescent="0.3">
      <c r="A359" t="s">
        <v>24</v>
      </c>
      <c r="B359">
        <v>2.768361581920904</v>
      </c>
      <c r="C359" t="s">
        <v>8</v>
      </c>
      <c r="D359" t="s">
        <v>6</v>
      </c>
      <c r="E359" t="s">
        <v>22</v>
      </c>
      <c r="F359" t="s">
        <v>23</v>
      </c>
      <c r="G359">
        <v>2</v>
      </c>
      <c r="H359">
        <v>0.67294447324242579</v>
      </c>
      <c r="I359">
        <v>0.20605482541341649</v>
      </c>
      <c r="J359" t="s">
        <v>27</v>
      </c>
      <c r="K359" t="s">
        <v>24</v>
      </c>
      <c r="Q359" s="4"/>
      <c r="S359" s="4"/>
    </row>
    <row r="360" spans="1:19" ht="15.6" x14ac:dyDescent="0.3">
      <c r="A360" s="2" t="s">
        <v>50</v>
      </c>
      <c r="B360">
        <v>0.50779661016949151</v>
      </c>
      <c r="C360" t="s">
        <v>29</v>
      </c>
      <c r="D360" t="s">
        <v>6</v>
      </c>
      <c r="E360" t="s">
        <v>22</v>
      </c>
      <c r="F360" t="s">
        <v>23</v>
      </c>
      <c r="G360">
        <v>1</v>
      </c>
      <c r="J360" t="s">
        <v>27</v>
      </c>
      <c r="K360" s="2" t="s">
        <v>50</v>
      </c>
      <c r="Q360" s="3"/>
      <c r="S360" s="3"/>
    </row>
    <row r="361" spans="1:19" x14ac:dyDescent="0.3">
      <c r="A361" t="s">
        <v>25</v>
      </c>
      <c r="B361">
        <v>1.7655367231638421E-4</v>
      </c>
      <c r="C361" t="s">
        <v>8</v>
      </c>
      <c r="D361" t="s">
        <v>6</v>
      </c>
      <c r="E361" t="s">
        <v>22</v>
      </c>
      <c r="F361" t="s">
        <v>23</v>
      </c>
      <c r="G361">
        <v>2</v>
      </c>
      <c r="H361">
        <v>-8.987196820661973</v>
      </c>
      <c r="I361">
        <v>7.4210002559136581E-2</v>
      </c>
      <c r="J361" t="s">
        <v>27</v>
      </c>
      <c r="K361" t="s">
        <v>25</v>
      </c>
      <c r="Q361" s="3"/>
      <c r="S361" s="3"/>
    </row>
    <row r="363" spans="1:19" ht="15.6" x14ac:dyDescent="0.3">
      <c r="A363" s="1" t="s">
        <v>0</v>
      </c>
      <c r="B363" s="1" t="s">
        <v>73</v>
      </c>
    </row>
    <row r="364" spans="1:19" x14ac:dyDescent="0.3">
      <c r="A364" t="s">
        <v>7</v>
      </c>
      <c r="B364" t="s">
        <v>28</v>
      </c>
    </row>
    <row r="365" spans="1:19" x14ac:dyDescent="0.3">
      <c r="A365" t="s">
        <v>1</v>
      </c>
      <c r="B365">
        <v>1</v>
      </c>
    </row>
    <row r="366" spans="1:19" x14ac:dyDescent="0.3">
      <c r="A366" t="s">
        <v>2</v>
      </c>
      <c r="B366" t="s">
        <v>53</v>
      </c>
    </row>
    <row r="367" spans="1:19" x14ac:dyDescent="0.3">
      <c r="A367" t="s">
        <v>3</v>
      </c>
      <c r="B367" t="s">
        <v>4</v>
      </c>
    </row>
    <row r="368" spans="1:19" x14ac:dyDescent="0.3">
      <c r="A368" t="s">
        <v>5</v>
      </c>
      <c r="B368" t="s">
        <v>6</v>
      </c>
    </row>
    <row r="369" spans="1:8" x14ac:dyDescent="0.3">
      <c r="A369" t="s">
        <v>9</v>
      </c>
      <c r="B369" t="s">
        <v>54</v>
      </c>
    </row>
    <row r="370" spans="1:8" ht="15.6" x14ac:dyDescent="0.3">
      <c r="A370" s="1" t="s">
        <v>11</v>
      </c>
    </row>
    <row r="371" spans="1:8" x14ac:dyDescent="0.3">
      <c r="A371" t="s">
        <v>12</v>
      </c>
      <c r="B371" t="s">
        <v>13</v>
      </c>
      <c r="C371" t="s">
        <v>18</v>
      </c>
      <c r="D371" t="s">
        <v>7</v>
      </c>
      <c r="E371" t="s">
        <v>14</v>
      </c>
      <c r="F371" t="s">
        <v>5</v>
      </c>
      <c r="G371" t="s">
        <v>3</v>
      </c>
      <c r="H371" t="s">
        <v>2</v>
      </c>
    </row>
    <row r="372" spans="1:8" x14ac:dyDescent="0.3">
      <c r="A372" t="s">
        <v>73</v>
      </c>
      <c r="B372">
        <v>1</v>
      </c>
      <c r="C372" t="s">
        <v>27</v>
      </c>
      <c r="D372" t="s">
        <v>28</v>
      </c>
      <c r="F372" t="s">
        <v>6</v>
      </c>
      <c r="G372" t="s">
        <v>20</v>
      </c>
      <c r="H372" t="s">
        <v>53</v>
      </c>
    </row>
    <row r="373" spans="1:8" x14ac:dyDescent="0.3">
      <c r="A373" t="s">
        <v>51</v>
      </c>
      <c r="B373">
        <v>1.02</v>
      </c>
      <c r="C373" t="s">
        <v>27</v>
      </c>
      <c r="D373" t="s">
        <v>28</v>
      </c>
      <c r="F373" t="s">
        <v>6</v>
      </c>
      <c r="G373" t="s">
        <v>23</v>
      </c>
      <c r="H373" t="s">
        <v>52</v>
      </c>
    </row>
    <row r="374" spans="1:8" ht="15.6" x14ac:dyDescent="0.3">
      <c r="A374" s="2" t="s">
        <v>74</v>
      </c>
      <c r="B374">
        <f>(0.0028236*0.669)+0.208</f>
        <v>0.2098889884</v>
      </c>
      <c r="C374" t="s">
        <v>56</v>
      </c>
      <c r="D374" t="s">
        <v>28</v>
      </c>
      <c r="F374" t="s">
        <v>57</v>
      </c>
      <c r="G374" t="s">
        <v>23</v>
      </c>
      <c r="H374" s="2" t="s">
        <v>58</v>
      </c>
    </row>
    <row r="375" spans="1:8" x14ac:dyDescent="0.3">
      <c r="A375" t="s">
        <v>76</v>
      </c>
      <c r="B375">
        <f>0.061874*0.669</f>
        <v>4.1393706000000002E-2</v>
      </c>
      <c r="C375" t="s">
        <v>56</v>
      </c>
      <c r="D375" t="s">
        <v>59</v>
      </c>
      <c r="F375" t="s">
        <v>60</v>
      </c>
      <c r="G375" t="s">
        <v>23</v>
      </c>
      <c r="H375" t="s">
        <v>75</v>
      </c>
    </row>
    <row r="376" spans="1:8" x14ac:dyDescent="0.3">
      <c r="A376" t="s">
        <v>61</v>
      </c>
      <c r="B376">
        <f>0.000000034944*0.669</f>
        <v>2.3377536E-8</v>
      </c>
      <c r="C376" t="s">
        <v>56</v>
      </c>
      <c r="D376" t="s">
        <v>59</v>
      </c>
      <c r="F376" t="s">
        <v>62</v>
      </c>
      <c r="G376" t="s">
        <v>23</v>
      </c>
      <c r="H376" t="s">
        <v>63</v>
      </c>
    </row>
    <row r="377" spans="1:8" x14ac:dyDescent="0.3">
      <c r="A377" t="s">
        <v>64</v>
      </c>
      <c r="B377" s="6">
        <v>8.4800000000000005E-8</v>
      </c>
      <c r="C377" t="s">
        <v>56</v>
      </c>
      <c r="D377" t="s">
        <v>26</v>
      </c>
      <c r="F377" t="s">
        <v>5</v>
      </c>
      <c r="G377" t="s">
        <v>23</v>
      </c>
      <c r="H377" t="s">
        <v>65</v>
      </c>
    </row>
    <row r="378" spans="1:8" x14ac:dyDescent="0.3">
      <c r="A378" t="s">
        <v>66</v>
      </c>
      <c r="B378">
        <f>(0.00000521*0.669)+0.000010376</f>
        <v>1.386149E-5</v>
      </c>
      <c r="C378" t="s">
        <v>67</v>
      </c>
      <c r="E378" t="s">
        <v>68</v>
      </c>
      <c r="F378" t="s">
        <v>6</v>
      </c>
      <c r="G378" t="s">
        <v>69</v>
      </c>
    </row>
    <row r="379" spans="1:8" x14ac:dyDescent="0.3">
      <c r="A379" t="s">
        <v>70</v>
      </c>
      <c r="B379">
        <f>(0.000000000597*0.669)+0.000000004</f>
        <v>4.3993930000000006E-9</v>
      </c>
      <c r="C379" t="s">
        <v>67</v>
      </c>
      <c r="E379" t="s">
        <v>68</v>
      </c>
      <c r="F379" t="s">
        <v>6</v>
      </c>
      <c r="G379" t="s">
        <v>69</v>
      </c>
    </row>
    <row r="380" spans="1:8" x14ac:dyDescent="0.3">
      <c r="A380" t="s">
        <v>71</v>
      </c>
      <c r="B380">
        <f>(0.00018*0.669)+0.00018</f>
        <v>3.0042000000000003E-4</v>
      </c>
      <c r="C380" t="s">
        <v>67</v>
      </c>
      <c r="E380" t="s">
        <v>68</v>
      </c>
      <c r="F380" t="s">
        <v>6</v>
      </c>
      <c r="G380" t="s">
        <v>69</v>
      </c>
    </row>
    <row r="381" spans="1:8" x14ac:dyDescent="0.3">
      <c r="A381" t="s">
        <v>72</v>
      </c>
      <c r="B381">
        <f>0.0000018*0.669</f>
        <v>1.2042E-6</v>
      </c>
      <c r="C381" t="s">
        <v>67</v>
      </c>
      <c r="E381" t="s">
        <v>68</v>
      </c>
      <c r="F381" t="s">
        <v>6</v>
      </c>
      <c r="G381" t="s">
        <v>69</v>
      </c>
    </row>
    <row r="383" spans="1:8" ht="15.6" x14ac:dyDescent="0.3">
      <c r="A383" s="1" t="s">
        <v>0</v>
      </c>
      <c r="B383" s="1" t="s">
        <v>51</v>
      </c>
    </row>
    <row r="384" spans="1:8" x14ac:dyDescent="0.3">
      <c r="A384" t="s">
        <v>1</v>
      </c>
      <c r="B384">
        <v>1</v>
      </c>
    </row>
    <row r="385" spans="1:19" ht="15.6" x14ac:dyDescent="0.3">
      <c r="A385" t="s">
        <v>2</v>
      </c>
      <c r="B385" s="2" t="s">
        <v>52</v>
      </c>
    </row>
    <row r="386" spans="1:19" x14ac:dyDescent="0.3">
      <c r="A386" t="s">
        <v>3</v>
      </c>
      <c r="B386" t="s">
        <v>4</v>
      </c>
    </row>
    <row r="387" spans="1:19" x14ac:dyDescent="0.3">
      <c r="A387" t="s">
        <v>5</v>
      </c>
      <c r="B387" t="s">
        <v>6</v>
      </c>
    </row>
    <row r="388" spans="1:19" x14ac:dyDescent="0.3">
      <c r="A388" t="s">
        <v>7</v>
      </c>
      <c r="B388" t="s">
        <v>28</v>
      </c>
    </row>
    <row r="389" spans="1:19" x14ac:dyDescent="0.3">
      <c r="A389" t="s">
        <v>9</v>
      </c>
      <c r="B389" t="s">
        <v>47</v>
      </c>
    </row>
    <row r="390" spans="1:19" x14ac:dyDescent="0.3">
      <c r="A390" t="s">
        <v>38</v>
      </c>
      <c r="B390" t="s">
        <v>39</v>
      </c>
    </row>
    <row r="391" spans="1:19" ht="15.6" x14ac:dyDescent="0.3">
      <c r="A391" s="1" t="s">
        <v>11</v>
      </c>
    </row>
    <row r="392" spans="1:19" x14ac:dyDescent="0.3">
      <c r="A392" t="s">
        <v>12</v>
      </c>
      <c r="B392" t="s">
        <v>13</v>
      </c>
      <c r="C392" t="s">
        <v>7</v>
      </c>
      <c r="D392" t="s">
        <v>5</v>
      </c>
      <c r="E392" t="s">
        <v>14</v>
      </c>
      <c r="F392" t="s">
        <v>3</v>
      </c>
      <c r="G392" t="s">
        <v>15</v>
      </c>
      <c r="H392" t="s">
        <v>16</v>
      </c>
      <c r="I392" t="s">
        <v>17</v>
      </c>
      <c r="J392" t="s">
        <v>18</v>
      </c>
      <c r="K392" t="s">
        <v>2</v>
      </c>
      <c r="L392" t="s">
        <v>9</v>
      </c>
    </row>
    <row r="393" spans="1:19" ht="15.6" x14ac:dyDescent="0.3">
      <c r="A393" s="2" t="s">
        <v>51</v>
      </c>
      <c r="B393">
        <v>1</v>
      </c>
      <c r="C393" t="s">
        <v>28</v>
      </c>
      <c r="D393" t="s">
        <v>6</v>
      </c>
      <c r="E393" t="s">
        <v>19</v>
      </c>
      <c r="F393" t="s">
        <v>20</v>
      </c>
      <c r="J393" t="s">
        <v>27</v>
      </c>
      <c r="K393" s="2" t="s">
        <v>52</v>
      </c>
    </row>
    <row r="394" spans="1:19" ht="15.6" x14ac:dyDescent="0.3">
      <c r="A394" s="2" t="s">
        <v>21</v>
      </c>
      <c r="B394">
        <v>8.06180790960452E-6</v>
      </c>
      <c r="C394" t="s">
        <v>8</v>
      </c>
      <c r="D394" t="s">
        <v>5</v>
      </c>
      <c r="E394" t="s">
        <v>22</v>
      </c>
      <c r="F394" t="s">
        <v>23</v>
      </c>
      <c r="G394">
        <v>2</v>
      </c>
      <c r="H394">
        <v>-12.073683905484531</v>
      </c>
      <c r="I394">
        <v>0.41862376226685111</v>
      </c>
      <c r="J394" t="s">
        <v>27</v>
      </c>
      <c r="K394" s="2" t="s">
        <v>21</v>
      </c>
      <c r="Q394" s="3"/>
      <c r="S394" s="3"/>
    </row>
    <row r="395" spans="1:19" x14ac:dyDescent="0.3">
      <c r="A395" t="s">
        <v>24</v>
      </c>
      <c r="B395">
        <v>2.768361581920904</v>
      </c>
      <c r="C395" t="s">
        <v>8</v>
      </c>
      <c r="D395" t="s">
        <v>6</v>
      </c>
      <c r="E395" t="s">
        <v>22</v>
      </c>
      <c r="F395" t="s">
        <v>23</v>
      </c>
      <c r="G395">
        <v>2</v>
      </c>
      <c r="H395">
        <v>0.67294447324242579</v>
      </c>
      <c r="I395">
        <v>0.20605482541341649</v>
      </c>
      <c r="J395" t="s">
        <v>27</v>
      </c>
      <c r="K395" t="s">
        <v>24</v>
      </c>
      <c r="Q395" s="4"/>
      <c r="S395" s="4"/>
    </row>
    <row r="396" spans="1:19" ht="15.6" x14ac:dyDescent="0.3">
      <c r="A396" s="2" t="s">
        <v>50</v>
      </c>
      <c r="B396">
        <v>0.50779661016949151</v>
      </c>
      <c r="C396" t="s">
        <v>28</v>
      </c>
      <c r="D396" t="s">
        <v>6</v>
      </c>
      <c r="E396" t="s">
        <v>22</v>
      </c>
      <c r="F396" t="s">
        <v>23</v>
      </c>
      <c r="G396">
        <v>1</v>
      </c>
      <c r="J396" t="s">
        <v>27</v>
      </c>
      <c r="K396" s="2" t="s">
        <v>50</v>
      </c>
      <c r="Q396" s="3"/>
      <c r="S396" s="3"/>
    </row>
    <row r="397" spans="1:19" x14ac:dyDescent="0.3">
      <c r="A397" t="s">
        <v>25</v>
      </c>
      <c r="B397">
        <v>1.7655367231638421E-4</v>
      </c>
      <c r="C397" t="s">
        <v>8</v>
      </c>
      <c r="D397" t="s">
        <v>6</v>
      </c>
      <c r="E397" t="s">
        <v>22</v>
      </c>
      <c r="F397" t="s">
        <v>23</v>
      </c>
      <c r="G397">
        <v>2</v>
      </c>
      <c r="H397">
        <v>-8.987196820661973</v>
      </c>
      <c r="I397">
        <v>7.4210002559136581E-2</v>
      </c>
      <c r="J397" t="s">
        <v>27</v>
      </c>
      <c r="K397" t="s">
        <v>25</v>
      </c>
      <c r="Q397" s="3"/>
      <c r="S397" s="3"/>
    </row>
    <row r="399" spans="1:19" ht="15.6" x14ac:dyDescent="0.3">
      <c r="A399" s="1" t="s">
        <v>0</v>
      </c>
      <c r="B399" s="1" t="s">
        <v>73</v>
      </c>
    </row>
    <row r="400" spans="1:19" x14ac:dyDescent="0.3">
      <c r="A400" t="s">
        <v>7</v>
      </c>
      <c r="B400" t="s">
        <v>8</v>
      </c>
    </row>
    <row r="401" spans="1:8" x14ac:dyDescent="0.3">
      <c r="A401" t="s">
        <v>1</v>
      </c>
      <c r="B401">
        <v>1</v>
      </c>
    </row>
    <row r="402" spans="1:8" x14ac:dyDescent="0.3">
      <c r="A402" t="s">
        <v>2</v>
      </c>
      <c r="B402" t="s">
        <v>53</v>
      </c>
    </row>
    <row r="403" spans="1:8" x14ac:dyDescent="0.3">
      <c r="A403" t="s">
        <v>3</v>
      </c>
      <c r="B403" t="s">
        <v>4</v>
      </c>
    </row>
    <row r="404" spans="1:8" x14ac:dyDescent="0.3">
      <c r="A404" t="s">
        <v>5</v>
      </c>
      <c r="B404" t="s">
        <v>6</v>
      </c>
    </row>
    <row r="405" spans="1:8" x14ac:dyDescent="0.3">
      <c r="A405" t="s">
        <v>9</v>
      </c>
      <c r="B405" t="s">
        <v>54</v>
      </c>
    </row>
    <row r="406" spans="1:8" ht="15.6" x14ac:dyDescent="0.3">
      <c r="A406" s="1" t="s">
        <v>11</v>
      </c>
    </row>
    <row r="407" spans="1:8" x14ac:dyDescent="0.3">
      <c r="A407" t="s">
        <v>12</v>
      </c>
      <c r="B407" t="s">
        <v>13</v>
      </c>
      <c r="C407" t="s">
        <v>18</v>
      </c>
      <c r="D407" t="s">
        <v>7</v>
      </c>
      <c r="E407" t="s">
        <v>14</v>
      </c>
      <c r="F407" t="s">
        <v>5</v>
      </c>
      <c r="G407" t="s">
        <v>3</v>
      </c>
      <c r="H407" t="s">
        <v>2</v>
      </c>
    </row>
    <row r="408" spans="1:8" x14ac:dyDescent="0.3">
      <c r="A408" t="s">
        <v>73</v>
      </c>
      <c r="B408">
        <v>1</v>
      </c>
      <c r="C408" t="s">
        <v>27</v>
      </c>
      <c r="D408" t="s">
        <v>8</v>
      </c>
      <c r="F408" t="s">
        <v>6</v>
      </c>
      <c r="G408" t="s">
        <v>20</v>
      </c>
      <c r="H408" t="s">
        <v>53</v>
      </c>
    </row>
    <row r="409" spans="1:8" x14ac:dyDescent="0.3">
      <c r="A409" t="s">
        <v>51</v>
      </c>
      <c r="B409">
        <v>1.02</v>
      </c>
      <c r="C409" t="s">
        <v>27</v>
      </c>
      <c r="D409" t="s">
        <v>8</v>
      </c>
      <c r="F409" t="s">
        <v>6</v>
      </c>
      <c r="G409" t="s">
        <v>23</v>
      </c>
      <c r="H409" t="s">
        <v>52</v>
      </c>
    </row>
    <row r="410" spans="1:8" ht="15.6" x14ac:dyDescent="0.3">
      <c r="A410" s="2" t="s">
        <v>74</v>
      </c>
      <c r="B410">
        <f>(0.0028236*0.669)+0.208</f>
        <v>0.2098889884</v>
      </c>
      <c r="C410" t="s">
        <v>56</v>
      </c>
      <c r="D410" t="s">
        <v>8</v>
      </c>
      <c r="F410" t="s">
        <v>57</v>
      </c>
      <c r="G410" t="s">
        <v>23</v>
      </c>
      <c r="H410" s="2" t="s">
        <v>58</v>
      </c>
    </row>
    <row r="411" spans="1:8" x14ac:dyDescent="0.3">
      <c r="A411" t="s">
        <v>76</v>
      </c>
      <c r="B411">
        <f>0.061874*0.669</f>
        <v>4.1393706000000002E-2</v>
      </c>
      <c r="C411" t="s">
        <v>56</v>
      </c>
      <c r="D411" t="s">
        <v>77</v>
      </c>
      <c r="F411" t="s">
        <v>60</v>
      </c>
      <c r="G411" t="s">
        <v>23</v>
      </c>
      <c r="H411" t="s">
        <v>75</v>
      </c>
    </row>
    <row r="412" spans="1:8" x14ac:dyDescent="0.3">
      <c r="A412" t="s">
        <v>61</v>
      </c>
      <c r="B412">
        <f>0.000000034944*0.669</f>
        <v>2.3377536E-8</v>
      </c>
      <c r="C412" t="s">
        <v>56</v>
      </c>
      <c r="D412" t="s">
        <v>59</v>
      </c>
      <c r="F412" t="s">
        <v>62</v>
      </c>
      <c r="G412" t="s">
        <v>23</v>
      </c>
      <c r="H412" t="s">
        <v>63</v>
      </c>
    </row>
    <row r="413" spans="1:8" x14ac:dyDescent="0.3">
      <c r="A413" t="s">
        <v>64</v>
      </c>
      <c r="B413" s="6">
        <v>8.4800000000000005E-8</v>
      </c>
      <c r="C413" t="s">
        <v>56</v>
      </c>
      <c r="D413" t="s">
        <v>26</v>
      </c>
      <c r="F413" t="s">
        <v>5</v>
      </c>
      <c r="G413" t="s">
        <v>23</v>
      </c>
      <c r="H413" t="s">
        <v>65</v>
      </c>
    </row>
    <row r="414" spans="1:8" x14ac:dyDescent="0.3">
      <c r="A414" t="s">
        <v>66</v>
      </c>
      <c r="B414">
        <f>(0.00000521*0.669)+0.000010376</f>
        <v>1.386149E-5</v>
      </c>
      <c r="C414" t="s">
        <v>67</v>
      </c>
      <c r="E414" t="s">
        <v>68</v>
      </c>
      <c r="F414" t="s">
        <v>6</v>
      </c>
      <c r="G414" t="s">
        <v>69</v>
      </c>
    </row>
    <row r="415" spans="1:8" x14ac:dyDescent="0.3">
      <c r="A415" t="s">
        <v>70</v>
      </c>
      <c r="B415">
        <f>(0.000000000597*0.669)+0.000000004</f>
        <v>4.3993930000000006E-9</v>
      </c>
      <c r="C415" t="s">
        <v>67</v>
      </c>
      <c r="E415" t="s">
        <v>68</v>
      </c>
      <c r="F415" t="s">
        <v>6</v>
      </c>
      <c r="G415" t="s">
        <v>69</v>
      </c>
    </row>
    <row r="416" spans="1:8" x14ac:dyDescent="0.3">
      <c r="A416" t="s">
        <v>71</v>
      </c>
      <c r="B416">
        <f>(0.00018*0.669)+0.00018</f>
        <v>3.0042000000000003E-4</v>
      </c>
      <c r="C416" t="s">
        <v>67</v>
      </c>
      <c r="E416" t="s">
        <v>68</v>
      </c>
      <c r="F416" t="s">
        <v>6</v>
      </c>
      <c r="G416" t="s">
        <v>69</v>
      </c>
    </row>
    <row r="417" spans="1:19" x14ac:dyDescent="0.3">
      <c r="A417" t="s">
        <v>72</v>
      </c>
      <c r="B417">
        <f>0.0000018*0.669</f>
        <v>1.2042E-6</v>
      </c>
      <c r="C417" t="s">
        <v>67</v>
      </c>
      <c r="E417" t="s">
        <v>68</v>
      </c>
      <c r="F417" t="s">
        <v>6</v>
      </c>
      <c r="G417" t="s">
        <v>69</v>
      </c>
    </row>
    <row r="419" spans="1:19" ht="15.6" x14ac:dyDescent="0.3">
      <c r="A419" s="1" t="s">
        <v>0</v>
      </c>
      <c r="B419" s="1" t="s">
        <v>51</v>
      </c>
    </row>
    <row r="420" spans="1:19" x14ac:dyDescent="0.3">
      <c r="A420" t="s">
        <v>1</v>
      </c>
      <c r="B420">
        <v>1</v>
      </c>
    </row>
    <row r="421" spans="1:19" ht="15.6" x14ac:dyDescent="0.3">
      <c r="A421" t="s">
        <v>2</v>
      </c>
      <c r="B421" s="2" t="s">
        <v>52</v>
      </c>
    </row>
    <row r="422" spans="1:19" x14ac:dyDescent="0.3">
      <c r="A422" t="s">
        <v>3</v>
      </c>
      <c r="B422" t="s">
        <v>4</v>
      </c>
    </row>
    <row r="423" spans="1:19" x14ac:dyDescent="0.3">
      <c r="A423" t="s">
        <v>5</v>
      </c>
      <c r="B423" t="s">
        <v>6</v>
      </c>
    </row>
    <row r="424" spans="1:19" x14ac:dyDescent="0.3">
      <c r="A424" t="s">
        <v>7</v>
      </c>
      <c r="B424" t="s">
        <v>8</v>
      </c>
    </row>
    <row r="425" spans="1:19" x14ac:dyDescent="0.3">
      <c r="A425" t="s">
        <v>9</v>
      </c>
      <c r="B425" t="s">
        <v>10</v>
      </c>
    </row>
    <row r="426" spans="1:19" x14ac:dyDescent="0.3">
      <c r="A426" t="s">
        <v>38</v>
      </c>
      <c r="B426" t="s">
        <v>39</v>
      </c>
    </row>
    <row r="427" spans="1:19" ht="15.6" x14ac:dyDescent="0.3">
      <c r="A427" s="1" t="s">
        <v>11</v>
      </c>
    </row>
    <row r="428" spans="1:19" x14ac:dyDescent="0.3">
      <c r="A428" t="s">
        <v>12</v>
      </c>
      <c r="B428" t="s">
        <v>13</v>
      </c>
      <c r="C428" t="s">
        <v>7</v>
      </c>
      <c r="D428" t="s">
        <v>5</v>
      </c>
      <c r="E428" t="s">
        <v>14</v>
      </c>
      <c r="F428" t="s">
        <v>3</v>
      </c>
      <c r="G428" t="s">
        <v>15</v>
      </c>
      <c r="H428" t="s">
        <v>16</v>
      </c>
      <c r="I428" t="s">
        <v>17</v>
      </c>
      <c r="J428" t="s">
        <v>18</v>
      </c>
      <c r="K428" t="s">
        <v>2</v>
      </c>
      <c r="L428" t="s">
        <v>9</v>
      </c>
    </row>
    <row r="429" spans="1:19" ht="15.6" x14ac:dyDescent="0.3">
      <c r="A429" s="2" t="s">
        <v>51</v>
      </c>
      <c r="B429">
        <v>1</v>
      </c>
      <c r="C429" t="s">
        <v>8</v>
      </c>
      <c r="D429" t="s">
        <v>6</v>
      </c>
      <c r="E429" t="s">
        <v>19</v>
      </c>
      <c r="F429" t="s">
        <v>20</v>
      </c>
      <c r="J429" t="s">
        <v>27</v>
      </c>
      <c r="K429" s="2" t="s">
        <v>52</v>
      </c>
    </row>
    <row r="430" spans="1:19" ht="15.6" x14ac:dyDescent="0.3">
      <c r="A430" s="2" t="s">
        <v>21</v>
      </c>
      <c r="B430">
        <v>8.06180790960452E-6</v>
      </c>
      <c r="C430" t="s">
        <v>8</v>
      </c>
      <c r="D430" t="s">
        <v>5</v>
      </c>
      <c r="E430" t="s">
        <v>22</v>
      </c>
      <c r="F430" t="s">
        <v>23</v>
      </c>
      <c r="G430">
        <v>2</v>
      </c>
      <c r="H430">
        <v>-12.073683905484531</v>
      </c>
      <c r="I430">
        <v>0.41862376226685111</v>
      </c>
      <c r="J430" t="s">
        <v>27</v>
      </c>
      <c r="K430" s="2" t="s">
        <v>21</v>
      </c>
      <c r="Q430" s="3"/>
      <c r="S430" s="3"/>
    </row>
    <row r="431" spans="1:19" x14ac:dyDescent="0.3">
      <c r="A431" t="s">
        <v>24</v>
      </c>
      <c r="B431">
        <v>2.768361581920904</v>
      </c>
      <c r="C431" t="s">
        <v>8</v>
      </c>
      <c r="D431" t="s">
        <v>6</v>
      </c>
      <c r="E431" t="s">
        <v>22</v>
      </c>
      <c r="F431" t="s">
        <v>23</v>
      </c>
      <c r="G431">
        <v>2</v>
      </c>
      <c r="H431">
        <v>0.67294447324242579</v>
      </c>
      <c r="I431">
        <v>0.20605482541341649</v>
      </c>
      <c r="J431" t="s">
        <v>27</v>
      </c>
      <c r="K431" t="s">
        <v>24</v>
      </c>
      <c r="Q431" s="4"/>
      <c r="S431" s="4"/>
    </row>
    <row r="432" spans="1:19" ht="15.6" x14ac:dyDescent="0.3">
      <c r="A432" s="2" t="s">
        <v>50</v>
      </c>
      <c r="B432">
        <v>0.50779661016949151</v>
      </c>
      <c r="C432" t="s">
        <v>8</v>
      </c>
      <c r="D432" t="s">
        <v>6</v>
      </c>
      <c r="E432" t="s">
        <v>22</v>
      </c>
      <c r="F432" t="s">
        <v>23</v>
      </c>
      <c r="G432">
        <v>1</v>
      </c>
      <c r="J432" t="s">
        <v>27</v>
      </c>
      <c r="K432" s="2" t="s">
        <v>50</v>
      </c>
      <c r="Q432" s="3"/>
      <c r="S432" s="3"/>
    </row>
    <row r="433" spans="1:19" x14ac:dyDescent="0.3">
      <c r="A433" t="s">
        <v>25</v>
      </c>
      <c r="B433">
        <v>1.7655367231638421E-4</v>
      </c>
      <c r="C433" t="s">
        <v>8</v>
      </c>
      <c r="D433" t="s">
        <v>6</v>
      </c>
      <c r="E433" t="s">
        <v>22</v>
      </c>
      <c r="F433" t="s">
        <v>23</v>
      </c>
      <c r="G433">
        <v>2</v>
      </c>
      <c r="H433">
        <v>-8.987196820661973</v>
      </c>
      <c r="I433">
        <v>7.4210002559136581E-2</v>
      </c>
      <c r="J433" t="s">
        <v>27</v>
      </c>
      <c r="Q433" s="3"/>
      <c r="S433" s="3"/>
    </row>
    <row r="435" spans="1:19" ht="15.6" x14ac:dyDescent="0.3">
      <c r="A435" s="1"/>
      <c r="B435" s="1"/>
    </row>
    <row r="437" spans="1:19" ht="15.6" x14ac:dyDescent="0.3">
      <c r="B437" s="2"/>
    </row>
    <row r="442" spans="1:19" ht="15.6" x14ac:dyDescent="0.3">
      <c r="A442" s="1"/>
    </row>
    <row r="444" spans="1:19" ht="15.6" x14ac:dyDescent="0.3">
      <c r="A444" s="2"/>
      <c r="K444" s="2"/>
    </row>
    <row r="447" spans="1:19" ht="15.6" x14ac:dyDescent="0.3">
      <c r="A447" s="1"/>
      <c r="B447" s="1"/>
    </row>
    <row r="449" spans="1:13" ht="15.6" x14ac:dyDescent="0.3">
      <c r="B449" s="2"/>
    </row>
    <row r="454" spans="1:13" ht="15.6" x14ac:dyDescent="0.3">
      <c r="A454" s="1"/>
    </row>
    <row r="457" spans="1:13" ht="15.6" x14ac:dyDescent="0.3">
      <c r="A457" s="2"/>
      <c r="M457" s="2"/>
    </row>
    <row r="462" spans="1:13" ht="15.6" x14ac:dyDescent="0.3">
      <c r="A462" s="1"/>
      <c r="B462" s="1"/>
    </row>
    <row r="464" spans="1:13" ht="15.6" x14ac:dyDescent="0.3">
      <c r="B464" s="2"/>
    </row>
    <row r="469" spans="1:10" ht="15.6" x14ac:dyDescent="0.3">
      <c r="A469" s="1"/>
    </row>
    <row r="471" spans="1:10" ht="15.6" x14ac:dyDescent="0.3">
      <c r="A471" s="2"/>
      <c r="J471" s="2"/>
    </row>
    <row r="472" spans="1:10" ht="15.6" x14ac:dyDescent="0.3">
      <c r="A472" s="2"/>
    </row>
    <row r="473" spans="1:10" ht="15.6" x14ac:dyDescent="0.3">
      <c r="A473" s="2"/>
    </row>
    <row r="474" spans="1:10" ht="15.6" x14ac:dyDescent="0.3">
      <c r="A474" s="2"/>
    </row>
    <row r="475" spans="1:10" ht="15.6" x14ac:dyDescent="0.3">
      <c r="A475" s="2"/>
    </row>
    <row r="478" spans="1:10" ht="15.6" x14ac:dyDescent="0.3">
      <c r="A478" s="2"/>
    </row>
    <row r="480" spans="1:10" ht="15.6" x14ac:dyDescent="0.3">
      <c r="A480" s="1"/>
      <c r="B480" s="1"/>
    </row>
    <row r="482" spans="1:10" ht="15.6" x14ac:dyDescent="0.3">
      <c r="B482" s="2"/>
    </row>
    <row r="487" spans="1:10" ht="15.6" x14ac:dyDescent="0.3">
      <c r="A487" s="1"/>
    </row>
    <row r="489" spans="1:10" ht="15.6" x14ac:dyDescent="0.3">
      <c r="A489" s="2"/>
      <c r="J489" s="2"/>
    </row>
    <row r="496" spans="1:10" ht="15.6" x14ac:dyDescent="0.3">
      <c r="A496" s="1"/>
      <c r="B496" s="1"/>
    </row>
    <row r="498" spans="1:10" ht="15.6" x14ac:dyDescent="0.3">
      <c r="B498" s="2"/>
    </row>
    <row r="503" spans="1:10" ht="15.6" x14ac:dyDescent="0.3">
      <c r="A503" s="1"/>
    </row>
    <row r="505" spans="1:10" ht="15.6" x14ac:dyDescent="0.3">
      <c r="A505" s="2"/>
      <c r="J505" s="2"/>
    </row>
    <row r="512" spans="1:10" ht="15.6" x14ac:dyDescent="0.3">
      <c r="A512" s="1"/>
      <c r="B512" s="1"/>
    </row>
    <row r="514" spans="1:10" ht="15.6" x14ac:dyDescent="0.3">
      <c r="B514" s="2"/>
    </row>
    <row r="519" spans="1:10" ht="15.6" x14ac:dyDescent="0.3">
      <c r="A519" s="1"/>
    </row>
    <row r="521" spans="1:10" ht="15.6" x14ac:dyDescent="0.3">
      <c r="A521" s="2"/>
      <c r="J521" s="2"/>
    </row>
    <row r="525" spans="1:10" ht="15.6" x14ac:dyDescent="0.3">
      <c r="A525" s="1"/>
      <c r="B525" s="1"/>
    </row>
    <row r="527" spans="1:10" ht="15.6" x14ac:dyDescent="0.3">
      <c r="B527" s="2"/>
    </row>
    <row r="532" spans="1:2" ht="15.6" x14ac:dyDescent="0.3">
      <c r="A532" s="1"/>
    </row>
    <row r="534" spans="1:2" ht="15.6" x14ac:dyDescent="0.3">
      <c r="A534" s="2"/>
    </row>
    <row r="543" spans="1:2" ht="15.6" x14ac:dyDescent="0.3">
      <c r="A543" s="1"/>
      <c r="B543" s="1"/>
    </row>
    <row r="550" spans="1:2" ht="15.6" x14ac:dyDescent="0.3">
      <c r="A550" s="1"/>
    </row>
    <row r="556" spans="1:2" ht="15.6" x14ac:dyDescent="0.3">
      <c r="A556" s="1"/>
      <c r="B556" s="1"/>
    </row>
    <row r="563" spans="1:2" ht="15.6" x14ac:dyDescent="0.3">
      <c r="A563" s="1"/>
    </row>
    <row r="570" spans="1:2" ht="15.6" x14ac:dyDescent="0.3">
      <c r="A570" s="1"/>
      <c r="B570" s="1"/>
    </row>
    <row r="572" spans="1:2" ht="15.6" x14ac:dyDescent="0.3">
      <c r="B572" s="2"/>
    </row>
    <row r="577" spans="1:10" ht="15.6" x14ac:dyDescent="0.3">
      <c r="A577" s="1"/>
    </row>
    <row r="579" spans="1:10" ht="15.6" x14ac:dyDescent="0.3">
      <c r="A579" s="2"/>
      <c r="J579" s="2"/>
    </row>
    <row r="585" spans="1:10" ht="15.6" x14ac:dyDescent="0.3">
      <c r="A585" s="1"/>
      <c r="B585" s="1"/>
    </row>
    <row r="592" spans="1:10" ht="15.6" x14ac:dyDescent="0.3">
      <c r="A592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2020-03-25T12:49:40Z</dcterms:created>
  <dcterms:modified xsi:type="dcterms:W3CDTF">2021-02-26T15:49:49Z</dcterms:modified>
</cp:coreProperties>
</file>