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1c9d6cd312e0e1/BYUI/CS450 (Machine Learning)/machine-learning/Prove-Assignments/"/>
    </mc:Choice>
  </mc:AlternateContent>
  <xr:revisionPtr revIDLastSave="106" documentId="8_{E05E2EFB-837D-4456-873A-F3F7CE9A75DC}" xr6:coauthVersionLast="29" xr6:coauthVersionMax="29" xr10:uidLastSave="{00000000-0000-0000-0000-000000000000}"/>
  <bookViews>
    <workbookView xWindow="0" yWindow="4200" windowWidth="23040" windowHeight="9036" xr2:uid="{75A53DAA-2034-40E0-927C-3F841B318330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L50" i="1"/>
  <c r="P21" i="1"/>
  <c r="P25" i="1"/>
  <c r="P29" i="1"/>
  <c r="P33" i="1"/>
  <c r="L51" i="1"/>
  <c r="R22" i="1"/>
  <c r="P26" i="1"/>
  <c r="Q30" i="1"/>
  <c r="Q34" i="1"/>
  <c r="D55" i="1"/>
  <c r="Q22" i="1"/>
  <c r="Q26" i="1"/>
  <c r="P30" i="1"/>
  <c r="D49" i="1"/>
  <c r="Q21" i="1"/>
  <c r="Q25" i="1"/>
  <c r="Q33" i="1"/>
  <c r="D48" i="1"/>
  <c r="P34" i="1"/>
  <c r="P22" i="1"/>
  <c r="D43" i="1"/>
  <c r="L48" i="1"/>
  <c r="L47" i="1"/>
  <c r="L45" i="1"/>
  <c r="L44" i="1"/>
  <c r="L42" i="1"/>
  <c r="L41" i="1"/>
  <c r="L39" i="1"/>
  <c r="L38" i="1"/>
  <c r="K35" i="1"/>
  <c r="J35" i="1"/>
  <c r="M25" i="1"/>
  <c r="M26" i="1"/>
  <c r="M29" i="1"/>
  <c r="M30" i="1"/>
  <c r="M33" i="1"/>
  <c r="M34" i="1"/>
  <c r="M22" i="1"/>
  <c r="M21" i="1"/>
  <c r="M35" i="1"/>
  <c r="R21" i="1"/>
  <c r="Q29" i="1"/>
  <c r="D54" i="1"/>
</calcChain>
</file>

<file path=xl/sharedStrings.xml><?xml version="1.0" encoding="utf-8"?>
<sst xmlns="http://schemas.openxmlformats.org/spreadsheetml/2006/main" count="167" uniqueCount="61">
  <si>
    <t>CS 450 05-Prove</t>
  </si>
  <si>
    <t>Legend</t>
  </si>
  <si>
    <t>CreditScore:</t>
  </si>
  <si>
    <t>Income:</t>
  </si>
  <si>
    <t>Collateral:</t>
  </si>
  <si>
    <t>Job History:</t>
  </si>
  <si>
    <t>Good</t>
  </si>
  <si>
    <t>High</t>
  </si>
  <si>
    <t>Long</t>
  </si>
  <si>
    <t>Average</t>
  </si>
  <si>
    <t>Low</t>
  </si>
  <si>
    <t>Poor</t>
  </si>
  <si>
    <t>Short</t>
  </si>
  <si>
    <t>Data Table</t>
  </si>
  <si>
    <t>Probabilities</t>
  </si>
  <si>
    <t>Row</t>
  </si>
  <si>
    <t>Credit Score</t>
  </si>
  <si>
    <t>Income</t>
  </si>
  <si>
    <t>Collateral</t>
  </si>
  <si>
    <t>Job History</t>
  </si>
  <si>
    <t xml:space="preserve">Should Loan </t>
  </si>
  <si>
    <t>Class Count:</t>
  </si>
  <si>
    <t>Class Conditionals:</t>
  </si>
  <si>
    <t>Yes</t>
  </si>
  <si>
    <t>Should Loan</t>
  </si>
  <si>
    <t>Credit Score (Good)</t>
  </si>
  <si>
    <t>Credit Score (Average)</t>
  </si>
  <si>
    <t>Credit Score (Low)</t>
  </si>
  <si>
    <t>Likelihood (Yes/No)</t>
  </si>
  <si>
    <t>Credit Score (good)</t>
  </si>
  <si>
    <t>No</t>
  </si>
  <si>
    <t>Income (High)</t>
  </si>
  <si>
    <t>Income (Low)</t>
  </si>
  <si>
    <t>Collateral (Good)</t>
  </si>
  <si>
    <t>Collateral (Poor)</t>
  </si>
  <si>
    <t xml:space="preserve">Job History (Long) </t>
  </si>
  <si>
    <t>Job History (Short)</t>
  </si>
  <si>
    <t>Instances:</t>
  </si>
  <si>
    <t>P(yes| Credit Score) = 8</t>
  </si>
  <si>
    <t>1)</t>
  </si>
  <si>
    <t xml:space="preserve">P(Yes) * P(Credit Score | Good) * P(Income | High) * P(Collateral | Good) * P(Job History | Long) </t>
  </si>
  <si>
    <t>P(no| Credit Score) = 6</t>
  </si>
  <si>
    <t>P(No) * P(Credit Score | Good) * P(Income | High) * P(Collateral | Good) * P(Job History | Long)</t>
  </si>
  <si>
    <t>P(yes| Income) = 6</t>
  </si>
  <si>
    <t xml:space="preserve">P(Yes) </t>
  </si>
  <si>
    <t>Answer: yes</t>
  </si>
  <si>
    <t>P(no| Income) = 8</t>
  </si>
  <si>
    <t xml:space="preserve">P(No) </t>
  </si>
  <si>
    <t>P(yes| Collateral) = 6</t>
  </si>
  <si>
    <t>2)</t>
  </si>
  <si>
    <t>P(Yes) * P(Credit Score | Average) * P(Income | Low) * P(Collateral | Good) * P(Job History | Short) </t>
  </si>
  <si>
    <t>P(no| Collateral = 8</t>
  </si>
  <si>
    <t xml:space="preserve">P(No) * P(Credit Score | Average) * P(Income | Low) * P(Collateral | Good) * P(Job History | Short) </t>
  </si>
  <si>
    <t>P(yes| Job History) = 6</t>
  </si>
  <si>
    <t>Answer: No</t>
  </si>
  <si>
    <t>P(no| Job History) = 8</t>
  </si>
  <si>
    <t>P(yes) = 6</t>
  </si>
  <si>
    <t>3)</t>
  </si>
  <si>
    <t>P(Yes) * P(Credit Score | Low) * P(Income | High) * P(Collateral | Poor) * P(Job History | Short )</t>
  </si>
  <si>
    <t xml:space="preserve">P(No) = 8 </t>
  </si>
  <si>
    <t>P(No) * P(Credit Score | Low) * P(Income | High) * P(Collateral | Poor) * P(Job History | Short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</si>
</sst>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rgb="FF040404"/>
      <name val="Inherit"/>
    </font>
    <font>
      <sz val="13"/>
      <color rgb="FF040404"/>
      <name val="Inherit"/>
    </font>
    <font>
      <b/>
      <sz val="28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3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12" fillId="4" borderId="3" applyNumberFormat="0" applyAlignment="0" applyProtection="0"/>
    <xf numFmtId="0" fontId="13" fillId="5" borderId="4" applyNumberFormat="0" applyAlignment="0" applyProtection="0"/>
  </cellStyleXfs>
  <cellXfs count="25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0" borderId="0" xfId="2" applyBorder="1"/>
    <xf numFmtId="0" fontId="9" fillId="0" borderId="0" xfId="0" applyFont="1"/>
    <xf numFmtId="0" fontId="10" fillId="0" borderId="0" xfId="2" applyFont="1" applyBorder="1"/>
    <xf numFmtId="0" fontId="0" fillId="0" borderId="0" xfId="0" applyNumberFormat="1"/>
    <xf numFmtId="0" fontId="12" fillId="4" borderId="3" xfId="3"/>
    <xf numFmtId="0" fontId="12" fillId="4" borderId="3" xfId="3" applyNumberFormat="1"/>
    <xf numFmtId="0" fontId="13" fillId="5" borderId="4" xfId="4"/>
    <xf numFmtId="0" fontId="13" fillId="5" borderId="4" xfId="4" applyNumberFormat="1"/>
    <xf numFmtId="0" fontId="14" fillId="0" borderId="5" xfId="0" applyFont="1" applyBorder="1" applyAlignment="1">
      <alignment vertical="center"/>
    </xf>
    <xf numFmtId="0" fontId="14" fillId="0" borderId="5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0" fillId="0" borderId="0" xfId="0" applyAlignment="1">
      <alignment horizontal="right"/>
    </xf>
    <xf numFmtId="0" fontId="14" fillId="0" borderId="5" xfId="0" applyNumberFormat="1" applyFont="1" applyBorder="1" applyAlignment="1">
      <alignment wrapText="1"/>
    </xf>
    <xf numFmtId="0" fontId="5" fillId="3" borderId="1" xfId="1" applyFont="1" applyFill="1" applyAlignment="1">
      <alignment horizontal="center" vertical="center"/>
    </xf>
    <xf numFmtId="0" fontId="6" fillId="3" borderId="1" xfId="1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3" fillId="5" borderId="4" xfId="4" applyAlignment="1">
      <alignment horizontal="left"/>
    </xf>
    <xf numFmtId="0" fontId="12" fillId="4" borderId="3" xfId="3" applyAlignment="1">
      <alignment horizontal="left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</cellXfs>
  <cellStyles count="5">
    <cellStyle name="Calculation" xfId="3" builtinId="22"/>
    <cellStyle name="Check Cell" xfId="4" builtinId="23"/>
    <cellStyle name="Heading 1" xfId="1" builtinId="16"/>
    <cellStyle name="Heading 3" xfId="2" builtinId="18"/>
    <cellStyle name="Normal" xfId="0" builtinId="0"/>
  </cellStyles>
  <dxfs count="3">
    <dxf>
      <border outline="0">
        <top style="medium">
          <color theme="4" tint="0.39997558519241921"/>
        </top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7A6D6AB-87C6-4B91-B23A-72E40000ED61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840EB-5793-4514-B8DC-1DEA7A9040EA}" name="Table2" displayName="Table2" ref="B19:G33" totalsRowShown="0" tableBorderDxfId="0">
  <autoFilter ref="B19:G33" xr:uid="{293CB400-0CE1-40B4-86A6-15A2605BE9A7}"/>
  <tableColumns count="6">
    <tableColumn id="1" xr3:uid="{3FFC30E1-23E2-4949-BD99-C0A7CAF36AAE}" name="Row"/>
    <tableColumn id="2" xr3:uid="{B584C9F1-114E-45B8-98CC-0AD923DDA751}" name="Credit Score"/>
    <tableColumn id="3" xr3:uid="{2EA411A2-6342-4CE8-AFE7-6EA1536ED82B}" name="Income"/>
    <tableColumn id="4" xr3:uid="{C941FEC9-7095-4384-8730-71CBCC29B4C8}" name="Collateral"/>
    <tableColumn id="5" xr3:uid="{4B56090D-6DF7-44CB-AA3A-BF8D84B05A8C}" name="Job History"/>
    <tableColumn id="6" xr3:uid="{D4E7F7E5-28F0-4309-9005-376CF4816F64}" name="Should Loa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4E4-6041-4A0E-8421-36179B47D012}">
  <dimension ref="B6:BD55"/>
  <sheetViews>
    <sheetView tabSelected="1" topLeftCell="A24" zoomScale="70" zoomScaleNormal="70" workbookViewId="0" xr3:uid="{984E07D0-8CAE-5625-9A34-D8B9FA7103F7}">
      <selection activeCell="C51" sqref="C51"/>
    </sheetView>
  </sheetViews>
  <sheetFormatPr defaultRowHeight="14.45"/>
  <cols>
    <col min="2" max="2" width="14.85546875" customWidth="1"/>
    <col min="3" max="3" width="19.42578125" customWidth="1"/>
    <col min="4" max="4" width="15.42578125" customWidth="1"/>
    <col min="5" max="5" width="17.28515625" customWidth="1"/>
    <col min="6" max="6" width="15" customWidth="1"/>
    <col min="7" max="7" width="18.7109375" customWidth="1"/>
    <col min="8" max="8" width="6" customWidth="1"/>
    <col min="9" max="9" width="13.7109375" customWidth="1"/>
    <col min="10" max="10" width="18.7109375" customWidth="1"/>
    <col min="11" max="11" width="24.28515625" customWidth="1"/>
    <col min="12" max="13" width="19.28515625" customWidth="1"/>
    <col min="14" max="14" width="5.5703125" customWidth="1"/>
    <col min="15" max="15" width="15.85546875" customWidth="1"/>
    <col min="16" max="16" width="17.28515625" customWidth="1"/>
    <col min="17" max="17" width="25.28515625" customWidth="1"/>
    <col min="18" max="18" width="20" customWidth="1"/>
  </cols>
  <sheetData>
    <row r="6" spans="2:56" ht="15" thickBot="1">
      <c r="B6" s="16" t="s">
        <v>0</v>
      </c>
      <c r="C6" s="17"/>
      <c r="D6" s="17"/>
      <c r="E6" s="17"/>
      <c r="F6" s="17"/>
      <c r="G6" s="17"/>
    </row>
    <row r="7" spans="2:56" ht="15.6" thickTop="1" thickBot="1">
      <c r="B7" s="17"/>
      <c r="C7" s="17"/>
      <c r="D7" s="17"/>
      <c r="E7" s="17"/>
      <c r="F7" s="17"/>
      <c r="G7" s="17"/>
    </row>
    <row r="8" spans="2:56" ht="15.6" thickTop="1" thickBot="1">
      <c r="B8" s="17"/>
      <c r="C8" s="17"/>
      <c r="D8" s="17"/>
      <c r="E8" s="17"/>
      <c r="F8" s="17"/>
      <c r="G8" s="17"/>
    </row>
    <row r="9" spans="2:56" ht="15" thickTop="1"/>
    <row r="10" spans="2:56">
      <c r="B10" s="18" t="s">
        <v>1</v>
      </c>
      <c r="C10" s="19"/>
      <c r="D10" s="19"/>
    </row>
    <row r="11" spans="2:56" ht="14.45" customHeight="1">
      <c r="B11" s="19"/>
      <c r="C11" s="19"/>
      <c r="D11" s="19"/>
    </row>
    <row r="12" spans="2:56">
      <c r="B12" s="4" t="s">
        <v>2</v>
      </c>
      <c r="C12" s="5" t="s">
        <v>3</v>
      </c>
      <c r="D12" s="5" t="s">
        <v>4</v>
      </c>
      <c r="E12" s="5" t="s">
        <v>5</v>
      </c>
      <c r="F12" s="3"/>
      <c r="G12" s="3"/>
      <c r="H12" s="3"/>
    </row>
    <row r="13" spans="2:56" ht="21" customHeight="1">
      <c r="B13" t="s">
        <v>6</v>
      </c>
      <c r="C13" t="s">
        <v>7</v>
      </c>
      <c r="D13" t="s">
        <v>6</v>
      </c>
      <c r="E13" t="s">
        <v>8</v>
      </c>
    </row>
    <row r="14" spans="2:56" ht="19.149999999999999" customHeight="1">
      <c r="B14" t="s">
        <v>9</v>
      </c>
      <c r="C14" t="s">
        <v>10</v>
      </c>
      <c r="D14" t="s">
        <v>11</v>
      </c>
      <c r="E14" t="s">
        <v>12</v>
      </c>
    </row>
    <row r="15" spans="2:56" ht="17.45" customHeight="1">
      <c r="B15" t="s">
        <v>10</v>
      </c>
      <c r="AY15" s="1"/>
      <c r="AZ15" s="1"/>
      <c r="BA15" s="1"/>
      <c r="BB15" s="1"/>
      <c r="BC15" s="1"/>
      <c r="BD15" s="1"/>
    </row>
    <row r="16" spans="2:56" ht="18.600000000000001" customHeight="1">
      <c r="AY16" s="2"/>
      <c r="AZ16" s="2"/>
      <c r="BA16" s="2"/>
      <c r="BB16" s="2"/>
      <c r="BC16" s="2"/>
      <c r="BD16" s="2"/>
    </row>
    <row r="17" spans="2:56" ht="19.149999999999999" customHeight="1">
      <c r="B17" s="23" t="s">
        <v>13</v>
      </c>
      <c r="C17" s="24"/>
      <c r="D17" s="24"/>
      <c r="E17" s="24"/>
      <c r="F17" s="24"/>
      <c r="G17" s="24"/>
      <c r="I17" s="22" t="s">
        <v>14</v>
      </c>
      <c r="J17" s="22"/>
      <c r="K17" s="22"/>
      <c r="L17" s="22"/>
      <c r="M17" s="22"/>
      <c r="N17" s="22"/>
      <c r="O17" s="22"/>
      <c r="P17" s="22"/>
      <c r="Q17" s="22"/>
      <c r="R17" s="22"/>
      <c r="AY17" s="2"/>
      <c r="AZ17" s="2"/>
      <c r="BA17" s="2"/>
      <c r="BB17" s="2"/>
      <c r="BC17" s="2"/>
      <c r="BD17" s="2"/>
    </row>
    <row r="18" spans="2:56" ht="15" customHeight="1" thickBot="1">
      <c r="B18" s="24"/>
      <c r="C18" s="24"/>
      <c r="D18" s="24"/>
      <c r="E18" s="24"/>
      <c r="F18" s="24"/>
      <c r="G18" s="24"/>
      <c r="I18" s="22"/>
      <c r="J18" s="22"/>
      <c r="K18" s="22"/>
      <c r="L18" s="22"/>
      <c r="M18" s="22"/>
      <c r="N18" s="22"/>
      <c r="O18" s="22"/>
      <c r="P18" s="22"/>
      <c r="Q18" s="22"/>
      <c r="R18" s="22"/>
      <c r="AY18" s="2"/>
      <c r="AZ18" s="2"/>
      <c r="BA18" s="2"/>
      <c r="BB18" s="2"/>
      <c r="BC18" s="2"/>
      <c r="BD18" s="2"/>
    </row>
    <row r="19" spans="2:56" ht="18" thickTop="1" thickBot="1"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I19" s="20" t="s">
        <v>21</v>
      </c>
      <c r="J19" s="20"/>
      <c r="K19" s="20"/>
      <c r="L19" s="9"/>
      <c r="M19" s="9"/>
      <c r="O19" s="21" t="s">
        <v>22</v>
      </c>
      <c r="P19" s="21"/>
      <c r="Q19" s="21"/>
      <c r="R19" s="7"/>
      <c r="AY19" s="2"/>
      <c r="AZ19" s="2"/>
      <c r="BA19" s="2"/>
      <c r="BB19" s="2"/>
      <c r="BC19" s="2"/>
      <c r="BD19" s="2"/>
    </row>
    <row r="20" spans="2:56" ht="17.45" customHeight="1" thickTop="1" thickBot="1">
      <c r="B20">
        <v>1</v>
      </c>
      <c r="C20" t="s">
        <v>6</v>
      </c>
      <c r="D20" t="s">
        <v>7</v>
      </c>
      <c r="E20" t="s">
        <v>6</v>
      </c>
      <c r="F20" t="s">
        <v>12</v>
      </c>
      <c r="G20" t="s">
        <v>23</v>
      </c>
      <c r="I20" s="9" t="s">
        <v>24</v>
      </c>
      <c r="J20" s="9" t="s">
        <v>25</v>
      </c>
      <c r="K20" s="9" t="s">
        <v>26</v>
      </c>
      <c r="L20" s="9" t="s">
        <v>27</v>
      </c>
      <c r="M20" s="9" t="s">
        <v>28</v>
      </c>
      <c r="O20" s="7" t="s">
        <v>24</v>
      </c>
      <c r="P20" s="7" t="s">
        <v>29</v>
      </c>
      <c r="Q20" s="7" t="s">
        <v>26</v>
      </c>
      <c r="R20" s="7" t="s">
        <v>27</v>
      </c>
      <c r="AY20" s="2"/>
      <c r="AZ20" s="2"/>
      <c r="BA20" s="2"/>
      <c r="BB20" s="2"/>
      <c r="BC20" s="2"/>
      <c r="BD20" s="2"/>
    </row>
    <row r="21" spans="2:56" ht="16.899999999999999" customHeight="1" thickTop="1" thickBot="1">
      <c r="B21">
        <v>2</v>
      </c>
      <c r="C21" t="s">
        <v>6</v>
      </c>
      <c r="D21" t="s">
        <v>7</v>
      </c>
      <c r="E21" t="s">
        <v>6</v>
      </c>
      <c r="F21" t="s">
        <v>8</v>
      </c>
      <c r="G21" t="s">
        <v>23</v>
      </c>
      <c r="I21" s="9" t="s">
        <v>23</v>
      </c>
      <c r="J21" s="9">
        <v>3</v>
      </c>
      <c r="K21" s="9">
        <v>2</v>
      </c>
      <c r="L21" s="9">
        <v>1</v>
      </c>
      <c r="M21" s="9">
        <f>SUM(J21+K21+L21)</f>
        <v>6</v>
      </c>
      <c r="O21" s="7" t="s">
        <v>23</v>
      </c>
      <c r="P21" s="7">
        <f>3/5</f>
        <v>0.6</v>
      </c>
      <c r="Q21" s="7">
        <f>2/5</f>
        <v>0.4</v>
      </c>
      <c r="R21" s="7">
        <f>L21/4</f>
        <v>0.25</v>
      </c>
      <c r="AY21" s="2"/>
      <c r="AZ21" s="2"/>
      <c r="BA21" s="2"/>
      <c r="BB21" s="2"/>
      <c r="BC21" s="2"/>
      <c r="BD21" s="2"/>
    </row>
    <row r="22" spans="2:56" ht="18.600000000000001" customHeight="1" thickTop="1" thickBot="1">
      <c r="B22">
        <v>3</v>
      </c>
      <c r="C22" t="s">
        <v>6</v>
      </c>
      <c r="D22" t="s">
        <v>7</v>
      </c>
      <c r="E22" t="s">
        <v>11</v>
      </c>
      <c r="F22" t="s">
        <v>12</v>
      </c>
      <c r="G22" t="s">
        <v>30</v>
      </c>
      <c r="I22" s="9" t="s">
        <v>30</v>
      </c>
      <c r="J22" s="9">
        <v>2</v>
      </c>
      <c r="K22" s="9">
        <v>3</v>
      </c>
      <c r="L22" s="9">
        <v>1</v>
      </c>
      <c r="M22" s="9">
        <f>SUM(J22+K22+L22)</f>
        <v>6</v>
      </c>
      <c r="O22" s="7" t="s">
        <v>30</v>
      </c>
      <c r="P22" s="7">
        <f>2/6</f>
        <v>0.33333333333333331</v>
      </c>
      <c r="Q22" s="7">
        <f>3/5</f>
        <v>0.6</v>
      </c>
      <c r="R22" s="7">
        <f>L22/4</f>
        <v>0.25</v>
      </c>
      <c r="AY22" s="2"/>
      <c r="AZ22" s="2"/>
      <c r="BA22" s="2"/>
      <c r="BB22" s="2"/>
      <c r="BC22" s="2"/>
      <c r="BD22" s="2"/>
    </row>
    <row r="23" spans="2:56" ht="18.600000000000001" customHeight="1" thickTop="1" thickBot="1">
      <c r="B23">
        <v>4</v>
      </c>
      <c r="C23" t="s">
        <v>6</v>
      </c>
      <c r="D23" t="s">
        <v>10</v>
      </c>
      <c r="E23" t="s">
        <v>6</v>
      </c>
      <c r="F23" t="s">
        <v>8</v>
      </c>
      <c r="G23" t="s">
        <v>23</v>
      </c>
      <c r="I23" s="9"/>
      <c r="J23" s="9"/>
      <c r="K23" s="9"/>
      <c r="L23" s="9"/>
      <c r="M23" s="9"/>
      <c r="O23" s="7"/>
      <c r="P23" s="7"/>
      <c r="Q23" s="7"/>
      <c r="R23" s="7"/>
      <c r="AY23" s="2"/>
      <c r="AZ23" s="2"/>
      <c r="BA23" s="2"/>
      <c r="BB23" s="2"/>
      <c r="BC23" s="2"/>
      <c r="BD23" s="2"/>
    </row>
    <row r="24" spans="2:56" ht="18.600000000000001" customHeight="1" thickTop="1" thickBot="1">
      <c r="B24">
        <v>5</v>
      </c>
      <c r="C24" t="s">
        <v>6</v>
      </c>
      <c r="D24" t="s">
        <v>10</v>
      </c>
      <c r="E24" t="s">
        <v>11</v>
      </c>
      <c r="F24" t="s">
        <v>8</v>
      </c>
      <c r="G24" t="s">
        <v>30</v>
      </c>
      <c r="I24" s="9" t="s">
        <v>24</v>
      </c>
      <c r="J24" s="9" t="s">
        <v>31</v>
      </c>
      <c r="K24" s="9" t="s">
        <v>32</v>
      </c>
      <c r="L24" s="9"/>
      <c r="M24" s="9"/>
      <c r="O24" s="7" t="s">
        <v>24</v>
      </c>
      <c r="P24" s="7" t="s">
        <v>31</v>
      </c>
      <c r="Q24" s="7" t="s">
        <v>32</v>
      </c>
      <c r="R24" s="7"/>
      <c r="AY24" s="2"/>
      <c r="AZ24" s="2"/>
      <c r="BA24" s="2"/>
      <c r="BB24" s="2"/>
      <c r="BC24" s="2"/>
      <c r="BD24" s="2"/>
    </row>
    <row r="25" spans="2:56" ht="18" thickTop="1" thickBot="1">
      <c r="B25">
        <v>6</v>
      </c>
      <c r="C25" t="s">
        <v>9</v>
      </c>
      <c r="D25" t="s">
        <v>7</v>
      </c>
      <c r="E25" t="s">
        <v>6</v>
      </c>
      <c r="F25" t="s">
        <v>8</v>
      </c>
      <c r="G25" t="s">
        <v>23</v>
      </c>
      <c r="I25" s="9" t="s">
        <v>23</v>
      </c>
      <c r="J25" s="9">
        <v>5</v>
      </c>
      <c r="K25" s="9">
        <v>1</v>
      </c>
      <c r="L25" s="9"/>
      <c r="M25" s="9">
        <f t="shared" ref="M25:M34" si="0">SUM(J25+K25+L25)</f>
        <v>6</v>
      </c>
      <c r="O25" s="7" t="s">
        <v>23</v>
      </c>
      <c r="P25" s="7">
        <f>J25/8</f>
        <v>0.625</v>
      </c>
      <c r="Q25" s="7">
        <f>K25/6</f>
        <v>0.16666666666666666</v>
      </c>
      <c r="R25" s="7"/>
      <c r="AY25" s="2"/>
      <c r="AZ25" s="2"/>
      <c r="BA25" s="2"/>
      <c r="BB25" s="2"/>
      <c r="BC25" s="2"/>
      <c r="BD25" s="2"/>
    </row>
    <row r="26" spans="2:56" ht="18" thickTop="1" thickBot="1">
      <c r="B26">
        <v>7</v>
      </c>
      <c r="C26" t="s">
        <v>9</v>
      </c>
      <c r="D26" t="s">
        <v>10</v>
      </c>
      <c r="E26" t="s">
        <v>11</v>
      </c>
      <c r="F26" t="s">
        <v>8</v>
      </c>
      <c r="G26" t="s">
        <v>30</v>
      </c>
      <c r="I26" s="9" t="s">
        <v>30</v>
      </c>
      <c r="J26" s="9">
        <v>3</v>
      </c>
      <c r="K26" s="9">
        <v>5</v>
      </c>
      <c r="L26" s="9"/>
      <c r="M26" s="9">
        <f t="shared" si="0"/>
        <v>8</v>
      </c>
      <c r="O26" s="7" t="s">
        <v>30</v>
      </c>
      <c r="P26" s="7">
        <f>J26/8</f>
        <v>0.375</v>
      </c>
      <c r="Q26" s="7">
        <f>K26/6</f>
        <v>0.83333333333333337</v>
      </c>
      <c r="R26" s="7"/>
      <c r="AY26" s="2"/>
      <c r="AZ26" s="2"/>
      <c r="BA26" s="2"/>
      <c r="BB26" s="2"/>
      <c r="BC26" s="2"/>
      <c r="BD26" s="2"/>
    </row>
    <row r="27" spans="2:56" ht="18" thickTop="1" thickBot="1">
      <c r="B27">
        <v>8</v>
      </c>
      <c r="C27" t="s">
        <v>9</v>
      </c>
      <c r="D27" t="s">
        <v>10</v>
      </c>
      <c r="E27" t="s">
        <v>11</v>
      </c>
      <c r="F27" t="s">
        <v>12</v>
      </c>
      <c r="G27" t="s">
        <v>30</v>
      </c>
      <c r="I27" s="9"/>
      <c r="J27" s="9"/>
      <c r="K27" s="9"/>
      <c r="L27" s="9"/>
      <c r="M27" s="9"/>
      <c r="O27" s="7"/>
      <c r="P27" s="7"/>
      <c r="Q27" s="7"/>
      <c r="R27" s="7"/>
      <c r="AY27" s="2"/>
      <c r="AZ27" s="2"/>
      <c r="BA27" s="2"/>
      <c r="BB27" s="2"/>
      <c r="BC27" s="2"/>
      <c r="BD27" s="2"/>
    </row>
    <row r="28" spans="2:56" ht="18" thickTop="1" thickBot="1">
      <c r="B28">
        <v>9</v>
      </c>
      <c r="C28" t="s">
        <v>9</v>
      </c>
      <c r="D28" t="s">
        <v>7</v>
      </c>
      <c r="E28" t="s">
        <v>11</v>
      </c>
      <c r="F28" t="s">
        <v>8</v>
      </c>
      <c r="G28" t="s">
        <v>23</v>
      </c>
      <c r="I28" s="9" t="s">
        <v>24</v>
      </c>
      <c r="J28" s="9" t="s">
        <v>33</v>
      </c>
      <c r="K28" s="9" t="s">
        <v>34</v>
      </c>
      <c r="L28" s="9"/>
      <c r="M28" s="9"/>
      <c r="O28" s="7" t="s">
        <v>24</v>
      </c>
      <c r="P28" s="7" t="s">
        <v>33</v>
      </c>
      <c r="Q28" s="7" t="s">
        <v>34</v>
      </c>
      <c r="R28" s="7"/>
      <c r="AY28" s="2"/>
      <c r="AZ28" s="2"/>
      <c r="BA28" s="2"/>
      <c r="BB28" s="2"/>
      <c r="BC28" s="2"/>
      <c r="BD28" s="2"/>
    </row>
    <row r="29" spans="2:56" ht="18" thickTop="1" thickBot="1">
      <c r="B29">
        <v>10</v>
      </c>
      <c r="C29" t="s">
        <v>9</v>
      </c>
      <c r="D29" t="s">
        <v>10</v>
      </c>
      <c r="E29" t="s">
        <v>6</v>
      </c>
      <c r="F29" t="s">
        <v>8</v>
      </c>
      <c r="G29" t="s">
        <v>30</v>
      </c>
      <c r="I29" s="9" t="s">
        <v>23</v>
      </c>
      <c r="J29" s="10">
        <v>5</v>
      </c>
      <c r="K29" s="9">
        <v>1</v>
      </c>
      <c r="L29" s="9"/>
      <c r="M29" s="9">
        <f t="shared" si="0"/>
        <v>6</v>
      </c>
      <c r="O29" s="7" t="s">
        <v>23</v>
      </c>
      <c r="P29" s="8">
        <f>J29/7</f>
        <v>0.7142857142857143</v>
      </c>
      <c r="Q29" s="7">
        <f>K29/7</f>
        <v>0.14285714285714285</v>
      </c>
      <c r="R29" s="7"/>
      <c r="AY29" s="2"/>
      <c r="AZ29" s="2"/>
      <c r="BA29" s="2"/>
      <c r="BB29" s="2"/>
      <c r="BC29" s="2"/>
      <c r="BD29" s="2"/>
    </row>
    <row r="30" spans="2:56" ht="15.6" thickTop="1" thickBot="1">
      <c r="B30">
        <v>11</v>
      </c>
      <c r="C30" t="s">
        <v>10</v>
      </c>
      <c r="D30" t="s">
        <v>7</v>
      </c>
      <c r="E30" t="s">
        <v>6</v>
      </c>
      <c r="F30" t="s">
        <v>8</v>
      </c>
      <c r="G30" t="s">
        <v>23</v>
      </c>
      <c r="I30" s="9" t="s">
        <v>30</v>
      </c>
      <c r="J30" s="9">
        <v>2</v>
      </c>
      <c r="K30" s="9">
        <v>6</v>
      </c>
      <c r="L30" s="9"/>
      <c r="M30" s="9">
        <f t="shared" si="0"/>
        <v>8</v>
      </c>
      <c r="O30" s="7" t="s">
        <v>30</v>
      </c>
      <c r="P30" s="7">
        <f>J30/7</f>
        <v>0.2857142857142857</v>
      </c>
      <c r="Q30" s="7">
        <f>K30/7</f>
        <v>0.8571428571428571</v>
      </c>
      <c r="R30" s="7"/>
    </row>
    <row r="31" spans="2:56" ht="15.6" thickTop="1" thickBot="1">
      <c r="B31">
        <v>12</v>
      </c>
      <c r="C31" t="s">
        <v>10</v>
      </c>
      <c r="D31" t="s">
        <v>7</v>
      </c>
      <c r="E31" t="s">
        <v>11</v>
      </c>
      <c r="F31" t="s">
        <v>8</v>
      </c>
      <c r="G31" t="s">
        <v>30</v>
      </c>
      <c r="I31" s="9"/>
      <c r="J31" s="9"/>
      <c r="K31" s="9"/>
      <c r="L31" s="9"/>
      <c r="M31" s="9"/>
      <c r="O31" s="7"/>
      <c r="P31" s="7"/>
      <c r="Q31" s="7"/>
      <c r="R31" s="7"/>
    </row>
    <row r="32" spans="2:56" ht="15.6" thickTop="1" thickBot="1">
      <c r="B32">
        <v>13</v>
      </c>
      <c r="C32" t="s">
        <v>10</v>
      </c>
      <c r="D32" t="s">
        <v>7</v>
      </c>
      <c r="E32" t="s">
        <v>6</v>
      </c>
      <c r="F32" t="s">
        <v>12</v>
      </c>
      <c r="G32" t="s">
        <v>30</v>
      </c>
      <c r="I32" s="9" t="s">
        <v>24</v>
      </c>
      <c r="J32" s="9" t="s">
        <v>35</v>
      </c>
      <c r="K32" s="9" t="s">
        <v>36</v>
      </c>
      <c r="L32" s="9"/>
      <c r="M32" s="9"/>
      <c r="O32" s="7" t="s">
        <v>24</v>
      </c>
      <c r="P32" s="7" t="s">
        <v>35</v>
      </c>
      <c r="Q32" s="7" t="s">
        <v>36</v>
      </c>
      <c r="R32" s="7"/>
    </row>
    <row r="33" spans="2:18" ht="15.6" thickTop="1" thickBot="1">
      <c r="B33">
        <v>14</v>
      </c>
      <c r="C33" t="s">
        <v>10</v>
      </c>
      <c r="D33" t="s">
        <v>10</v>
      </c>
      <c r="E33" t="s">
        <v>11</v>
      </c>
      <c r="F33" t="s">
        <v>8</v>
      </c>
      <c r="G33" t="s">
        <v>30</v>
      </c>
      <c r="I33" s="9" t="s">
        <v>23</v>
      </c>
      <c r="J33" s="9">
        <v>5</v>
      </c>
      <c r="K33" s="9">
        <v>1</v>
      </c>
      <c r="L33" s="9"/>
      <c r="M33" s="9">
        <f t="shared" si="0"/>
        <v>6</v>
      </c>
      <c r="O33" s="7" t="s">
        <v>23</v>
      </c>
      <c r="P33" s="7">
        <f>J33/10</f>
        <v>0.5</v>
      </c>
      <c r="Q33" s="7">
        <f>K33/4</f>
        <v>0.25</v>
      </c>
      <c r="R33" s="7"/>
    </row>
    <row r="34" spans="2:18" ht="15.6" thickTop="1" thickBot="1">
      <c r="I34" s="9" t="s">
        <v>30</v>
      </c>
      <c r="J34" s="9">
        <v>5</v>
      </c>
      <c r="K34" s="9">
        <v>3</v>
      </c>
      <c r="L34" s="9"/>
      <c r="M34" s="9">
        <f t="shared" si="0"/>
        <v>8</v>
      </c>
      <c r="O34" s="7" t="s">
        <v>30</v>
      </c>
      <c r="P34" s="7">
        <f>J34/10</f>
        <v>0.5</v>
      </c>
      <c r="Q34" s="7">
        <f>K34/4</f>
        <v>0.75</v>
      </c>
      <c r="R34" s="7"/>
    </row>
    <row r="35" spans="2:18" ht="15" thickTop="1">
      <c r="J35">
        <f>SUM(J34,J33,J30,J29,J26,J25,J22,J21,)/14</f>
        <v>2.1428571428571428</v>
      </c>
      <c r="K35">
        <f>SUM(K34,K33,K30,K29,K26,K25,K22,K21,)/14</f>
        <v>1.5714285714285714</v>
      </c>
      <c r="M35">
        <f>SUM(M21:M34)/14</f>
        <v>3.8571428571428572</v>
      </c>
    </row>
    <row r="38" spans="2:18">
      <c r="B38" s="14" t="s">
        <v>37</v>
      </c>
      <c r="K38" t="s">
        <v>38</v>
      </c>
      <c r="L38">
        <f>8/14</f>
        <v>0.5714285714285714</v>
      </c>
    </row>
    <row r="39" spans="2:18" ht="15" thickBot="1">
      <c r="B39" s="14" t="s">
        <v>39</v>
      </c>
      <c r="C39" t="s">
        <v>40</v>
      </c>
      <c r="K39" t="s">
        <v>41</v>
      </c>
      <c r="L39">
        <f>6/14</f>
        <v>0.42857142857142855</v>
      </c>
    </row>
    <row r="40" spans="2:18" ht="15" thickBot="1">
      <c r="B40" s="12"/>
      <c r="C40" t="s">
        <v>42</v>
      </c>
      <c r="J40" s="12"/>
      <c r="K40" s="11"/>
    </row>
    <row r="41" spans="2:18" ht="15" thickBot="1">
      <c r="J41" s="12"/>
      <c r="K41" t="s">
        <v>43</v>
      </c>
      <c r="L41" s="12">
        <f>6/14</f>
        <v>0.42857142857142855</v>
      </c>
      <c r="M41" s="13"/>
    </row>
    <row r="42" spans="2:18" ht="15" thickBot="1">
      <c r="C42" t="s">
        <v>44</v>
      </c>
      <c r="D42">
        <f>L50*P21*P25*P29*P33</f>
        <v>5.7397959183673464E-2</v>
      </c>
      <c r="F42" t="s">
        <v>45</v>
      </c>
      <c r="J42" s="12"/>
      <c r="K42" t="s">
        <v>46</v>
      </c>
      <c r="L42" s="15">
        <f>8/14</f>
        <v>0.5714285714285714</v>
      </c>
      <c r="M42" s="13"/>
    </row>
    <row r="43" spans="2:18" ht="15" thickBot="1">
      <c r="C43" t="s">
        <v>47</v>
      </c>
      <c r="D43">
        <f>L51*P34*P30*P26*P22</f>
        <v>1.020408163265306E-2</v>
      </c>
      <c r="J43" s="12"/>
      <c r="K43" s="11"/>
      <c r="L43" s="12"/>
      <c r="M43" s="13"/>
    </row>
    <row r="44" spans="2:18" ht="15" thickBot="1">
      <c r="J44" s="12"/>
      <c r="K44" t="s">
        <v>48</v>
      </c>
      <c r="L44" s="12">
        <f>6/14</f>
        <v>0.42857142857142855</v>
      </c>
      <c r="M44" s="13"/>
    </row>
    <row r="45" spans="2:18" ht="15" thickBot="1">
      <c r="B45" s="14" t="s">
        <v>49</v>
      </c>
      <c r="C45" t="s">
        <v>50</v>
      </c>
      <c r="J45" s="12"/>
      <c r="K45" t="s">
        <v>51</v>
      </c>
      <c r="L45" s="12">
        <f>8/14</f>
        <v>0.5714285714285714</v>
      </c>
      <c r="M45" s="13"/>
    </row>
    <row r="46" spans="2:18">
      <c r="C46" t="s">
        <v>52</v>
      </c>
    </row>
    <row r="47" spans="2:18">
      <c r="K47" t="s">
        <v>53</v>
      </c>
      <c r="L47">
        <f>6/14</f>
        <v>0.42857142857142855</v>
      </c>
    </row>
    <row r="48" spans="2:18">
      <c r="C48" t="s">
        <v>44</v>
      </c>
      <c r="D48">
        <f>L50*Q21*Q25*P29*Q33</f>
        <v>5.1020408163265302E-3</v>
      </c>
      <c r="F48" t="s">
        <v>54</v>
      </c>
      <c r="K48" t="s">
        <v>55</v>
      </c>
      <c r="L48">
        <f>8/14</f>
        <v>0.5714285714285714</v>
      </c>
    </row>
    <row r="49" spans="2:12">
      <c r="C49" t="s">
        <v>47</v>
      </c>
      <c r="D49">
        <f>L51*Q22*Q26*P30*Q34</f>
        <v>6.1224489795918366E-2</v>
      </c>
    </row>
    <row r="50" spans="2:12">
      <c r="K50" t="s">
        <v>56</v>
      </c>
      <c r="L50">
        <f>6/14</f>
        <v>0.42857142857142855</v>
      </c>
    </row>
    <row r="51" spans="2:12">
      <c r="B51" s="14" t="s">
        <v>57</v>
      </c>
      <c r="C51" t="s">
        <v>58</v>
      </c>
      <c r="K51" t="s">
        <v>59</v>
      </c>
      <c r="L51" s="6">
        <f>8/14</f>
        <v>0.5714285714285714</v>
      </c>
    </row>
    <row r="52" spans="2:12">
      <c r="C52" t="s">
        <v>60</v>
      </c>
    </row>
    <row r="54" spans="2:12">
      <c r="C54" t="s">
        <v>44</v>
      </c>
      <c r="D54">
        <f>L50*R21*P25*Q29*Q33</f>
        <v>2.3915816326530608E-3</v>
      </c>
      <c r="F54" t="s">
        <v>54</v>
      </c>
    </row>
    <row r="55" spans="2:12">
      <c r="C55" t="s">
        <v>47</v>
      </c>
      <c r="D55">
        <f>L51*R22*P26*Q30*Q34</f>
        <v>3.4438775510204078E-2</v>
      </c>
    </row>
  </sheetData>
  <mergeCells count="6">
    <mergeCell ref="B6:G8"/>
    <mergeCell ref="B10:D11"/>
    <mergeCell ref="I19:K19"/>
    <mergeCell ref="O19:Q19"/>
    <mergeCell ref="I17:R18"/>
    <mergeCell ref="B17:G18"/>
  </mergeCells>
  <dataValidations disablePrompts="1" count="4">
    <dataValidation type="list" allowBlank="1" showInputMessage="1" showErrorMessage="1" sqref="C20:C33" xr:uid="{84C8BB0A-8D5C-4606-893A-35D68D72B48C}">
      <formula1>$B$13:$B$15</formula1>
    </dataValidation>
    <dataValidation type="list" allowBlank="1" showInputMessage="1" showErrorMessage="1" sqref="D20:D33" xr:uid="{C1852CEF-4017-4472-8CEF-9866378EB1E6}">
      <formula1>$C$13:$C$14</formula1>
    </dataValidation>
    <dataValidation type="list" allowBlank="1" showInputMessage="1" showErrorMessage="1" sqref="E20:E33" xr:uid="{560C235C-345A-4D06-9816-24CA8E2986B9}">
      <formula1>$D$13:$D$14</formula1>
    </dataValidation>
    <dataValidation type="list" allowBlank="1" showInputMessage="1" showErrorMessage="1" sqref="F20:F33" xr:uid="{621DF831-588D-499C-A3CA-2EBBEE521561}">
      <formula1>$E$13:$E$14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brad rydalch</dc:creator>
  <cp:keywords/>
  <dc:description/>
  <cp:lastModifiedBy>Guest User</cp:lastModifiedBy>
  <cp:revision/>
  <dcterms:created xsi:type="dcterms:W3CDTF">2018-02-06T23:08:14Z</dcterms:created>
  <dcterms:modified xsi:type="dcterms:W3CDTF">2018-02-13T03:38:58Z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82d67002-a440-48ba-a410-d9983504d027</vt:lpwstr>
  </property>
</Properties>
</file>