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tt\Desktop\Module 1\Crowdfunding Analysis\"/>
    </mc:Choice>
  </mc:AlternateContent>
  <xr:revisionPtr revIDLastSave="0" documentId="13_ncr:1_{056DF2B9-39F1-41A4-B902-AFFDD1DD99E8}" xr6:coauthVersionLast="47" xr6:coauthVersionMax="47" xr10:uidLastSave="{00000000-0000-0000-0000-000000000000}"/>
  <bookViews>
    <workbookView xWindow="-16950" yWindow="1065" windowWidth="16410" windowHeight="11295" tabRatio="779" xr2:uid="{00000000-000D-0000-FFFF-FFFF00000000}"/>
  </bookViews>
  <sheets>
    <sheet name="Theater Outcomes by Launch Date" sheetId="13" r:id="rId1"/>
    <sheet name="Kickstarter" sheetId="1" r:id="rId2"/>
    <sheet name="Outcomes Based on Goals" sheetId="14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9" r:id="rId8"/>
  </sheets>
  <definedNames>
    <definedName name="_xlnm._FilterDatabase" localSheetId="1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4" l="1"/>
  <c r="C10" i="14"/>
  <c r="B10" i="14"/>
  <c r="D2" i="14"/>
  <c r="C3" i="14"/>
  <c r="D3" i="14"/>
  <c r="C2" i="14"/>
  <c r="B2" i="14"/>
  <c r="D12" i="14"/>
  <c r="D11" i="14"/>
  <c r="D9" i="14"/>
  <c r="D8" i="14"/>
  <c r="D7" i="14"/>
  <c r="C12" i="14"/>
  <c r="C11" i="14"/>
  <c r="C9" i="14"/>
  <c r="C8" i="14"/>
  <c r="C7" i="14"/>
  <c r="D4" i="14"/>
  <c r="D5" i="14"/>
  <c r="D6" i="14"/>
  <c r="C6" i="14"/>
  <c r="C5" i="14"/>
  <c r="C4" i="14"/>
  <c r="B12" i="14"/>
  <c r="B11" i="14"/>
  <c r="B9" i="14"/>
  <c r="B8" i="14"/>
  <c r="B7" i="14"/>
  <c r="B5" i="14"/>
  <c r="B6" i="14"/>
  <c r="B4" i="14"/>
  <c r="B3" i="14"/>
  <c r="D13" i="14"/>
  <c r="C13" i="14"/>
  <c r="B13" i="14"/>
  <c r="C13" i="9"/>
  <c r="B13" i="9"/>
  <c r="B14" i="9" s="1"/>
  <c r="C12" i="9"/>
  <c r="B12" i="9"/>
  <c r="C11" i="9"/>
  <c r="B11" i="9"/>
  <c r="C6" i="9"/>
  <c r="C5" i="9"/>
  <c r="C4" i="9"/>
  <c r="B6" i="9"/>
  <c r="B5" i="9"/>
  <c r="B7" i="9" s="1"/>
  <c r="B4" i="9"/>
  <c r="C22" i="9"/>
  <c r="C21" i="9"/>
  <c r="C19" i="9"/>
  <c r="B19" i="9"/>
  <c r="B22" i="9"/>
  <c r="B21" i="9"/>
  <c r="C18" i="9"/>
  <c r="B18" i="9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E2" i="14"/>
  <c r="G2" i="14" s="1"/>
  <c r="E13" i="14"/>
  <c r="H13" i="14" s="1"/>
  <c r="E3" i="14"/>
  <c r="H3" i="14" s="1"/>
  <c r="E6" i="14"/>
  <c r="F6" i="14" s="1"/>
  <c r="E5" i="14"/>
  <c r="H5" i="14" s="1"/>
  <c r="E4" i="14"/>
  <c r="G4" i="14" s="1"/>
  <c r="E12" i="14"/>
  <c r="G12" i="14" s="1"/>
  <c r="E11" i="14"/>
  <c r="H11" i="14" s="1"/>
  <c r="E10" i="14"/>
  <c r="H10" i="14" s="1"/>
  <c r="E9" i="14"/>
  <c r="G9" i="14" s="1"/>
  <c r="E8" i="14"/>
  <c r="H8" i="14" s="1"/>
  <c r="E7" i="14"/>
  <c r="H7" i="14" s="1"/>
  <c r="F10" i="14" l="1"/>
  <c r="F3" i="14"/>
  <c r="G3" i="14"/>
  <c r="G11" i="14"/>
  <c r="F11" i="14"/>
  <c r="G8" i="14"/>
  <c r="F8" i="14"/>
  <c r="H6" i="14"/>
  <c r="F4" i="14"/>
  <c r="H9" i="14"/>
  <c r="F2" i="14"/>
  <c r="G7" i="14"/>
  <c r="G6" i="14"/>
  <c r="G13" i="14"/>
  <c r="F7" i="14"/>
  <c r="H12" i="14"/>
  <c r="F13" i="14"/>
  <c r="G10" i="14"/>
  <c r="H4" i="14"/>
  <c r="G5" i="14"/>
  <c r="F5" i="14"/>
  <c r="H2" i="14"/>
  <c r="F12" i="14"/>
  <c r="F9" i="14"/>
</calcChain>
</file>

<file path=xl/sharedStrings.xml><?xml version="1.0" encoding="utf-8"?>
<sst xmlns="http://schemas.openxmlformats.org/spreadsheetml/2006/main" count="33054" uniqueCount="8418">
  <si>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</si>
  <si>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</si>
  <si>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</si>
  <si>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</si>
  <si>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</si>
  <si>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</si>
  <si>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</si>
  <si>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</si>
  <si>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</si>
  <si>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</si>
  <si>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</si>
  <si>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</si>
  <si>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</si>
  <si>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</si>
  <si>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</si>
  <si>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</si>
  <si>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</si>
  <si>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</si>
  <si>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</si>
  <si>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</si>
  <si>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</si>
  <si>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</si>
  <si>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</si>
  <si>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</si>
  <si>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</si>
  <si>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</si>
  <si>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</si>
  <si>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</si>
  <si>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</si>
  <si>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</si>
  <si>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</si>
  <si>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</si>
  <si>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</si>
  <si>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</si>
  <si>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</si>
  <si>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</si>
  <si>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</si>
  <si>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</si>
  <si>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</si>
  <si>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</si>
  <si>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</si>
  <si>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</si>
  <si>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</si>
  <si>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</si>
  <si>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</si>
  <si>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</si>
  <si>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</si>
  <si>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</si>
  <si>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</si>
  <si>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</si>
  <si>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</si>
  <si>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</si>
  <si>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</si>
  <si>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</si>
  <si>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</si>
  <si>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</si>
  <si>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</si>
  <si>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</si>
  <si>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</si>
  <si>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</si>
  <si>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</si>
  <si>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</si>
  <si>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</si>
  <si>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</si>
  <si>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</si>
  <si>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</si>
  <si>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</si>
  <si>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</si>
  <si>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</si>
  <si>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</si>
  <si>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</si>
  <si>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</si>
  <si>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</si>
  <si>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</si>
  <si>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</si>
  <si>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</si>
  <si>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</si>
  <si>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</si>
  <si>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</si>
  <si>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</si>
  <si>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</si>
  <si>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</si>
  <si>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</si>
  <si>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</si>
  <si>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</si>
  <si>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</si>
  <si>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</si>
  <si>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</si>
  <si>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</si>
  <si>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</si>
  <si>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</si>
  <si>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</si>
  <si>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</si>
  <si>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</si>
  <si>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</si>
  <si>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</si>
  <si>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</si>
  <si>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</si>
  <si>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</si>
  <si>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</si>
  <si>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</si>
  <si>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</si>
  <si>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</si>
  <si>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</si>
  <si>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</si>
  <si>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</si>
  <si>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</si>
  <si>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</si>
  <si>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</si>
  <si>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</si>
  <si>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</si>
  <si>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</si>
  <si>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</si>
  <si>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</si>
  <si>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</si>
  <si>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</si>
  <si>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</si>
  <si>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</si>
  <si>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</si>
  <si>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</si>
  <si>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</si>
  <si>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</si>
  <si>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</si>
  <si>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</si>
  <si>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</si>
  <si>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</si>
  <si>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</si>
  <si>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</si>
  <si>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</si>
  <si>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</si>
  <si>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</si>
  <si>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</si>
  <si>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</si>
  <si>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</si>
  <si>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</si>
  <si>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</si>
  <si>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</si>
  <si>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</si>
  <si>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</si>
  <si>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</si>
  <si>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</si>
  <si>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</si>
  <si>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</si>
  <si>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</si>
  <si>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</si>
  <si>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</si>
  <si>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</si>
  <si>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</si>
  <si>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</si>
  <si>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</si>
  <si>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</si>
  <si>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</si>
  <si>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</si>
  <si>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</si>
  <si>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</si>
  <si>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</si>
  <si>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</si>
  <si>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</si>
  <si>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</si>
  <si>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</si>
  <si>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</si>
  <si>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</si>
  <si>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</si>
  <si>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</si>
  <si>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</si>
  <si>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</si>
  <si>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</si>
  <si>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</si>
  <si>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</si>
  <si>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</si>
  <si>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</si>
  <si>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</si>
  <si>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</si>
  <si>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</si>
  <si>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</si>
  <si>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</si>
  <si>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</si>
  <si>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</si>
  <si>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</si>
  <si>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</si>
  <si>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</si>
  <si>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</si>
  <si>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</si>
  <si>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</si>
  <si>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</si>
  <si>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</si>
  <si>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</si>
  <si>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</si>
  <si>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</si>
  <si>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</si>
  <si>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</si>
  <si>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</si>
  <si>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</si>
  <si>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</si>
  <si>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</si>
  <si>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</si>
  <si>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</si>
  <si>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</si>
  <si>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</si>
  <si>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</si>
  <si>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</si>
  <si>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</si>
  <si>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</si>
  <si>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</si>
  <si>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</si>
  <si>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</si>
  <si>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</si>
  <si>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</si>
  <si>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</si>
  <si>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</si>
  <si>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</si>
  <si>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</si>
  <si>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</si>
  <si>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</si>
  <si>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</si>
  <si>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</si>
  <si>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</si>
  <si>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</si>
  <si>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</si>
  <si>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</si>
  <si>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</si>
  <si>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</si>
  <si>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</si>
  <si>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</si>
  <si>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</si>
  <si>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</si>
  <si>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</si>
  <si>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</si>
  <si>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</si>
  <si>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</si>
  <si>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</si>
  <si>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</si>
  <si>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</si>
  <si>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</si>
  <si>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</si>
  <si>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</si>
  <si>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</si>
  <si>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</si>
  <si>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</si>
  <si>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</si>
  <si>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</si>
  <si>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</si>
  <si>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</si>
  <si>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</si>
  <si>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</si>
  <si>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</si>
  <si>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</si>
  <si>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</si>
  <si>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</si>
  <si>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</si>
  <si>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</si>
  <si>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</si>
  <si>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</si>
  <si>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</si>
  <si>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</si>
  <si>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</si>
  <si>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</si>
  <si>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</si>
  <si>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</si>
  <si>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</si>
  <si>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</si>
  <si>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</si>
  <si>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</si>
  <si>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</si>
  <si>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</si>
  <si>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</si>
  <si>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</si>
  <si>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</si>
  <si>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</si>
  <si>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</si>
  <si>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</si>
  <si>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</si>
  <si>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</si>
  <si>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</si>
  <si>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</si>
  <si>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</si>
  <si>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</si>
  <si>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</si>
  <si>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</si>
  <si>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</si>
  <si>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</si>
  <si>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</si>
  <si>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</si>
  <si>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</si>
  <si>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</si>
  <si>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</si>
  <si>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</si>
  <si>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</si>
  <si>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</si>
  <si>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</si>
  <si>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</si>
  <si>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</si>
  <si>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</si>
  <si>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</si>
  <si>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</si>
  <si>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</si>
  <si>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</si>
  <si>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</si>
  <si>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</si>
  <si>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</si>
  <si>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</si>
  <si>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</si>
  <si>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</si>
  <si>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</si>
  <si>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</si>
  <si>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</si>
  <si>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</si>
  <si>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</si>
  <si>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</si>
  <si>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</si>
  <si>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</si>
  <si>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</si>
  <si>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</si>
  <si>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</si>
  <si>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</si>
  <si>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</si>
  <si>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</si>
  <si>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</si>
  <si>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</si>
  <si>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</si>
  <si>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</si>
  <si>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</si>
  <si>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</si>
  <si>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</si>
  <si>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</si>
  <si>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</si>
  <si>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</si>
  <si>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</si>
  <si>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</si>
  <si>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</si>
  <si>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</si>
  <si>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</si>
  <si>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</si>
  <si>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</si>
  <si>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</si>
  <si>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</si>
  <si>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</si>
  <si>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</si>
  <si>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</si>
  <si>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</si>
  <si>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</si>
  <si>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</si>
  <si>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</si>
  <si>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</si>
  <si>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</si>
  <si>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</si>
  <si>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</si>
  <si>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</si>
  <si>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</si>
  <si>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</si>
  <si>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</si>
  <si>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</si>
  <si>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</si>
  <si>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</si>
  <si>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</si>
  <si>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</si>
  <si>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</si>
  <si>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</si>
  <si>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</si>
  <si>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</si>
  <si>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</si>
  <si>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</si>
  <si>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</si>
  <si>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</si>
  <si>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</si>
  <si>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</si>
  <si>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</si>
  <si>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</si>
  <si>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</si>
  <si>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</si>
  <si>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</si>
  <si>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</si>
  <si>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</si>
  <si>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</si>
  <si>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</si>
  <si>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</si>
  <si>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</si>
  <si>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</si>
  <si>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</si>
  <si>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</si>
  <si>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</si>
  <si>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</si>
  <si>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</si>
  <si>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</si>
  <si>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</si>
  <si>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</si>
  <si>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</si>
  <si>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</si>
  <si>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</si>
  <si>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</si>
  <si>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</si>
  <si>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</si>
  <si>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</si>
  <si>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</si>
  <si>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</si>
  <si>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</si>
  <si>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</si>
  <si>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</si>
  <si>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</si>
  <si>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</si>
  <si>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</si>
  <si>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</si>
  <si>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</si>
  <si>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</si>
  <si>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</si>
  <si>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</si>
  <si>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</si>
  <si>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</si>
  <si>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</si>
  <si>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</si>
  <si>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</si>
  <si>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</si>
  <si>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</si>
  <si>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</si>
  <si>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</si>
  <si>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</si>
  <si>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</si>
  <si>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</si>
  <si>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</si>
  <si>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</si>
  <si>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</si>
  <si>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</si>
  <si>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</si>
  <si>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</si>
  <si>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</si>
  <si>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</si>
  <si>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</si>
  <si>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</si>
  <si>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</si>
  <si>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</si>
  <si>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</si>
  <si>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</si>
  <si>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</si>
  <si>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</si>
  <si>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</si>
  <si>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</si>
  <si>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</si>
  <si>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</si>
  <si>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</si>
  <si>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</si>
  <si>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</si>
  <si>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</si>
  <si>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</si>
  <si>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</si>
  <si>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</si>
  <si>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</si>
  <si>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</si>
  <si>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</si>
  <si>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</si>
  <si>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</si>
  <si>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</si>
  <si>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</si>
  <si>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</si>
  <si>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</si>
  <si>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</si>
  <si>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</si>
  <si>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</si>
  <si>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</si>
  <si>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</si>
  <si>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</si>
  <si>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</si>
  <si>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</si>
  <si>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</si>
  <si>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</si>
  <si>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</si>
  <si>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</si>
  <si>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</si>
  <si>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</si>
  <si>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</si>
  <si>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</si>
  <si>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</si>
  <si>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</si>
  <si>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</si>
  <si>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</si>
  <si>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</si>
  <si>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</si>
  <si>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</si>
  <si>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</si>
  <si>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</si>
  <si>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</si>
  <si>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</si>
  <si>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</si>
  <si>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</si>
  <si>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</si>
  <si>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</si>
  <si>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</si>
  <si>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</si>
  <si>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</si>
  <si>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</si>
  <si>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</si>
  <si>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</si>
  <si>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</si>
  <si>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</si>
  <si>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</si>
  <si>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</si>
  <si>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</si>
  <si>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</si>
  <si>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</si>
  <si>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</si>
  <si>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</si>
  <si>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</si>
  <si>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</si>
  <si>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</si>
  <si>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</si>
  <si>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</si>
  <si>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</si>
  <si>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</si>
  <si>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</si>
  <si>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</si>
  <si>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</si>
  <si>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</si>
  <si>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</si>
  <si>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</si>
  <si>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</si>
  <si>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</si>
  <si>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</si>
  <si>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</si>
  <si>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</si>
  <si>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</si>
  <si>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</si>
  <si>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</si>
  <si>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</si>
  <si>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</si>
  <si>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</si>
  <si>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</si>
  <si>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</si>
  <si>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</si>
  <si>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</si>
  <si>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</si>
  <si>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</si>
  <si>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</si>
  <si>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</si>
  <si>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</si>
  <si>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</si>
  <si>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</si>
  <si>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</si>
  <si>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</si>
  <si>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</si>
  <si>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</si>
  <si>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</si>
  <si>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</si>
  <si>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</si>
  <si>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</si>
  <si>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</si>
  <si>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</si>
  <si>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</si>
  <si>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</si>
  <si>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</si>
  <si>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</si>
  <si>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</si>
  <si>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</si>
  <si>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</si>
  <si>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</si>
  <si>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</si>
  <si>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</si>
  <si>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</si>
  <si>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</si>
  <si>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</si>
  <si>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</si>
  <si>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</si>
  <si>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</si>
  <si>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</si>
  <si>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</si>
  <si>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</si>
  <si>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</si>
  <si>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</si>
  <si>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</si>
  <si>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</si>
  <si>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</si>
  <si>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</si>
  <si>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</si>
  <si>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</si>
  <si>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</si>
  <si>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</si>
  <si>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</si>
  <si>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</si>
  <si>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</si>
  <si>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</si>
  <si>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</si>
  <si>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</si>
  <si>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</si>
  <si>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</si>
  <si>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</si>
  <si>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</si>
  <si>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</si>
  <si>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</si>
  <si>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</si>
  <si>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</si>
  <si>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</si>
  <si>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</si>
  <si>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</si>
  <si>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</si>
  <si>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</si>
  <si>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</si>
  <si>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</si>
  <si>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</si>
  <si>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</si>
  <si>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</si>
  <si>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</si>
  <si>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</si>
  <si>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</si>
  <si>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</si>
  <si>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</si>
  <si>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</si>
  <si>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</si>
  <si>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</si>
  <si>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</si>
  <si>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</si>
  <si>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</si>
  <si>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</si>
  <si>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</si>
  <si>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</si>
  <si>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</si>
  <si>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</si>
  <si>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</si>
  <si>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</si>
  <si>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</si>
  <si>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</si>
  <si>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</si>
  <si>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</si>
  <si>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</si>
  <si>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</si>
  <si>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</si>
  <si>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</si>
  <si>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</si>
  <si>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</si>
  <si>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</si>
  <si>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</si>
  <si>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</si>
  <si>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</si>
  <si>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</si>
  <si>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</si>
  <si>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</si>
  <si>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</si>
  <si>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</si>
  <si>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</si>
  <si>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</si>
  <si>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</si>
  <si>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</si>
  <si>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</si>
  <si>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</si>
  <si>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</si>
  <si>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</si>
  <si>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</si>
  <si>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</si>
  <si>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</si>
  <si>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</si>
  <si>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</si>
  <si>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</si>
  <si>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</si>
  <si>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</si>
  <si>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</si>
  <si>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</si>
  <si>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</si>
  <si>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</si>
  <si>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</si>
  <si>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</si>
  <si>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</si>
  <si>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</si>
  <si>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</si>
  <si>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</si>
  <si>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</si>
  <si>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</si>
  <si>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</si>
  <si>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</si>
  <si>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</si>
  <si>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</si>
  <si>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</si>
  <si>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</si>
  <si>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</si>
  <si>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</si>
  <si>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</si>
  <si>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</si>
  <si>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</si>
  <si>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</si>
  <si>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</si>
  <si>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</si>
  <si>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</si>
  <si>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</si>
  <si>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</si>
  <si>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</si>
  <si>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</si>
  <si>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</si>
  <si>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</si>
  <si>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</si>
  <si>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</si>
  <si>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</si>
  <si>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</si>
  <si>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</si>
  <si>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</si>
  <si>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</si>
  <si>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</si>
  <si>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</si>
  <si>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</si>
  <si>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</si>
  <si>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</si>
  <si>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</si>
  <si>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</si>
  <si>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</si>
  <si>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</si>
  <si>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</si>
  <si>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</si>
  <si>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</si>
  <si>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</si>
  <si>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</si>
  <si>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</si>
  <si>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</si>
  <si>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</si>
  <si>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</si>
  <si>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</si>
  <si>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</si>
  <si>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</si>
  <si>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</si>
  <si>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</si>
  <si>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</si>
  <si>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</si>
  <si>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</si>
  <si>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</si>
  <si>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</si>
  <si>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</si>
  <si>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</si>
  <si>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</si>
  <si>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</si>
  <si>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</si>
  <si>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</si>
  <si>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</si>
  <si>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</si>
  <si>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</si>
  <si>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</si>
  <si>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</si>
  <si>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</si>
  <si>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</si>
  <si>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</si>
  <si>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</si>
  <si>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</si>
  <si>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</si>
  <si>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</si>
  <si>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</si>
  <si>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</si>
  <si>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</si>
  <si>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</si>
  <si>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</si>
  <si>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</si>
  <si>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</si>
  <si>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</si>
  <si>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</si>
  <si>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</si>
  <si>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</si>
  <si>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</si>
  <si>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</si>
  <si>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</si>
  <si>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</si>
  <si>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</si>
  <si>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</si>
  <si>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</si>
  <si>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</si>
  <si>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</si>
  <si>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</si>
  <si>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</si>
  <si>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</si>
  <si>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</si>
  <si>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</si>
  <si>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</si>
  <si>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</si>
  <si>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</si>
  <si>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</si>
  <si>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</si>
  <si>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</si>
  <si>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</si>
  <si>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</si>
  <si>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</si>
  <si>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</si>
  <si>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</si>
  <si>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</si>
  <si>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</si>
  <si>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</si>
  <si>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</si>
  <si>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</si>
  <si>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</si>
  <si>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</si>
  <si>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</si>
  <si>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</si>
  <si>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</si>
  <si>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</si>
  <si>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</si>
  <si>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</si>
  <si>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</si>
  <si>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</si>
  <si>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</si>
  <si>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</si>
  <si>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</si>
  <si>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</si>
  <si>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</si>
  <si>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</si>
  <si>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</si>
  <si>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</si>
  <si>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</si>
  <si>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</si>
  <si>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</si>
  <si>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</si>
  <si>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</si>
  <si>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</si>
  <si>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</si>
  <si>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</si>
  <si>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</si>
  <si>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</si>
  <si>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</si>
  <si>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</si>
  <si>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</si>
  <si>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</si>
  <si>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</si>
  <si>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</si>
  <si>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</si>
  <si>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</si>
  <si>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</si>
  <si>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</si>
  <si>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</si>
  <si>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</si>
  <si>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</si>
  <si>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</si>
  <si>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</si>
  <si>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</si>
  <si>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</si>
  <si>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</si>
  <si>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</si>
  <si>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</si>
  <si>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</si>
  <si>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</si>
  <si>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</si>
  <si>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</si>
  <si>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</si>
  <si>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</si>
  <si>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</si>
  <si>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</si>
  <si>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</si>
  <si>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</si>
  <si>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</si>
  <si>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</si>
  <si>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</si>
  <si>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</si>
  <si>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</si>
  <si>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</si>
  <si>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</si>
  <si>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</si>
  <si>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</si>
  <si>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</si>
  <si>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</si>
  <si>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</si>
  <si>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</si>
  <si>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</si>
  <si>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</si>
  <si>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</si>
  <si>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</si>
  <si>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</si>
  <si>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</si>
  <si>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</si>
  <si>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</si>
  <si>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</si>
  <si>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</si>
  <si>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</si>
  <si>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</si>
  <si>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</si>
  <si>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</si>
  <si>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</si>
  <si>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</si>
  <si>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</si>
  <si>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</si>
  <si>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</si>
  <si>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</si>
  <si>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</si>
  <si>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</si>
  <si>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</si>
  <si>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</si>
  <si>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</si>
  <si>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</si>
  <si>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</si>
  <si>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</si>
  <si>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</si>
  <si>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</si>
  <si>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</si>
  <si>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</si>
  <si>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</si>
  <si>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</si>
  <si>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</si>
  <si>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</si>
  <si>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</si>
  <si>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</si>
  <si>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</si>
  <si>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</si>
  <si>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</si>
  <si>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</si>
  <si>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</si>
  <si>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</si>
  <si>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</si>
  <si>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</si>
  <si>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</si>
  <si>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</si>
  <si>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</si>
  <si>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</si>
  <si>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</si>
  <si>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</si>
  <si>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</si>
  <si>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</si>
  <si>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</si>
  <si>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</si>
  <si>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</si>
  <si>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</si>
  <si>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</si>
  <si>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</si>
  <si>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</si>
  <si>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</si>
  <si>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</si>
  <si>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</si>
  <si>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</si>
  <si>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</si>
  <si>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</si>
  <si>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</si>
  <si>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</si>
  <si>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</si>
  <si>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</si>
  <si>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</si>
  <si>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</si>
  <si>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</si>
  <si>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</si>
  <si>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</si>
  <si>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</si>
  <si>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</si>
  <si>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</si>
  <si>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</si>
  <si>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</si>
  <si>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</si>
  <si>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</si>
  <si>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</si>
  <si>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</si>
  <si>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</si>
  <si>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</si>
  <si>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</si>
  <si>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</si>
  <si>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</si>
  <si>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</si>
  <si>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</si>
  <si>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</si>
  <si>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</si>
  <si>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</si>
  <si>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</si>
  <si>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</si>
  <si>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</si>
  <si>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</si>
  <si>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</si>
  <si>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</si>
  <si>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</si>
  <si>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</si>
  <si>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</si>
  <si>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</si>
  <si>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</si>
  <si>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</si>
  <si>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</si>
  <si>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</si>
  <si>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</si>
  <si>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</si>
  <si>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</si>
  <si>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</si>
  <si>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</si>
  <si>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</si>
  <si>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</si>
  <si>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</si>
  <si>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</si>
  <si>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</si>
  <si>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</si>
  <si>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</si>
  <si>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</si>
  <si>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</si>
  <si>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</si>
  <si>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</si>
  <si>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</si>
  <si>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</si>
  <si>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</si>
  <si>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</si>
  <si>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</si>
  <si>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</si>
  <si>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</si>
  <si>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</si>
  <si>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</si>
  <si>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</si>
  <si>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</si>
  <si>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</si>
  <si>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</si>
  <si>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</si>
  <si>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</si>
  <si>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</si>
  <si>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</si>
  <si>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</si>
  <si>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</si>
  <si>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</si>
  <si>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</si>
  <si>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</si>
  <si>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</si>
  <si>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</si>
  <si>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</si>
  <si>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</si>
  <si>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</si>
  <si>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</si>
  <si>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</si>
  <si>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</si>
  <si>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</si>
  <si>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</si>
  <si>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</si>
  <si>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</si>
  <si>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</si>
  <si>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</si>
  <si>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</si>
  <si>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</si>
  <si>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</si>
  <si>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</si>
  <si>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</si>
  <si>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</si>
  <si>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</si>
  <si>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</si>
  <si>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</si>
  <si>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</si>
  <si>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</si>
  <si>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</si>
  <si>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</si>
  <si>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</si>
  <si>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</si>
  <si>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</si>
  <si>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</si>
  <si>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</si>
  <si>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</si>
  <si>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</si>
  <si>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</si>
  <si>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</si>
  <si>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</si>
  <si>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</si>
  <si>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</si>
  <si>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</si>
  <si>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</si>
  <si>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</si>
  <si>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</si>
  <si>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</si>
  <si>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</si>
  <si>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</si>
  <si>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</si>
  <si>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</si>
  <si>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</si>
  <si>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</si>
  <si>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</si>
  <si>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</si>
  <si>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</si>
  <si>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</si>
  <si>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</si>
  <si>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</si>
  <si>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</si>
  <si>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</si>
  <si>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</si>
  <si>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</si>
  <si>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</si>
  <si>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</si>
  <si>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</si>
  <si>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</si>
  <si>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</si>
  <si>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</si>
  <si>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</si>
  <si>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</si>
  <si>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</si>
  <si>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</si>
  <si>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</si>
  <si>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</si>
  <si>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</si>
  <si>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</si>
  <si>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</si>
  <si>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</si>
  <si>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</si>
  <si>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</si>
  <si>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</si>
  <si>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</si>
  <si>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</si>
  <si>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</si>
  <si>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</si>
  <si>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</si>
  <si>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</si>
  <si>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</si>
  <si>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</si>
  <si>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</si>
  <si>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</si>
  <si>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</si>
  <si>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</si>
  <si>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</si>
  <si>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</si>
  <si>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</si>
  <si>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</si>
  <si>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</si>
  <si>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</si>
  <si>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</si>
  <si>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</si>
  <si>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</si>
  <si>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</si>
  <si>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</si>
  <si>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</si>
  <si>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</si>
  <si>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</si>
  <si>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</si>
  <si>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</si>
  <si>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</si>
  <si>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</si>
  <si>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</si>
  <si>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</si>
  <si>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</si>
  <si>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</si>
  <si>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</si>
  <si>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</si>
  <si>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</si>
  <si>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</si>
  <si>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</si>
  <si>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</si>
  <si>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</si>
  <si>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</si>
  <si>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</si>
  <si>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</si>
  <si>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</si>
  <si>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</si>
  <si>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</si>
  <si>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</si>
  <si>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</si>
  <si>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</si>
  <si>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</si>
  <si>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</si>
  <si>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</si>
  <si>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</si>
  <si>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</si>
  <si>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</si>
  <si>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</si>
  <si>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</si>
  <si>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</si>
  <si>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</si>
  <si>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</si>
  <si>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</si>
  <si>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</si>
  <si>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</si>
  <si>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</si>
  <si>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</si>
  <si>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</si>
  <si>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</si>
  <si>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</si>
  <si>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</si>
  <si>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</si>
  <si>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</si>
  <si>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</si>
  <si>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</si>
  <si>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</si>
  <si>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</si>
  <si>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</si>
  <si>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</si>
  <si>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</si>
  <si>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</si>
  <si>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</si>
  <si>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</si>
  <si>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</si>
  <si>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</si>
  <si>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</si>
  <si>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</si>
  <si>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</si>
  <si>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</si>
  <si>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</si>
  <si>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</si>
  <si>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</si>
  <si>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</si>
  <si>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</si>
  <si>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</si>
  <si>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</si>
  <si>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</si>
  <si>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</si>
  <si>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</si>
  <si>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</si>
  <si>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</si>
  <si>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</si>
  <si>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</si>
  <si>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</si>
  <si>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</si>
  <si>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</si>
  <si>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</si>
  <si>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</si>
  <si>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</si>
  <si>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</si>
  <si>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</si>
  <si>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</si>
  <si>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</si>
  <si>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</si>
  <si>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</si>
  <si>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</si>
  <si>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</si>
  <si>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</si>
  <si>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</si>
  <si>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</si>
  <si>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</si>
  <si>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</si>
  <si>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</si>
  <si>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</si>
  <si>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</si>
  <si>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</si>
  <si>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</si>
  <si>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</si>
  <si>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</si>
  <si>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</si>
  <si>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</si>
  <si>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</si>
  <si>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</si>
  <si>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</si>
  <si>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</si>
  <si>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</si>
  <si>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</si>
  <si>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</si>
  <si>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</si>
  <si>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</si>
  <si>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</si>
  <si>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</si>
  <si>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</si>
  <si>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</si>
  <si>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</si>
  <si>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</si>
  <si>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</si>
  <si>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</si>
  <si>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</si>
  <si>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</si>
  <si>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</si>
  <si>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</si>
  <si>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</si>
  <si>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</si>
  <si>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</si>
  <si>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</si>
  <si>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</si>
  <si>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</si>
  <si>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</si>
  <si>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</si>
  <si>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</si>
  <si>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</si>
  <si>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</si>
  <si>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</si>
  <si>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</si>
  <si>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</si>
  <si>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</si>
  <si>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</si>
  <si>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</si>
  <si>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</si>
  <si>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</si>
  <si>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</si>
  <si>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</si>
  <si>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</si>
  <si>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</si>
  <si>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</si>
  <si>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</si>
  <si>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</si>
  <si>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</si>
  <si>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</si>
  <si>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</si>
  <si>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</si>
  <si>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</si>
  <si>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</si>
  <si>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</si>
  <si>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</si>
  <si>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</si>
  <si>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</si>
  <si>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</si>
  <si>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</si>
  <si>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</si>
  <si>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</si>
  <si>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</si>
  <si>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</si>
  <si>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</si>
  <si>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</si>
  <si>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</si>
  <si>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</si>
  <si>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</si>
  <si>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</si>
  <si>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</si>
  <si>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</si>
  <si>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</si>
  <si>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</si>
  <si>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</si>
  <si>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</si>
  <si>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</si>
  <si>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</si>
  <si>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</si>
  <si>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</si>
  <si>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</si>
  <si>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</si>
  <si>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</si>
  <si>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</si>
  <si>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</si>
  <si>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</si>
  <si>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</si>
  <si>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</si>
  <si>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</si>
  <si>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</si>
  <si>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</si>
  <si>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</si>
  <si>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</si>
  <si>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</si>
  <si>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</si>
  <si>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</si>
  <si>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</si>
  <si>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</si>
  <si>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</si>
  <si>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</si>
  <si>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</si>
  <si>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</si>
  <si>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</si>
  <si>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</si>
  <si>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</si>
  <si>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</si>
  <si>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</si>
  <si>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</si>
  <si>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</si>
  <si>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</si>
  <si>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</si>
  <si>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</si>
  <si>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</si>
  <si>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</si>
  <si>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</si>
  <si>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</si>
  <si>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</si>
  <si>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</si>
  <si>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</si>
  <si>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</si>
  <si>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</si>
  <si>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</si>
  <si>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</si>
  <si>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</si>
  <si>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</si>
  <si>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</si>
  <si>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</si>
  <si>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</si>
  <si>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</si>
  <si>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</si>
  <si>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</si>
  <si>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</si>
  <si>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</si>
  <si>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</si>
  <si>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</si>
  <si>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</si>
  <si>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</si>
  <si>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</si>
  <si>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</si>
  <si>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</si>
  <si>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</si>
  <si>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</si>
  <si>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</si>
  <si>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</si>
  <si>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</si>
  <si>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</si>
  <si>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</si>
  <si>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</si>
  <si>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</si>
  <si>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</si>
  <si>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</si>
  <si>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</si>
  <si>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</si>
  <si>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</si>
  <si>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</si>
  <si>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</si>
  <si>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</si>
  <si>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</si>
  <si>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</si>
  <si>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</si>
  <si>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</si>
  <si>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</si>
  <si>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</si>
  <si>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</si>
  <si>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</si>
  <si>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</si>
  <si>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</si>
  <si>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</si>
  <si>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</si>
  <si>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</si>
  <si>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</si>
  <si>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</si>
  <si>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</si>
  <si>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</si>
  <si>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</si>
  <si>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</si>
  <si>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</si>
  <si>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</si>
  <si>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</si>
  <si>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</si>
  <si>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</si>
  <si>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</si>
  <si>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</si>
  <si>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</si>
  <si>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</si>
  <si>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</si>
  <si>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</si>
  <si>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</si>
  <si>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</si>
  <si>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</si>
  <si>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</si>
  <si>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</si>
  <si>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</si>
  <si>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</si>
  <si>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</si>
  <si>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</si>
  <si>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</si>
  <si>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</si>
  <si>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</si>
  <si>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</si>
  <si>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</si>
  <si>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</si>
  <si>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</si>
  <si>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</si>
  <si>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</si>
  <si>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</si>
  <si>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</si>
  <si>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</si>
  <si>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</si>
  <si>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</si>
  <si>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</si>
  <si>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</si>
  <si>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</si>
  <si>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</si>
  <si>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</si>
  <si>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</si>
  <si>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</si>
  <si>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</si>
  <si>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</si>
  <si>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</si>
  <si>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</si>
  <si>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</si>
  <si>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</si>
  <si>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</si>
  <si>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</si>
  <si>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</si>
  <si>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</si>
  <si>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</si>
  <si>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</si>
  <si>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</si>
  <si>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</si>
  <si>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</si>
  <si>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</si>
  <si>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</si>
  <si>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</si>
  <si>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</si>
  <si>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</si>
  <si>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</si>
  <si>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</si>
  <si>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</si>
  <si>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</si>
  <si>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</si>
  <si>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</si>
  <si>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</si>
  <si>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</si>
  <si>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</si>
  <si>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</si>
  <si>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</si>
  <si>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</si>
  <si>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</si>
  <si>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</si>
  <si>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</si>
  <si>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</si>
  <si>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</si>
  <si>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</si>
  <si>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</si>
  <si>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</si>
  <si>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</si>
  <si>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</si>
  <si>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</si>
  <si>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</si>
  <si>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</si>
  <si>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</si>
  <si>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</si>
  <si>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</si>
  <si>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</si>
  <si>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</si>
  <si>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</si>
  <si>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</si>
  <si>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</si>
  <si>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</si>
  <si>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</si>
  <si>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</si>
  <si>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</si>
  <si>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</si>
  <si>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</si>
  <si>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</si>
  <si>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</si>
  <si>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</si>
  <si>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</si>
  <si>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</si>
  <si>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</si>
  <si>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</si>
  <si>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</si>
  <si>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</si>
  <si>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</si>
  <si>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</si>
  <si>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</si>
  <si>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</si>
  <si>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</si>
  <si>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</si>
  <si>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</si>
  <si>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</si>
  <si>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</si>
  <si>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</si>
  <si>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</si>
  <si>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</si>
  <si>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</si>
  <si>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</si>
  <si>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</si>
  <si>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</si>
  <si>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</si>
  <si>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</si>
  <si>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</si>
  <si>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</si>
  <si>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</si>
  <si>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</si>
  <si>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</si>
  <si>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</si>
  <si>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</si>
  <si>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</si>
  <si>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</si>
  <si>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</si>
  <si>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</si>
  <si>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</si>
  <si>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</si>
  <si>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</si>
  <si>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</si>
  <si>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</si>
  <si>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</si>
  <si>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</si>
  <si>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</si>
  <si>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</si>
  <si>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</si>
  <si>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</si>
  <si>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</si>
  <si>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</si>
  <si>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</si>
  <si>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</si>
  <si>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</si>
  <si>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</si>
  <si>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</si>
  <si>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</si>
  <si>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</si>
  <si>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</si>
  <si>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</si>
  <si>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</si>
  <si>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</si>
  <si>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</si>
  <si>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</si>
  <si>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</si>
  <si>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</si>
  <si>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</si>
  <si>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</si>
  <si>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</si>
  <si>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</si>
  <si>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</si>
  <si>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</si>
  <si>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</si>
  <si>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</si>
  <si>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</si>
  <si>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</si>
  <si>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</si>
  <si>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</si>
  <si>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</si>
  <si>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</si>
  <si>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</si>
  <si>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</si>
  <si>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</si>
  <si>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</si>
  <si>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</si>
  <si>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</si>
  <si>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</si>
  <si>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</si>
  <si>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</si>
  <si>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</si>
  <si>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</si>
  <si>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</si>
  <si>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</si>
  <si>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</si>
  <si>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</si>
  <si>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</si>
  <si>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</si>
  <si>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</si>
  <si>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</si>
  <si>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</si>
  <si>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</si>
  <si>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</si>
  <si>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</si>
  <si>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</si>
  <si>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</si>
  <si>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</si>
  <si>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</si>
  <si>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</si>
  <si>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</si>
  <si>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</si>
  <si>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</si>
  <si>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</si>
  <si>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</si>
  <si>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</si>
  <si>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</si>
  <si>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</si>
  <si>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</si>
  <si>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</si>
  <si>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</si>
  <si>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</si>
  <si>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</si>
  <si>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</si>
  <si>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</si>
  <si>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</si>
  <si>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</si>
  <si>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</si>
  <si>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</si>
  <si>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</si>
  <si>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</si>
  <si>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</si>
  <si>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</si>
  <si>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</si>
  <si>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</si>
  <si>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</si>
  <si>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</si>
  <si>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</si>
  <si>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</si>
  <si>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</si>
  <si>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</si>
  <si>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</si>
  <si>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</si>
  <si>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</si>
  <si>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</si>
  <si>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</si>
  <si>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</si>
  <si>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</si>
  <si>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</si>
  <si>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</si>
  <si>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</si>
  <si>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</si>
  <si>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</si>
  <si>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</si>
  <si>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</si>
  <si>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</si>
  <si>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</si>
  <si>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</si>
  <si>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</si>
  <si>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</si>
  <si>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</si>
  <si>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</si>
  <si>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</si>
  <si>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</si>
  <si>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</si>
  <si>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</si>
  <si>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</si>
  <si>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</si>
  <si>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</si>
  <si>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</si>
  <si>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</si>
  <si>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</si>
  <si>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</si>
  <si>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</si>
  <si>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</si>
  <si>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</si>
  <si>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</si>
  <si>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</si>
  <si>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</si>
  <si>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</si>
  <si>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</si>
  <si>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</si>
  <si>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</si>
  <si>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</si>
  <si>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</si>
  <si>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</si>
  <si>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</si>
  <si>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</si>
  <si>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</si>
  <si>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</si>
  <si>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</si>
  <si>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</si>
  <si>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</si>
  <si>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</si>
  <si>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</si>
  <si>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</si>
  <si>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</si>
  <si>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</si>
  <si>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</si>
  <si>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</si>
  <si>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</si>
  <si>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</si>
  <si>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</si>
  <si>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</si>
  <si>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</si>
  <si>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</si>
  <si>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</si>
  <si>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</si>
  <si>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</si>
  <si>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</si>
  <si>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</si>
  <si>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</si>
  <si>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</si>
  <si>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</si>
  <si>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</si>
  <si>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</si>
  <si>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</si>
  <si>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</si>
  <si>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</si>
  <si>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</si>
  <si>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</si>
  <si>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</si>
  <si>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</si>
  <si>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</si>
  <si>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</si>
  <si>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</si>
  <si>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</si>
  <si>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</si>
  <si>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</si>
  <si>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</si>
  <si>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</si>
  <si>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</si>
  <si>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</si>
  <si>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</si>
  <si>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</si>
  <si>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</si>
  <si>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</si>
  <si>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</si>
  <si>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</si>
  <si>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</si>
  <si>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</si>
  <si>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</si>
  <si>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</si>
  <si>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</si>
  <si>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</si>
  <si>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</si>
  <si>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</si>
  <si>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</si>
  <si>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</si>
  <si>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</si>
  <si>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</si>
  <si>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</si>
  <si>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</si>
  <si>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</si>
  <si>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</si>
  <si>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</si>
  <si>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</si>
  <si>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</si>
  <si>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</si>
  <si>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</si>
  <si>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</si>
  <si>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</si>
  <si>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</si>
  <si>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</si>
  <si>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</si>
  <si>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</si>
  <si>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</si>
  <si>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</si>
  <si>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</si>
  <si>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</si>
  <si>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</si>
  <si>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</si>
  <si>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</si>
  <si>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</si>
  <si>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</si>
  <si>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</si>
  <si>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</si>
  <si>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</si>
  <si>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</si>
  <si>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</si>
  <si>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</si>
  <si>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</si>
  <si>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</si>
  <si>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</si>
  <si>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</si>
  <si>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</si>
  <si>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</si>
  <si>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</si>
  <si>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</si>
  <si>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</si>
  <si>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</si>
  <si>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</si>
  <si>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</si>
  <si>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</si>
  <si>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</si>
  <si>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</si>
  <si>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</si>
  <si>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</si>
  <si>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</si>
  <si>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</si>
  <si>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</si>
  <si>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</si>
  <si>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</si>
  <si>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</si>
  <si>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</si>
  <si>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</si>
  <si>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</si>
  <si>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</si>
  <si>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</si>
  <si>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</si>
  <si>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</si>
  <si>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</si>
  <si>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</si>
  <si>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</si>
  <si>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</si>
  <si>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</si>
  <si>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</si>
  <si>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</si>
  <si>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</si>
  <si>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</si>
  <si>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</si>
  <si>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</si>
  <si>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</si>
  <si>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</si>
  <si>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</si>
  <si>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</si>
  <si>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</si>
  <si>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</si>
  <si>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</si>
  <si>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</si>
  <si>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</si>
  <si>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</si>
  <si>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</si>
  <si>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</si>
  <si>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</si>
  <si>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</si>
  <si>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</si>
  <si>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</si>
  <si>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</si>
  <si>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</si>
  <si>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</si>
  <si>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</si>
  <si>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</si>
  <si>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</si>
  <si>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</si>
  <si>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</si>
  <si>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</si>
  <si>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</si>
  <si>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</si>
  <si>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</si>
  <si>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</si>
  <si>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</si>
  <si>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</si>
  <si>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</si>
  <si>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</si>
  <si>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</si>
  <si>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</si>
  <si>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</si>
  <si>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</si>
  <si>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</si>
  <si>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</si>
  <si>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</si>
  <si>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</si>
  <si>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</si>
  <si>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</si>
  <si>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</si>
  <si>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</si>
  <si>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</si>
  <si>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</si>
  <si>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</si>
  <si>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</si>
  <si>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</si>
  <si>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</si>
  <si>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</si>
  <si>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</si>
  <si>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</si>
  <si>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</si>
  <si>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</si>
  <si>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</si>
  <si>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</si>
  <si>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</si>
  <si>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</si>
  <si>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</si>
  <si>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</si>
  <si>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</si>
  <si>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</si>
  <si>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</si>
  <si>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</si>
  <si>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</si>
  <si>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</si>
  <si>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</si>
  <si>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</si>
  <si>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</si>
  <si>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</si>
  <si>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</si>
  <si>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</si>
  <si>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</si>
  <si>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</si>
  <si>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</si>
  <si>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</si>
  <si>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</si>
  <si>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</si>
  <si>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</si>
  <si>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</si>
  <si>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</si>
  <si>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</si>
  <si>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</si>
  <si>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</si>
  <si>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</si>
  <si>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</si>
  <si>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</si>
  <si>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</si>
  <si>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</si>
  <si>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</si>
  <si>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</si>
  <si>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</si>
  <si>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</si>
  <si>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</si>
  <si>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</si>
  <si>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</si>
  <si>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</si>
  <si>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</si>
  <si>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</si>
  <si>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</si>
  <si>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</si>
  <si>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</si>
  <si>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</si>
  <si>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</si>
  <si>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</si>
  <si>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</si>
  <si>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</si>
  <si>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</si>
  <si>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</si>
  <si>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</si>
  <si>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</si>
  <si>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</si>
  <si>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</si>
  <si>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</si>
  <si>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</si>
  <si>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</si>
  <si>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</si>
  <si>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</si>
  <si>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</si>
  <si>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</si>
  <si>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</si>
  <si>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</si>
  <si>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</si>
  <si>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</si>
  <si>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</si>
  <si>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</si>
  <si>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</si>
  <si>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</si>
  <si>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</si>
  <si>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</si>
  <si>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</si>
  <si>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</si>
  <si>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</si>
  <si>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</si>
  <si>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</si>
  <si>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</si>
  <si>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</si>
  <si>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</si>
  <si>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</si>
  <si>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</si>
  <si>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</si>
  <si>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</si>
  <si>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</si>
  <si>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</si>
  <si>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</si>
  <si>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</si>
  <si>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</si>
  <si>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</si>
  <si>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</si>
  <si>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</si>
  <si>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</si>
  <si>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</si>
  <si>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</si>
  <si>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</si>
  <si>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</si>
  <si>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</si>
  <si>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</si>
  <si>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</si>
  <si>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</si>
  <si>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</si>
  <si>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</si>
  <si>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</si>
  <si>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</si>
  <si>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</si>
  <si>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</si>
  <si>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</si>
  <si>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</si>
  <si>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</si>
  <si>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</si>
  <si>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</si>
  <si>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</si>
  <si>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</si>
  <si>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</si>
  <si>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</si>
  <si>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</si>
  <si>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</si>
  <si>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</si>
  <si>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</si>
  <si>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</si>
  <si>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</si>
  <si>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</si>
  <si>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</si>
  <si>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</si>
  <si>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</si>
  <si>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</si>
  <si>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</si>
  <si>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</si>
  <si>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</si>
  <si>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</si>
  <si>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</si>
  <si>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</si>
  <si>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</si>
  <si>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</si>
  <si>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</si>
  <si>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</si>
  <si>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</si>
  <si>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</si>
  <si>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</si>
  <si>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</si>
  <si>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</si>
  <si>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</si>
  <si>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</si>
  <si>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</si>
  <si>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</si>
  <si>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</si>
  <si>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</si>
  <si>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</si>
  <si>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</si>
  <si>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</si>
  <si>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</si>
  <si>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</si>
  <si>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</si>
  <si>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</si>
  <si>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</si>
  <si>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</si>
  <si>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</si>
  <si>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</si>
  <si>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</si>
  <si>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</si>
  <si>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</si>
  <si>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</si>
  <si>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</si>
  <si>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</si>
  <si>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</si>
  <si>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</si>
  <si>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</si>
  <si>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</si>
  <si>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</si>
  <si>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</si>
  <si>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</si>
  <si>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</si>
  <si>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</si>
  <si>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</si>
  <si>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</si>
  <si>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</si>
  <si>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</si>
  <si>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</si>
  <si>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</si>
  <si>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</si>
  <si>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</si>
  <si>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</si>
  <si>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</si>
  <si>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</si>
  <si>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</si>
  <si>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</si>
  <si>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</si>
  <si>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</si>
  <si>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</si>
  <si>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</si>
  <si>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</si>
  <si>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</si>
  <si>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</si>
  <si>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</si>
  <si>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</si>
  <si>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</si>
  <si>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</si>
  <si>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</si>
  <si>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</si>
  <si>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</si>
  <si>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</si>
  <si>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</si>
  <si>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</si>
  <si>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</si>
  <si>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</si>
  <si>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</si>
  <si>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</si>
  <si>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</si>
  <si>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</si>
  <si>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</si>
  <si>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</si>
  <si>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</si>
  <si>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</si>
  <si>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</si>
  <si>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</si>
  <si>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</si>
  <si>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</si>
  <si>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</si>
  <si>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</si>
  <si>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</si>
  <si>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</si>
  <si>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</si>
  <si>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</si>
  <si>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</si>
  <si>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</si>
  <si>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</si>
  <si>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</si>
  <si>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</si>
  <si>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</si>
  <si>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</si>
  <si>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</si>
  <si>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</si>
  <si>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</si>
  <si>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</si>
  <si>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</si>
  <si>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</si>
  <si>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</si>
  <si>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</si>
  <si>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</si>
  <si>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</si>
  <si>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</si>
  <si>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</si>
  <si>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</si>
  <si>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</si>
  <si>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</si>
  <si>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</si>
  <si>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</si>
  <si>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</si>
  <si>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</si>
  <si>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</si>
  <si>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</si>
  <si>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</si>
  <si>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</si>
  <si>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</si>
  <si>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</si>
  <si>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</si>
  <si>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</si>
  <si>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</si>
  <si>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</si>
  <si>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</si>
  <si>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</si>
  <si>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</si>
  <si>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</si>
  <si>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</si>
  <si>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</si>
  <si>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</si>
  <si>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</si>
  <si>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</si>
  <si>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</si>
  <si>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</si>
  <si>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</si>
  <si>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</si>
  <si>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</si>
  <si>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</si>
  <si>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</si>
  <si>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</si>
  <si>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</si>
  <si>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</si>
  <si>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</si>
  <si>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</si>
  <si>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</si>
  <si>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</si>
  <si>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</si>
  <si>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</si>
  <si>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</si>
  <si>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</si>
  <si>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</si>
  <si>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</si>
  <si>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</si>
  <si>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</si>
  <si>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</si>
  <si>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</si>
  <si>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</si>
  <si>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</si>
  <si>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</si>
  <si>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</si>
  <si>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</si>
  <si>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</si>
  <si>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</si>
  <si>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</si>
  <si>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</si>
  <si>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</si>
  <si>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</si>
  <si>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</si>
  <si>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</si>
  <si>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</si>
  <si>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</si>
  <si>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</si>
  <si>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</si>
  <si>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</si>
  <si>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</si>
  <si>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</si>
  <si>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</si>
  <si>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</si>
  <si>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</si>
  <si>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</si>
  <si>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</si>
  <si>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</si>
  <si>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</si>
  <si>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</si>
  <si>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</si>
  <si>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</si>
  <si>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</si>
  <si>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</si>
  <si>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</si>
  <si>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</si>
  <si>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</si>
  <si>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</si>
  <si>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</si>
  <si>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</si>
  <si>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</si>
  <si>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</si>
  <si>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</si>
  <si>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</si>
  <si>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</si>
  <si>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</si>
  <si>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</si>
  <si>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</si>
  <si>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</si>
  <si>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</si>
  <si>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</si>
  <si>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</si>
  <si>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</si>
  <si>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</si>
  <si>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</si>
  <si>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</si>
  <si>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</si>
  <si>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</si>
  <si>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</si>
  <si>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</si>
  <si>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</si>
  <si>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</si>
  <si>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</si>
  <si>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</si>
  <si>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</si>
  <si>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</si>
  <si>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</si>
  <si>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</si>
  <si>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</si>
  <si>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</si>
  <si>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</si>
  <si>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</si>
  <si>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</si>
  <si>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</si>
  <si>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</si>
  <si>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</si>
  <si>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</si>
  <si>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</si>
  <si>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</si>
  <si>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</si>
  <si>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</si>
  <si>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</si>
  <si>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</si>
  <si>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</si>
  <si>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</si>
  <si>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</si>
  <si>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</si>
  <si>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</si>
  <si>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</si>
  <si>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</si>
  <si>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</si>
  <si>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</si>
  <si>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</si>
  <si>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</si>
  <si>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</si>
  <si>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</si>
  <si>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</si>
  <si>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</si>
  <si>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</si>
  <si>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</si>
  <si>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</si>
  <si>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</si>
  <si>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</si>
  <si>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</si>
  <si>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</si>
  <si>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</si>
  <si>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</si>
  <si>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</si>
  <si>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</si>
  <si>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</si>
  <si>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</si>
  <si>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</si>
  <si>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</si>
  <si>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</si>
  <si>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</si>
  <si>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</si>
  <si>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</si>
  <si>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</si>
  <si>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</si>
  <si>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</si>
  <si>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</si>
  <si>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</si>
  <si>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</si>
  <si>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</si>
  <si>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</si>
  <si>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</si>
  <si>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</si>
  <si>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</si>
  <si>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</si>
  <si>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</si>
  <si>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</si>
  <si>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</si>
  <si>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</si>
  <si>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</si>
  <si>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</si>
  <si>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</si>
  <si>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</si>
  <si>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</si>
  <si>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</si>
  <si>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</si>
  <si>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</si>
  <si>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</si>
  <si>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</si>
  <si>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</si>
  <si>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</si>
  <si>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</si>
  <si>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</si>
  <si>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</si>
  <si>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</si>
  <si>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</si>
  <si>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</si>
  <si>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</si>
  <si>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</si>
  <si>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</si>
  <si>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</si>
  <si>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</si>
  <si>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</si>
  <si>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</si>
  <si>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</si>
  <si>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</si>
  <si>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</si>
  <si>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</si>
  <si>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</si>
  <si>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</si>
  <si>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</si>
  <si>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</si>
  <si>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</si>
  <si>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</si>
  <si>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</si>
  <si>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</si>
  <si>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</si>
  <si>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</si>
  <si>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</si>
  <si>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</si>
  <si>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</si>
  <si>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</si>
  <si>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</si>
  <si>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</si>
  <si>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</si>
  <si>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</si>
  <si>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</si>
  <si>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</si>
  <si>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</si>
  <si>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</si>
  <si>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</si>
  <si>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</si>
  <si>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</si>
  <si>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</si>
  <si>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</si>
  <si>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</si>
  <si>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</si>
  <si>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</si>
  <si>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</si>
  <si>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</si>
  <si>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</si>
  <si>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</si>
  <si>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</si>
  <si>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</si>
  <si>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</si>
  <si>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</si>
  <si>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</si>
  <si>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</si>
  <si>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</si>
  <si>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</si>
  <si>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</si>
  <si>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</si>
  <si>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</si>
  <si>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</si>
  <si>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</si>
  <si>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</si>
  <si>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</si>
  <si>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</si>
  <si>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</si>
  <si>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</si>
  <si>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</si>
  <si>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</si>
  <si>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</si>
  <si>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</si>
  <si>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</si>
  <si>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</si>
  <si>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</si>
  <si>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</si>
  <si>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</si>
  <si>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</si>
  <si>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</si>
  <si>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</si>
  <si>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</si>
  <si>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</si>
  <si>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</si>
  <si>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</si>
  <si>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</si>
  <si>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</si>
  <si>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</si>
  <si>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</si>
  <si>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</si>
  <si>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</si>
  <si>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</si>
  <si>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</si>
  <si>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</si>
  <si>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</si>
  <si>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</si>
  <si>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</si>
  <si>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</si>
  <si>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</si>
  <si>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</si>
  <si>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</si>
  <si>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</si>
  <si>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</si>
  <si>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</si>
  <si>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</si>
  <si>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</si>
  <si>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</si>
  <si>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</si>
  <si>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</si>
  <si>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</si>
  <si>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</si>
  <si>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</si>
  <si>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</si>
  <si>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</si>
  <si>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</si>
  <si>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</si>
  <si>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</si>
  <si>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</si>
  <si>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</si>
  <si>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</si>
  <si>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</si>
  <si>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</si>
  <si>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</si>
  <si>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</si>
  <si>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</si>
  <si>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</si>
  <si>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</si>
  <si>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</si>
  <si>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</si>
  <si>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</si>
  <si>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</si>
  <si>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</si>
  <si>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</si>
  <si>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</si>
  <si>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</si>
  <si>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</si>
  <si>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</si>
  <si>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</si>
  <si>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</si>
  <si>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</si>
  <si>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</si>
  <si>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</si>
  <si>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</si>
  <si>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</si>
  <si>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</si>
  <si>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</si>
  <si>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</si>
  <si>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</si>
  <si>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</si>
  <si>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</si>
  <si>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</si>
  <si>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</si>
  <si>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</si>
  <si>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</si>
  <si>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</si>
  <si>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</si>
  <si>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</si>
  <si>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</si>
  <si>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</si>
  <si>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</si>
  <si>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</si>
  <si>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</si>
  <si>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</si>
  <si>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</si>
  <si>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</si>
  <si>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</si>
  <si>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</si>
  <si>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</si>
  <si>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</si>
  <si>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</si>
  <si>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</si>
  <si>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</si>
  <si>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</si>
  <si>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</si>
  <si>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</si>
  <si>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</si>
  <si>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</si>
  <si>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</si>
  <si>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</si>
  <si>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</si>
  <si>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</si>
  <si>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</si>
  <si>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</si>
  <si>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</si>
  <si>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</si>
  <si>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</si>
  <si>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</si>
  <si>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</si>
  <si>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</si>
  <si>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</si>
  <si>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</si>
  <si>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</si>
  <si>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</si>
  <si>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</si>
  <si>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</si>
  <si>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</si>
  <si>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</si>
  <si>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</si>
  <si>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</si>
  <si>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</si>
  <si>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</si>
  <si>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</si>
  <si>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</si>
  <si>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</si>
  <si>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</si>
  <si>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</si>
  <si>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</si>
  <si>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</si>
  <si>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</si>
  <si>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</si>
  <si>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</si>
  <si>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</si>
  <si>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</si>
  <si>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</si>
  <si>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</si>
  <si>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</si>
  <si>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</si>
  <si>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</si>
  <si>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</si>
  <si>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</si>
  <si>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</si>
  <si>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</si>
  <si>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</si>
  <si>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</si>
  <si>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</si>
  <si>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</si>
  <si>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</si>
  <si>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</si>
  <si>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</si>
  <si>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</si>
  <si>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</si>
  <si>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</si>
  <si>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</si>
  <si>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</si>
  <si>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</si>
  <si>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</si>
  <si>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</si>
  <si>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</si>
  <si>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</si>
  <si>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</si>
  <si>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</si>
  <si>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</si>
  <si>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</si>
  <si>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</si>
  <si>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</si>
  <si>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</si>
  <si>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</si>
  <si>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</si>
  <si>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</si>
  <si>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</si>
  <si>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</si>
  <si>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</si>
  <si>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</si>
  <si>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</si>
  <si>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</si>
  <si>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</si>
  <si>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</si>
  <si>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</si>
  <si>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</si>
  <si>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</si>
  <si>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</si>
  <si>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</si>
  <si>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</si>
  <si>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</si>
  <si>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</si>
  <si>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</si>
  <si>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</si>
  <si>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</si>
  <si>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</si>
  <si>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</si>
  <si>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</si>
  <si>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</si>
  <si>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</si>
  <si>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</si>
  <si>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</si>
  <si>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</si>
  <si>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</si>
  <si>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</si>
  <si>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</si>
  <si>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</si>
  <si>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</si>
  <si>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</si>
  <si>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</si>
  <si>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</si>
  <si>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</si>
  <si>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</si>
  <si>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</si>
  <si>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</si>
  <si>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</si>
  <si>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</si>
  <si>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</si>
  <si>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</si>
  <si>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</si>
  <si>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</si>
  <si>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</si>
  <si>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</si>
  <si>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</si>
  <si>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</si>
  <si>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</si>
  <si>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</si>
  <si>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</si>
  <si>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</si>
  <si>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</si>
  <si>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</si>
  <si>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</si>
  <si>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</si>
  <si>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</si>
  <si>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</si>
  <si>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</si>
  <si>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</si>
  <si>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</si>
  <si>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</si>
  <si>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</si>
  <si>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</si>
  <si>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</si>
  <si>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</si>
  <si>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</si>
  <si>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</si>
  <si>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</si>
  <si>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</si>
  <si>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</si>
  <si>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</si>
  <si>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</si>
  <si>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</si>
  <si>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</si>
  <si>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</si>
  <si>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</si>
  <si>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</si>
  <si>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</si>
  <si>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</si>
  <si>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</si>
  <si>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</si>
  <si>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</si>
  <si>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</si>
  <si>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</si>
  <si>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</si>
  <si>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</si>
  <si>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</si>
  <si>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</si>
  <si>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</si>
  <si>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</si>
  <si>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</si>
  <si>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</si>
  <si>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</si>
  <si>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</si>
  <si>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</si>
  <si>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</si>
  <si>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</si>
  <si>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</si>
  <si>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</si>
  <si>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</si>
  <si>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</si>
  <si>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</si>
  <si>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</si>
  <si>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</si>
  <si>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</si>
  <si>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</si>
  <si>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</si>
  <si>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</si>
  <si>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</si>
  <si>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</si>
  <si>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</si>
  <si>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</si>
  <si>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</si>
  <si>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</si>
  <si>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</si>
  <si>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</si>
  <si>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</si>
  <si>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</si>
  <si>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</si>
  <si>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</si>
  <si>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</si>
  <si>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</si>
  <si>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</si>
  <si>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</si>
  <si>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</si>
  <si>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</si>
  <si>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</si>
  <si>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</si>
  <si>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</si>
  <si>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</si>
  <si>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</si>
  <si>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</si>
  <si>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</si>
  <si>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</si>
  <si>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</si>
  <si>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</si>
  <si>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</si>
  <si>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</si>
  <si>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</si>
  <si>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</si>
  <si>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</si>
  <si>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</si>
  <si>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</si>
  <si>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</si>
  <si>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</si>
  <si>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</si>
  <si>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</si>
  <si>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</si>
  <si>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</si>
  <si>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</si>
  <si>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</si>
  <si>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</si>
  <si>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</si>
  <si>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</si>
  <si>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</si>
  <si>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</si>
  <si>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</si>
  <si>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</si>
  <si>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</si>
  <si>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</si>
  <si>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</si>
  <si>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</si>
  <si>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</si>
  <si>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</si>
  <si>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</si>
  <si>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</si>
  <si>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</si>
  <si>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</si>
  <si>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</si>
  <si>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</si>
  <si>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</si>
  <si>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</si>
  <si>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</si>
  <si>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</si>
  <si>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</si>
  <si>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</si>
  <si>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</si>
  <si>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</si>
  <si>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</si>
  <si>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</si>
  <si>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</si>
  <si>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</si>
  <si>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</si>
  <si>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</si>
  <si>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</si>
  <si>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</si>
  <si>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</si>
  <si>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</si>
  <si>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</si>
  <si>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</si>
  <si>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</si>
  <si>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</si>
  <si>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</si>
  <si>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</si>
  <si>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</si>
  <si>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</si>
  <si>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</si>
  <si>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</si>
  <si>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</si>
  <si>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</si>
  <si>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</si>
  <si>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</si>
  <si>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</si>
  <si>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</si>
  <si>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</si>
  <si>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</si>
  <si>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</si>
  <si>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</si>
  <si>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</si>
  <si>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</si>
  <si>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</si>
  <si>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</si>
  <si>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</si>
  <si>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</si>
  <si>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</si>
  <si>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</si>
  <si>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</si>
  <si>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</si>
  <si>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</si>
  <si>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</si>
  <si>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</si>
  <si>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</si>
  <si>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</si>
  <si>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</si>
  <si>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</si>
  <si>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</si>
  <si>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</si>
  <si>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</si>
  <si>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</si>
  <si>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</si>
  <si>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</si>
  <si>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</si>
  <si>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</si>
  <si>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</si>
  <si>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</si>
  <si>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</si>
  <si>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</si>
  <si>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</si>
  <si>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</si>
  <si>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</si>
  <si>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</si>
  <si>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</si>
  <si>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</si>
  <si>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</si>
  <si>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</si>
  <si>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</si>
  <si>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</si>
  <si>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</si>
  <si>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</si>
  <si>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</si>
  <si>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</si>
  <si>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</si>
  <si>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</si>
  <si>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</si>
  <si>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</si>
  <si>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</si>
  <si>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</si>
  <si>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</si>
  <si>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</si>
  <si>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</si>
  <si>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</si>
  <si>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</si>
  <si>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</si>
  <si>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</si>
  <si>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</si>
  <si>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</si>
  <si>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</si>
  <si>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</si>
  <si>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</si>
  <si>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</si>
  <si>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</si>
  <si>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</si>
  <si>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</si>
  <si>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</si>
  <si>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</si>
  <si>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</si>
  <si>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</si>
  <si>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</si>
  <si>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</si>
  <si>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</si>
  <si>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</si>
  <si>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</si>
  <si>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</si>
  <si>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</si>
  <si>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</si>
  <si>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</si>
  <si>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</si>
  <si>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</si>
  <si>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</si>
  <si>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</si>
  <si>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</si>
  <si>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</si>
  <si>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</si>
  <si>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</si>
  <si>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</si>
  <si>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</si>
  <si>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</si>
  <si>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</si>
  <si>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</si>
  <si>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</si>
  <si>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</si>
  <si>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</si>
  <si>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</si>
  <si>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</si>
  <si>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</si>
  <si>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</si>
  <si>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</si>
  <si>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</si>
  <si>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</si>
  <si>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</si>
  <si>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</si>
  <si>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</si>
  <si>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</si>
  <si>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</si>
  <si>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</si>
  <si>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</si>
  <si>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</si>
  <si>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</si>
  <si>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</si>
  <si>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</si>
  <si>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</si>
  <si>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</si>
  <si>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</si>
  <si>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</si>
  <si>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</si>
  <si>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</si>
  <si>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</si>
  <si>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</si>
  <si>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</si>
  <si>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</si>
  <si>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</si>
  <si>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</si>
  <si>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</si>
  <si>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</si>
  <si>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</si>
  <si>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</si>
  <si>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</si>
  <si>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</si>
  <si>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</si>
  <si>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</si>
  <si>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</si>
  <si>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</si>
  <si>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</si>
  <si>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</si>
  <si>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</si>
  <si>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</si>
  <si>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</si>
  <si>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</si>
  <si>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</si>
  <si>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</si>
  <si>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</si>
  <si>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</si>
  <si>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</si>
  <si>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</si>
  <si>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</si>
  <si>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</si>
  <si>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</si>
  <si>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</si>
  <si>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</si>
  <si>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</si>
  <si>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</si>
  <si>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</si>
  <si>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</si>
  <si>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</si>
  <si>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</si>
  <si>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</si>
  <si>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</si>
  <si>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</si>
  <si>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</si>
  <si>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</si>
  <si>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</si>
  <si>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</si>
  <si>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</si>
  <si>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</si>
  <si>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</si>
  <si>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</si>
  <si>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</si>
  <si>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</si>
  <si>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</si>
  <si>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</si>
  <si>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</si>
  <si>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</si>
  <si>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</si>
  <si>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</si>
  <si>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</si>
  <si>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</si>
  <si>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</si>
  <si>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</si>
  <si>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</si>
  <si>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</si>
  <si>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</si>
  <si>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</si>
  <si>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</si>
  <si>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</si>
  <si>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</si>
  <si>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</si>
  <si>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</si>
  <si>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</si>
  <si>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</si>
  <si>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</si>
  <si>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</si>
  <si>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</si>
  <si>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</si>
  <si>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</si>
  <si>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</si>
  <si>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</si>
  <si>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</si>
  <si>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</si>
  <si>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</si>
  <si>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</si>
  <si>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</si>
  <si>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</si>
  <si>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</si>
  <si>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</si>
  <si>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</si>
  <si>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</si>
  <si>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</si>
  <si>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</si>
  <si>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</si>
  <si>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</si>
  <si>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</si>
  <si>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</si>
  <si>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</si>
  <si>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</si>
  <si>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</si>
  <si>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</si>
  <si>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</si>
  <si>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</si>
  <si>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</si>
  <si>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</si>
  <si>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</si>
  <si>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</si>
  <si>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</si>
  <si>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</si>
  <si>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</si>
  <si>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</si>
  <si>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</si>
  <si>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</si>
  <si>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</si>
  <si>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</si>
  <si>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</si>
  <si>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</si>
  <si>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</si>
  <si>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</si>
  <si>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</si>
  <si>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</si>
  <si>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</si>
  <si>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</si>
  <si>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</si>
  <si>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</si>
  <si>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</si>
  <si>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</si>
  <si>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</si>
  <si>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</si>
  <si>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</si>
  <si>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</si>
  <si>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</si>
  <si>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</si>
  <si>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</si>
  <si>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</si>
  <si>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</si>
  <si>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</si>
  <si>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</si>
  <si>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</si>
  <si>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</si>
  <si>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</si>
  <si>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</si>
  <si>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</si>
  <si>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</si>
  <si>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</si>
  <si>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</si>
  <si>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</si>
  <si>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</si>
  <si>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</si>
  <si>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</si>
  <si>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</si>
  <si>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</si>
  <si>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</si>
  <si>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</si>
  <si>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</si>
  <si>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</si>
  <si>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</si>
  <si>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</si>
  <si>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</si>
  <si>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</si>
  <si>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</si>
  <si>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</si>
  <si>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</si>
  <si>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</si>
  <si>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</si>
  <si>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</si>
  <si>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</si>
  <si>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</si>
  <si>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</si>
  <si>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</si>
  <si>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</si>
  <si>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</si>
  <si>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</si>
  <si>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</si>
  <si>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</si>
  <si>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</si>
  <si>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</si>
  <si>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</si>
  <si>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</si>
  <si>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</si>
  <si>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</si>
  <si>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</si>
  <si>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</si>
  <si>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</si>
  <si>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</si>
  <si>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</si>
  <si>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</si>
  <si>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</si>
  <si>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</si>
  <si>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</si>
  <si>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</si>
  <si>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</si>
  <si>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</si>
  <si>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</si>
  <si>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</si>
  <si>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</si>
  <si>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</si>
  <si>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</si>
  <si>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</si>
  <si>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</si>
  <si>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</si>
  <si>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</si>
  <si>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</si>
  <si>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</si>
  <si>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</si>
  <si>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</si>
  <si>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</si>
  <si>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</si>
  <si>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</si>
  <si>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</si>
  <si>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</si>
  <si>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</si>
  <si>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</si>
  <si>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</si>
  <si>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</si>
  <si>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</si>
  <si>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</si>
  <si>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</si>
  <si>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</si>
  <si>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</si>
  <si>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</si>
  <si>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</si>
  <si>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</si>
  <si>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</si>
  <si>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</si>
  <si>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</si>
  <si>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</si>
  <si>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</si>
  <si>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</si>
  <si>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</si>
  <si>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</si>
  <si>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</si>
  <si>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</si>
  <si>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</si>
  <si>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</si>
  <si>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</si>
  <si>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</si>
  <si>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</si>
  <si>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</si>
  <si>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</si>
  <si>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</si>
  <si>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</si>
  <si>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</si>
  <si>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</si>
  <si>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</si>
  <si>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</si>
  <si>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</si>
  <si>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</si>
  <si>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</si>
  <si>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</si>
  <si>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</si>
  <si>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</si>
  <si>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</si>
  <si>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</si>
  <si>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</si>
  <si>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</si>
  <si>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</si>
  <si>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</si>
  <si>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</si>
  <si>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</si>
  <si>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</si>
  <si>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</si>
  <si>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</si>
  <si>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</si>
  <si>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</si>
  <si>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</si>
  <si>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</si>
  <si>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</si>
  <si>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</si>
  <si>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</si>
  <si>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</si>
  <si>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</si>
  <si>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</si>
  <si>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</si>
  <si>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</si>
  <si>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</si>
  <si>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</si>
  <si>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</si>
  <si>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</si>
  <si>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</si>
  <si>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</si>
  <si>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</si>
  <si>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</si>
  <si>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</si>
  <si>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</si>
  <si>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</si>
  <si>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</si>
  <si>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</si>
  <si>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</si>
  <si>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</si>
  <si>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</si>
  <si>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</si>
  <si>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</si>
  <si>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</si>
  <si>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</si>
  <si>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</si>
  <si>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</si>
  <si>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</si>
  <si>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</si>
  <si>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</si>
  <si>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</si>
  <si>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</si>
  <si>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</si>
  <si>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</si>
  <si>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</si>
  <si>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</si>
  <si>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</si>
  <si>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</si>
  <si>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</si>
  <si>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</si>
  <si>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</si>
  <si>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</si>
  <si>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</si>
  <si>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</si>
  <si>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</si>
  <si>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</si>
  <si>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</si>
  <si>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</si>
  <si>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</si>
  <si>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</si>
  <si>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</si>
  <si>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</si>
  <si>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</si>
  <si>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</si>
  <si>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</si>
  <si>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</si>
  <si>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</si>
  <si>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</si>
  <si>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</si>
  <si>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</si>
  <si>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</si>
  <si>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</si>
  <si>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</si>
  <si>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</si>
  <si>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</si>
  <si>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</si>
  <si>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</si>
  <si>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</si>
  <si>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</si>
  <si>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</si>
  <si>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</si>
  <si>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</si>
  <si>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</si>
  <si>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</si>
  <si>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</si>
  <si>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</si>
  <si>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</si>
  <si>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</si>
  <si>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</si>
  <si>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</si>
  <si>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</si>
  <si>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</si>
  <si>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</si>
  <si>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</si>
  <si>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</si>
  <si>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</si>
  <si>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</si>
  <si>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</si>
  <si>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</si>
  <si>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</si>
  <si>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</si>
  <si>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</si>
  <si>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</si>
  <si>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</si>
  <si>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</si>
  <si>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</si>
  <si>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</si>
  <si>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</si>
  <si>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</si>
  <si>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</si>
  <si>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</si>
  <si>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</si>
  <si>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</si>
  <si>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</si>
  <si>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</si>
  <si>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</si>
  <si>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</si>
  <si>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</si>
  <si>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</si>
  <si>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</si>
  <si>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</si>
  <si>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</si>
  <si>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</si>
  <si>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</si>
  <si>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</si>
  <si>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</si>
  <si>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</si>
  <si>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</si>
  <si>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</si>
  <si>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</si>
  <si>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</si>
  <si>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</si>
  <si>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</si>
  <si>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</si>
  <si>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</si>
  <si>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</si>
  <si>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</si>
  <si>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</si>
  <si>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</si>
  <si>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</si>
  <si>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</si>
  <si>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</si>
  <si>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</si>
  <si>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</si>
  <si>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</si>
  <si>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</si>
  <si>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</si>
  <si>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</si>
  <si>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</si>
  <si>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</si>
  <si>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</si>
  <si>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</si>
  <si>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</si>
  <si>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</si>
  <si>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</si>
  <si>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</si>
  <si>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</si>
  <si>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</si>
  <si>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</si>
  <si>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</si>
  <si>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</si>
  <si>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</si>
  <si>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</si>
  <si>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</si>
  <si>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</si>
  <si>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</si>
  <si>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</si>
  <si>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</si>
  <si>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</si>
  <si>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</si>
  <si>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</si>
  <si>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</si>
  <si>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</si>
  <si>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</si>
  <si>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</si>
  <si>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</si>
  <si>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</si>
  <si>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</si>
  <si>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</si>
  <si>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</si>
  <si>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</si>
  <si>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</si>
  <si>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</si>
  <si>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</si>
  <si>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</si>
  <si>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</si>
  <si>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</si>
  <si>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</si>
  <si>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</si>
  <si>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</si>
  <si>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</si>
  <si>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</si>
  <si>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</si>
  <si>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</si>
  <si>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</si>
  <si>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</si>
  <si>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</si>
  <si>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</si>
  <si>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</si>
  <si>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</si>
  <si>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</si>
  <si>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</si>
  <si>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</si>
  <si>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</si>
  <si>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</si>
  <si>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</si>
  <si>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</si>
  <si>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</si>
  <si>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</si>
  <si>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</si>
  <si>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</si>
  <si>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</si>
  <si>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</si>
  <si>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</si>
  <si>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</si>
  <si>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</si>
  <si>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</si>
  <si>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</si>
  <si>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</si>
  <si>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</si>
  <si>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</si>
  <si>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</si>
  <si>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</si>
  <si>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</si>
  <si>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</si>
  <si>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</si>
  <si>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</si>
  <si>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</si>
  <si>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</si>
  <si>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</si>
  <si>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</si>
  <si>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</si>
  <si>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</si>
  <si>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</si>
  <si>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</si>
  <si>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</si>
  <si>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</si>
  <si>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</si>
  <si>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</si>
  <si>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</si>
  <si>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</si>
  <si>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</si>
  <si>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</si>
  <si>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</si>
  <si>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</si>
  <si>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</si>
  <si>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</si>
  <si>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</si>
  <si>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</si>
  <si>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</si>
  <si>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</si>
  <si>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</si>
  <si>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</si>
  <si>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</si>
  <si>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</si>
  <si>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</si>
  <si>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</si>
  <si>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</si>
  <si>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</si>
  <si>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</si>
  <si>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</si>
  <si>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</si>
  <si>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</si>
  <si>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</si>
  <si>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</si>
  <si>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</si>
  <si>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</si>
  <si>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</si>
  <si>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</si>
  <si>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</si>
  <si>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</si>
  <si>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</si>
  <si>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</si>
  <si>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</si>
  <si>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</si>
  <si>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</si>
  <si>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</si>
  <si>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</si>
  <si>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</si>
  <si>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</si>
  <si>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</si>
  <si>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</si>
  <si>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</si>
  <si>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</si>
  <si>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</si>
  <si>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</si>
  <si>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</si>
  <si>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</si>
  <si>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</si>
  <si>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</si>
  <si>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</si>
  <si>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</si>
  <si>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</si>
  <si>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</si>
  <si>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</si>
  <si>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</si>
  <si>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</si>
  <si>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</si>
  <si>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</si>
  <si>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</si>
  <si>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</si>
  <si>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</si>
  <si>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</si>
  <si>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</si>
  <si>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</si>
  <si>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</si>
  <si>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</si>
  <si>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</si>
  <si>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</si>
  <si>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</si>
  <si>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</si>
  <si>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</si>
  <si>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</si>
  <si>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</si>
  <si>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</si>
  <si>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</si>
  <si>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</si>
  <si>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</si>
  <si>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</si>
  <si>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</si>
  <si>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</si>
  <si>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</si>
  <si>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</si>
  <si>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</si>
  <si>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</si>
  <si>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</si>
  <si>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</si>
  <si>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</si>
  <si>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</si>
  <si>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</si>
  <si>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</si>
  <si>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</si>
  <si>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</si>
  <si>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</si>
  <si>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</si>
  <si>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</si>
  <si>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</si>
  <si>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</si>
  <si>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</si>
  <si>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</si>
  <si>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</si>
  <si>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</si>
  <si>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</si>
  <si>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</si>
  <si>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</si>
  <si>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</si>
  <si>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</si>
  <si>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</si>
  <si>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</si>
  <si>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</si>
  <si>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</si>
  <si>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</si>
  <si>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</si>
  <si>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</si>
  <si>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</si>
  <si>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</si>
  <si>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</si>
  <si>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</si>
  <si>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</si>
  <si>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</si>
  <si>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</si>
  <si>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</si>
  <si>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</si>
  <si>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</si>
  <si>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</si>
  <si>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</si>
  <si>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</si>
  <si>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</si>
  <si>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</si>
  <si>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</si>
  <si>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</si>
  <si>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</si>
  <si>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</si>
  <si>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</si>
  <si>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</si>
  <si>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</si>
  <si>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</si>
  <si>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</si>
  <si>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</si>
  <si>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</si>
  <si>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</si>
  <si>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</si>
  <si>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</si>
  <si>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</si>
  <si>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</si>
  <si>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</si>
  <si>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</si>
  <si>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</si>
  <si>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</si>
  <si>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</si>
  <si>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</si>
  <si>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</si>
  <si>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</si>
  <si>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</si>
  <si>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</si>
  <si>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</si>
  <si>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</si>
  <si>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</si>
  <si>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</si>
  <si>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</si>
  <si>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</si>
  <si>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</si>
  <si>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</si>
  <si>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</si>
  <si>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</si>
  <si>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</si>
  <si>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</si>
  <si>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</si>
  <si>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</si>
  <si>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</si>
  <si>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</si>
  <si>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</si>
  <si>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</si>
  <si>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</si>
  <si>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</si>
  <si>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</si>
  <si>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</si>
  <si>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</si>
  <si>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</si>
  <si>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</si>
  <si>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</si>
  <si>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</si>
  <si>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</si>
  <si>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</si>
  <si>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</si>
  <si>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</si>
  <si>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</si>
  <si>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</si>
  <si>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</si>
  <si>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</si>
  <si>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</si>
  <si>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</si>
  <si>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</si>
  <si>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</si>
  <si>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</si>
  <si>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</si>
  <si>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</si>
  <si>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</si>
  <si>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</si>
  <si>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</si>
  <si>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</si>
  <si>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</si>
  <si>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</si>
  <si>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</si>
  <si>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</si>
  <si>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</si>
  <si>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</si>
  <si>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</si>
  <si>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</si>
  <si>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</si>
  <si>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</si>
  <si>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</si>
  <si>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</si>
  <si>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</si>
  <si>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</si>
  <si>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</si>
  <si>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</si>
  <si>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</si>
  <si>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</si>
  <si>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</si>
  <si>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</si>
  <si>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</si>
  <si>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</si>
  <si>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</si>
  <si>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</si>
  <si>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</si>
  <si>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</si>
  <si>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</si>
  <si>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</si>
  <si>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</si>
  <si>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</si>
  <si>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</si>
  <si>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</si>
  <si>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</si>
  <si>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</si>
  <si>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</si>
  <si>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</si>
  <si>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</si>
  <si>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</si>
  <si>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</si>
  <si>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</si>
  <si>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</si>
  <si>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</si>
  <si>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</si>
  <si>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</si>
  <si>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</si>
  <si>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</si>
  <si>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</si>
  <si>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</si>
  <si>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</si>
  <si>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</si>
  <si>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</si>
  <si>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</si>
  <si>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</si>
  <si>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</si>
  <si>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</si>
  <si>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</si>
  <si>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</si>
  <si>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</si>
  <si>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</si>
  <si>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</si>
  <si>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</si>
  <si>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</si>
  <si>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</si>
  <si>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</si>
  <si>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</si>
  <si>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</si>
  <si>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</si>
  <si>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</si>
  <si>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</si>
  <si>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</si>
  <si>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</si>
  <si>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</si>
  <si>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</si>
  <si>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</si>
  <si>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</si>
  <si>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</si>
  <si>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</si>
  <si>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</si>
  <si>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</si>
  <si>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</si>
  <si>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</si>
  <si>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</si>
  <si>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</si>
  <si>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</si>
  <si>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</si>
  <si>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</si>
  <si>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</si>
  <si>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</si>
  <si>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</si>
  <si>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</si>
  <si>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</si>
  <si>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</si>
  <si>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</si>
  <si>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</si>
  <si>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</si>
  <si>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</si>
  <si>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</si>
  <si>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</si>
  <si>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</si>
  <si>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</si>
  <si>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</si>
  <si>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</si>
  <si>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</si>
  <si>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</si>
  <si>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</si>
  <si>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</si>
  <si>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</si>
  <si>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</si>
  <si>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</si>
  <si>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</si>
  <si>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</si>
  <si>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</si>
  <si>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</si>
  <si>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</si>
  <si>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</si>
  <si>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</si>
  <si>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</si>
  <si>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</si>
  <si>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</si>
  <si>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</si>
  <si>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</si>
  <si>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</si>
  <si>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</si>
  <si>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</si>
  <si>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</si>
  <si>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</si>
  <si>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</si>
  <si>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</si>
  <si>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</si>
  <si>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</si>
  <si>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</si>
  <si>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</si>
  <si>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</si>
  <si>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</si>
  <si>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</si>
  <si>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</si>
  <si>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</si>
  <si>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</si>
  <si>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</si>
  <si>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</si>
  <si>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</si>
  <si>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</si>
  <si>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</si>
  <si>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</si>
  <si>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</si>
  <si>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</si>
  <si>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</si>
  <si>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</si>
  <si>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</si>
  <si>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</si>
  <si>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</si>
  <si>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</si>
  <si>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</si>
  <si>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</si>
  <si>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</si>
  <si>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</si>
  <si>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</si>
  <si>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</si>
  <si>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</si>
  <si>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</si>
  <si>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</si>
  <si>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</si>
  <si>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</si>
  <si>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</si>
  <si>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</si>
  <si>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</si>
  <si>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</si>
  <si>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</si>
  <si>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</si>
  <si>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</si>
  <si>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</si>
  <si>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</si>
  <si>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</si>
  <si>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</si>
  <si>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</si>
  <si>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</si>
  <si>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</si>
  <si>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</si>
  <si>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</si>
  <si>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</si>
  <si>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</si>
  <si>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</si>
  <si>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</si>
  <si>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</si>
  <si>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</si>
  <si>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</si>
  <si>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</si>
  <si>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</si>
  <si>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</si>
  <si>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</si>
  <si>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</si>
  <si>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</si>
  <si>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</si>
  <si>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</si>
  <si>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</si>
  <si>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</si>
  <si>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</si>
  <si>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</si>
  <si>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</si>
  <si>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</si>
  <si>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</si>
  <si>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</si>
  <si>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</si>
  <si>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</si>
  <si>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</si>
  <si>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</si>
  <si>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</si>
  <si>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</si>
  <si>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</si>
  <si>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</si>
  <si>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</si>
  <si>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</si>
  <si>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</si>
  <si>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</si>
  <si>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</si>
  <si>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</si>
  <si>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</si>
  <si>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</si>
  <si>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</si>
  <si>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</si>
  <si>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</si>
  <si>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</si>
  <si>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</si>
  <si>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</si>
  <si>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</si>
  <si>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</si>
  <si>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</si>
  <si>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</si>
  <si>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</si>
  <si>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</si>
  <si>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</si>
  <si>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</si>
  <si>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</si>
  <si>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</si>
  <si>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</si>
  <si>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</si>
  <si>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</si>
  <si>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</si>
  <si>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</si>
  <si>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</si>
  <si>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</si>
  <si>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</si>
  <si>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</si>
  <si>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</si>
  <si>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</si>
  <si>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</si>
  <si>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</si>
  <si>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</si>
  <si>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</si>
  <si>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</si>
  <si>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</si>
  <si>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</si>
  <si>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</si>
  <si>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</si>
  <si>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</si>
  <si>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</si>
  <si>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</si>
  <si>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</si>
  <si>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</si>
  <si>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</si>
  <si>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</si>
  <si>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</si>
  <si>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</si>
  <si>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</si>
  <si>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</si>
  <si>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</si>
  <si>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</si>
  <si>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</si>
  <si>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</si>
  <si>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</si>
  <si>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</si>
  <si>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</si>
  <si>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</si>
  <si>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</si>
  <si>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</si>
  <si>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</si>
  <si>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</si>
  <si>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</si>
  <si>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</si>
  <si>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</si>
  <si>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</si>
  <si>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</si>
  <si>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</si>
  <si>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</si>
  <si>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</si>
  <si>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</si>
  <si>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</si>
  <si>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</si>
  <si>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</si>
  <si>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</si>
  <si>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</si>
  <si>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</si>
  <si>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</si>
  <si>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</si>
  <si>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</si>
  <si>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</si>
  <si>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</si>
  <si>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</si>
  <si>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</si>
  <si>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</si>
  <si>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</si>
  <si>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</si>
  <si>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</si>
  <si>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</si>
  <si>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</si>
  <si>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</si>
  <si>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</si>
  <si>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</si>
  <si>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</si>
  <si>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</si>
  <si>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</si>
  <si>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</si>
  <si>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</si>
  <si>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</si>
  <si>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</si>
  <si>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</si>
  <si>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</si>
  <si>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</si>
  <si>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</si>
  <si>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</si>
  <si>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</si>
  <si>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</si>
  <si>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</si>
  <si>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</si>
  <si>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</si>
  <si>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</si>
  <si>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</si>
  <si>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</si>
  <si>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</si>
  <si>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</si>
  <si>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</si>
  <si>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</si>
  <si>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</si>
  <si>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</si>
  <si>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</si>
  <si>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</si>
  <si>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</si>
  <si>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</si>
  <si>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</si>
  <si>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</si>
  <si>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</si>
  <si>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</si>
  <si>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</si>
  <si>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</si>
  <si>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</si>
  <si>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</si>
  <si>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</si>
  <si>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</si>
  <si>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</si>
  <si>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</si>
  <si>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</si>
  <si>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</si>
  <si>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</si>
  <si>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</si>
  <si>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</si>
  <si>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</si>
  <si>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</si>
  <si>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</si>
  <si>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</si>
  <si>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</si>
  <si>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</si>
  <si>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</si>
  <si>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</si>
  <si>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</si>
  <si>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</si>
  <si>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</si>
  <si>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</si>
  <si>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</si>
  <si>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</si>
  <si>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</si>
  <si>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</si>
  <si>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</si>
  <si>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</si>
  <si>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</si>
  <si>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</si>
  <si>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</si>
  <si>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</si>
  <si>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</si>
  <si>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</si>
  <si>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</si>
  <si>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</si>
  <si>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</si>
  <si>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</si>
  <si>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</si>
  <si>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</si>
  <si>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</si>
  <si>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</si>
  <si>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</si>
  <si>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</si>
  <si>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</si>
  <si>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</si>
  <si>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</si>
  <si>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</si>
  <si>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</si>
  <si>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</si>
  <si>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</si>
  <si>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</si>
  <si>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</si>
  <si>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</si>
  <si>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</si>
  <si>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</si>
  <si>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</si>
  <si>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</si>
  <si>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</si>
  <si>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</si>
  <si>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</si>
  <si>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</si>
  <si>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</si>
  <si>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</si>
  <si>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</si>
  <si>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</si>
  <si>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</si>
  <si>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</si>
  <si>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</si>
  <si>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</si>
  <si>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</si>
  <si>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</si>
  <si>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</si>
  <si>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</si>
  <si>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</si>
  <si>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</si>
  <si>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</si>
  <si>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</si>
  <si>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</si>
  <si>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</si>
  <si>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</si>
  <si>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</si>
  <si>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</si>
  <si>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</si>
  <si>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</si>
  <si>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</si>
  <si>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</si>
  <si>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</si>
  <si>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</si>
  <si>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</si>
  <si>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</si>
  <si>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</si>
  <si>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</si>
  <si>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</si>
  <si>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</si>
  <si>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</si>
  <si>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</si>
  <si>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</si>
  <si>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</si>
  <si>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</si>
  <si>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</si>
  <si>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</si>
  <si>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</si>
  <si>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</si>
  <si>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</si>
  <si>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</si>
  <si>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</si>
  <si>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</si>
  <si>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</si>
  <si>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</si>
  <si>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</si>
  <si>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</si>
  <si>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</si>
  <si>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</si>
  <si>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</si>
  <si>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</si>
  <si>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</si>
  <si>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</si>
  <si>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</si>
  <si>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</si>
  <si>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</si>
  <si>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</si>
  <si>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</si>
  <si>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</si>
  <si>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</si>
  <si>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</si>
  <si>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</si>
  <si>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</si>
  <si>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</si>
  <si>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</si>
  <si>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</si>
  <si>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</si>
  <si>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</si>
  <si>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</si>
  <si>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</si>
  <si>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</si>
  <si>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</si>
  <si>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</si>
  <si>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</si>
  <si>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</si>
  <si>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</si>
  <si>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</si>
  <si>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</si>
  <si>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</si>
  <si>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</si>
  <si>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</si>
  <si>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</si>
  <si>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</si>
  <si>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</si>
  <si>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</si>
  <si>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</si>
  <si>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</si>
  <si>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</si>
  <si>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</si>
  <si>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</si>
  <si>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</si>
  <si>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</si>
  <si>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</si>
  <si>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</si>
  <si>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</si>
  <si>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</si>
  <si>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</si>
  <si>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</si>
  <si>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</si>
  <si>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</si>
  <si>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</si>
  <si>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</si>
  <si>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</si>
  <si>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</si>
  <si>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</si>
  <si>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</si>
  <si>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</si>
  <si>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</si>
  <si>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</si>
  <si>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</si>
  <si>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</si>
  <si>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</si>
  <si>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</si>
  <si>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</si>
  <si>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</si>
  <si>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</si>
  <si>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</si>
  <si>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</si>
  <si>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</si>
  <si>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</si>
  <si>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</si>
  <si>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</si>
  <si>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</si>
  <si>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</si>
  <si>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</si>
  <si>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</si>
  <si>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</si>
  <si>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</si>
  <si>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</si>
  <si>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</si>
  <si>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</si>
  <si>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</si>
  <si>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</si>
  <si>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</si>
  <si>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</si>
  <si>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</si>
  <si>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</si>
  <si>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</si>
  <si>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</si>
  <si>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</si>
  <si>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</si>
  <si>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</si>
  <si>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</si>
  <si>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</si>
  <si>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</si>
  <si>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</si>
  <si>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</si>
  <si>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</si>
  <si>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</si>
  <si>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</si>
  <si>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</si>
  <si>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</si>
  <si>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</si>
  <si>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</si>
  <si>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</si>
  <si>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</si>
  <si>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</si>
  <si>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</si>
  <si>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</si>
  <si>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</si>
  <si>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</si>
  <si>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</si>
  <si>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</si>
  <si>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</si>
  <si>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</si>
  <si>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</si>
  <si>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</si>
  <si>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</si>
  <si>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</si>
  <si>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</si>
  <si>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</si>
  <si>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</si>
  <si>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</si>
  <si>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</si>
  <si>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</si>
  <si>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</si>
  <si>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</si>
  <si>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</si>
  <si>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</si>
  <si>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</si>
  <si>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</si>
  <si>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</si>
  <si>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</si>
  <si>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</si>
  <si>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</si>
  <si>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</si>
  <si>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</si>
  <si>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</si>
  <si>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</si>
  <si>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</si>
  <si>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</si>
  <si>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</si>
  <si>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</si>
  <si>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</si>
  <si>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</si>
  <si>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</si>
  <si>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</si>
  <si>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</si>
  <si>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</si>
  <si>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</si>
  <si>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</si>
  <si>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</si>
  <si>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</si>
  <si>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</si>
  <si>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</si>
  <si>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</si>
  <si>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</si>
  <si>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</si>
  <si>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</si>
  <si>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</si>
  <si>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</si>
  <si>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</si>
  <si>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</si>
  <si>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</si>
  <si>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</si>
  <si>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</si>
  <si>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</si>
  <si>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</si>
  <si>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</si>
  <si>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</si>
  <si>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</si>
  <si>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</si>
  <si>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</si>
  <si>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</si>
  <si>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</si>
  <si>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</si>
  <si>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</si>
  <si>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</si>
  <si>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</si>
  <si>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</si>
  <si>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</si>
  <si>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</si>
  <si>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</si>
  <si>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</si>
  <si>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</si>
  <si>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</si>
  <si>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</si>
  <si>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</si>
  <si>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</si>
  <si>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</si>
  <si>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</si>
  <si>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</si>
  <si>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</si>
  <si>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</si>
  <si>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</si>
  <si>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</si>
  <si>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</si>
  <si>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</si>
  <si>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</si>
  <si>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</si>
  <si>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</si>
  <si>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</si>
  <si>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</si>
  <si>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</si>
  <si>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</si>
  <si>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</si>
  <si>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</si>
  <si>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</si>
  <si>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</si>
  <si>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</si>
  <si>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</si>
  <si>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</si>
  <si>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</si>
  <si>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</si>
  <si>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</si>
  <si>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</si>
  <si>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</si>
  <si>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</si>
  <si>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</si>
  <si>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</si>
  <si>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</si>
  <si>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</si>
  <si>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</si>
  <si>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</si>
  <si>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</si>
  <si>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</si>
  <si>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</si>
  <si>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</si>
  <si>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</si>
  <si>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</si>
  <si>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</si>
  <si>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</si>
  <si>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</si>
  <si>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</si>
  <si>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</si>
  <si>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</si>
  <si>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</si>
  <si>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</si>
  <si>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</si>
  <si>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</si>
  <si>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</si>
  <si>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</si>
  <si>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</si>
  <si>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</si>
  <si>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</si>
  <si>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</si>
  <si>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</si>
  <si>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</si>
  <si>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</si>
  <si>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</si>
  <si>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</si>
  <si>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</si>
  <si>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</si>
  <si>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</si>
  <si>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</si>
  <si>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</si>
  <si>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</si>
  <si>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</si>
  <si>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</si>
  <si>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</si>
  <si>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</si>
  <si>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</si>
  <si>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</si>
  <si>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</si>
  <si>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</si>
  <si>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</si>
  <si>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</si>
  <si>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</si>
  <si>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</si>
  <si>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</si>
  <si>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</si>
  <si>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</si>
  <si>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</si>
  <si>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</si>
  <si>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</si>
  <si>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</si>
  <si>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</si>
  <si>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</si>
  <si>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</si>
  <si>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</si>
  <si>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</si>
  <si>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</si>
  <si>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</si>
  <si>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</si>
  <si>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</si>
  <si>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</si>
  <si>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</si>
  <si>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</si>
  <si>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</si>
  <si>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</si>
  <si>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</si>
  <si>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</si>
  <si>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</si>
  <si>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</si>
  <si>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</si>
  <si>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</si>
  <si>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</si>
  <si>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</si>
  <si>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</si>
  <si>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</si>
  <si>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</si>
  <si>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</si>
  <si>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</si>
  <si>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</si>
  <si>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</si>
  <si>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</si>
  <si>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</si>
  <si>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</si>
  <si>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</si>
  <si>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</si>
  <si>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</si>
  <si>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</si>
  <si>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</si>
  <si>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</si>
  <si>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</si>
  <si>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</si>
  <si>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</si>
  <si>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</si>
  <si>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</si>
  <si>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</si>
  <si>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</si>
  <si>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</si>
  <si>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</si>
  <si>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</si>
  <si>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</si>
  <si>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</si>
  <si>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</si>
  <si>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</si>
  <si>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</si>
  <si>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</si>
  <si>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</si>
  <si>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</si>
  <si>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</si>
  <si>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</si>
  <si>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</si>
  <si>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</si>
  <si>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</si>
  <si>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</si>
  <si>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</si>
  <si>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</si>
  <si>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</si>
  <si>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</si>
  <si>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</si>
  <si>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</si>
  <si>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</si>
  <si>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</si>
  <si>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</si>
  <si>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</si>
  <si>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</si>
  <si>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</si>
  <si>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</si>
  <si>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</si>
  <si>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</si>
  <si>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</si>
  <si>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</si>
  <si>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</si>
  <si>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</si>
  <si>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</si>
  <si>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</si>
  <si>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</si>
  <si>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</si>
  <si>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</si>
  <si>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</si>
  <si>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</si>
  <si>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</si>
  <si>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</si>
  <si>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</si>
  <si>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</si>
  <si>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</si>
  <si>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</si>
  <si>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</si>
  <si>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</si>
  <si>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</si>
  <si>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</si>
  <si>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</si>
  <si>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</si>
  <si>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</si>
  <si>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</si>
  <si>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</si>
  <si>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</si>
  <si>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</si>
  <si>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</si>
  <si>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</si>
  <si>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</si>
  <si>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</si>
  <si>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</si>
  <si>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</si>
  <si>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</si>
  <si>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</si>
  <si>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</si>
  <si>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</si>
  <si>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</si>
  <si>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</si>
  <si>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</si>
  <si>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</si>
  <si>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</si>
  <si>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</si>
  <si>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</si>
  <si>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</si>
  <si>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</si>
  <si>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</si>
  <si>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</si>
  <si>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</si>
  <si>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</si>
  <si>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</si>
  <si>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</si>
  <si>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</si>
  <si>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</si>
  <si>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</si>
  <si>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</si>
  <si>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</si>
  <si>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</si>
  <si>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</si>
  <si>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</si>
  <si>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</si>
  <si>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</si>
  <si>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</si>
  <si>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</si>
  <si>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</si>
  <si>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</si>
  <si>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</si>
  <si>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</si>
  <si>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</si>
  <si>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</si>
  <si>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</si>
  <si>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</si>
  <si>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</si>
  <si>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</si>
  <si>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</si>
  <si>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</si>
  <si>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</si>
  <si>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</si>
  <si>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</si>
  <si>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</si>
  <si>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</si>
  <si>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</si>
  <si>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</si>
  <si>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</si>
  <si>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</si>
  <si>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</si>
  <si>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</si>
  <si>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</si>
  <si>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</si>
  <si>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</si>
  <si>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</si>
  <si>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</si>
  <si>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</si>
  <si>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</si>
  <si>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</si>
  <si>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</si>
  <si>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</si>
  <si>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</si>
  <si>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</si>
  <si>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</si>
  <si>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</si>
  <si>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</si>
  <si>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</si>
  <si>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</si>
  <si>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</si>
  <si>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</si>
  <si>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</si>
  <si>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</si>
  <si>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</si>
  <si>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</si>
  <si>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</si>
  <si>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</si>
  <si>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</si>
  <si>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</si>
  <si>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</si>
  <si>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</si>
  <si>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</si>
  <si>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</si>
  <si>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</si>
  <si>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</si>
  <si>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</si>
  <si>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</si>
  <si>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</si>
  <si>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</si>
  <si>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</si>
  <si>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</si>
  <si>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</si>
  <si>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</si>
  <si>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</si>
  <si>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</si>
  <si>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</si>
  <si>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</si>
  <si>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</si>
  <si>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</si>
  <si>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</si>
  <si>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</si>
  <si>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</si>
  <si>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</si>
  <si>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</si>
  <si>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</si>
  <si>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</si>
  <si>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</si>
  <si>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</si>
  <si>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</si>
  <si>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</si>
  <si>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</si>
  <si>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</si>
  <si>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</si>
  <si>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</si>
  <si>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</si>
  <si>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</si>
  <si>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</si>
  <si>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</si>
  <si>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</si>
  <si>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</si>
  <si>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</si>
  <si>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</si>
  <si>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</si>
  <si>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</si>
  <si>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</si>
  <si>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</si>
  <si>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</si>
  <si>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</si>
  <si>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</si>
  <si>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</si>
  <si>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</si>
  <si>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</si>
  <si>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</si>
  <si>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</si>
  <si>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</si>
  <si>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</si>
  <si>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</si>
  <si>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</si>
  <si>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</si>
  <si>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</si>
  <si>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</si>
  <si>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</si>
  <si>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</si>
  <si>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</si>
  <si>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</si>
  <si>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</si>
  <si>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</si>
  <si>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</si>
  <si>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</si>
  <si>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</si>
  <si>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</si>
  <si>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</si>
  <si>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</si>
  <si>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</si>
  <si>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</si>
  <si>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</si>
  <si>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</si>
  <si>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</si>
  <si>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</si>
  <si>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</si>
  <si>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</si>
  <si>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</si>
  <si>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</si>
  <si>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</si>
  <si>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</si>
  <si>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</si>
  <si>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</si>
  <si>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</si>
  <si>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</si>
  <si>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</si>
  <si>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</si>
  <si>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</si>
  <si>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</si>
  <si>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</si>
  <si>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</si>
  <si>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</si>
  <si>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</si>
  <si>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</si>
  <si>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</si>
  <si>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</si>
  <si>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</si>
  <si>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</si>
  <si>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</si>
  <si>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</si>
  <si>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</si>
  <si>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</si>
  <si>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</si>
  <si>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</si>
  <si>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</si>
  <si>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</si>
  <si>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</si>
  <si>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</si>
  <si>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</si>
  <si>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</si>
  <si>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</si>
  <si>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</si>
  <si>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</si>
  <si>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</si>
  <si>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</si>
  <si>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</si>
  <si>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</si>
  <si>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</si>
  <si>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</si>
  <si>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</si>
  <si>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</si>
  <si>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</si>
  <si>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</si>
  <si>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</si>
  <si>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</si>
  <si>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</si>
  <si>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</si>
  <si>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</si>
  <si>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</si>
  <si>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</si>
  <si>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</si>
  <si>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</si>
  <si>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</si>
  <si>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</si>
  <si>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</si>
  <si>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</si>
  <si>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</si>
  <si>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</si>
  <si>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</si>
  <si>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</si>
  <si>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</si>
  <si>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</si>
  <si>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</si>
  <si>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</si>
  <si>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</si>
  <si>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</si>
  <si>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</si>
  <si>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</si>
  <si>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</si>
  <si>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</si>
  <si>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</si>
  <si>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</si>
  <si>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</si>
  <si>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</si>
  <si>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</si>
  <si>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</si>
  <si>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</si>
  <si>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</si>
  <si>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</si>
  <si>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</si>
  <si>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</si>
  <si>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</si>
  <si>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</si>
  <si>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</si>
  <si>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</si>
  <si>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</si>
  <si>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</si>
  <si>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</si>
  <si>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</si>
  <si>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</si>
  <si>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</si>
  <si>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</si>
  <si>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</si>
  <si>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</si>
  <si>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</si>
  <si>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</si>
  <si>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</si>
  <si>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</si>
  <si>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</si>
  <si>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</si>
  <si>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</si>
  <si>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</si>
  <si>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</si>
  <si>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</si>
  <si>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</si>
  <si>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</si>
  <si>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</si>
  <si>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</si>
  <si>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</si>
  <si>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</si>
  <si>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</si>
  <si>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</si>
  <si>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</si>
  <si>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</si>
  <si>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</si>
  <si>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</si>
  <si>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</si>
  <si>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</si>
  <si>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</si>
  <si>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</si>
  <si>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</si>
  <si>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</si>
  <si>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</si>
  <si>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</si>
  <si>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</si>
  <si>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</si>
  <si>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</si>
  <si>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</si>
  <si>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</si>
  <si>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</si>
  <si>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</si>
  <si>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</si>
  <si>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</si>
  <si>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</si>
  <si>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</si>
  <si>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</si>
  <si>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</si>
  <si>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</si>
  <si>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</si>
  <si>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</si>
  <si>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</si>
  <si>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</si>
  <si>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</si>
  <si>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</si>
  <si>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</si>
  <si>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</si>
  <si>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</si>
  <si>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</si>
  <si>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</si>
  <si>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</si>
  <si>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</si>
  <si>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</si>
  <si>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</si>
  <si>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</si>
  <si>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</si>
  <si>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</si>
  <si>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</si>
  <si>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</si>
  <si>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</si>
  <si>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</si>
  <si>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</si>
  <si>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</si>
  <si>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</si>
  <si>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</si>
  <si>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</si>
  <si>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</si>
  <si>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</si>
  <si>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</si>
  <si>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</si>
  <si>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</si>
  <si>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</si>
  <si>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</si>
  <si>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</si>
  <si>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</si>
  <si>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</si>
  <si>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</si>
  <si>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</si>
  <si>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</si>
  <si>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</si>
  <si>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</si>
  <si>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</si>
  <si>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</si>
  <si>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</si>
  <si>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</si>
  <si>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</si>
  <si>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</si>
  <si>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</si>
  <si>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</si>
  <si>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</si>
  <si>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</si>
  <si>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</si>
  <si>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</si>
  <si>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</si>
  <si>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</si>
  <si>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</si>
  <si>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</si>
  <si>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</si>
  <si>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</si>
  <si>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</si>
  <si>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</si>
  <si>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</si>
  <si>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</si>
  <si>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</si>
  <si>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</si>
  <si>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</si>
  <si>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</si>
  <si>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</si>
  <si>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</si>
  <si>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</si>
  <si>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</si>
  <si>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</si>
  <si>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</si>
  <si>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</si>
  <si>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</si>
  <si>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</si>
  <si>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</si>
  <si>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</si>
  <si>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</si>
  <si>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</si>
  <si>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</si>
  <si>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</si>
  <si>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</si>
  <si>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</si>
  <si>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</si>
  <si>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</si>
  <si>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</si>
  <si>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</si>
  <si>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</si>
  <si>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</si>
  <si>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</si>
  <si>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</si>
  <si>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</si>
  <si>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</si>
  <si>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</si>
  <si>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</si>
  <si>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</si>
  <si>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</si>
  <si>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</si>
  <si>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</si>
  <si>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</si>
  <si>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</si>
  <si>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</si>
  <si>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</si>
  <si>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</si>
  <si>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</si>
  <si>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</si>
  <si>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</si>
  <si>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</si>
  <si>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</si>
  <si>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</si>
  <si>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</si>
  <si>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</si>
  <si>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</si>
  <si>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</si>
  <si>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</si>
  <si>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</si>
  <si>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</si>
  <si>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</si>
  <si>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</si>
  <si>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</si>
  <si>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</si>
  <si>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</si>
  <si>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</si>
  <si>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</si>
  <si>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</si>
  <si>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</si>
  <si>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</si>
  <si>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</si>
  <si>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</si>
  <si>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</si>
  <si>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</si>
  <si>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</si>
  <si>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</si>
  <si>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</si>
  <si>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</si>
  <si>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</si>
  <si>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</si>
  <si>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</si>
  <si>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</si>
  <si>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</si>
  <si>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</si>
  <si>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</si>
  <si>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</si>
  <si>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</si>
  <si>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</si>
  <si>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</si>
  <si>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</si>
  <si>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</si>
  <si>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</si>
  <si>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</si>
  <si>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</si>
  <si>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</si>
  <si>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</si>
  <si>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</si>
  <si>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</si>
  <si>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</si>
  <si>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</si>
  <si>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</si>
  <si>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</si>
  <si>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</si>
  <si>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</si>
  <si>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</si>
  <si>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</si>
  <si>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</si>
  <si>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</si>
  <si>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</si>
  <si>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</si>
  <si>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</si>
  <si>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</si>
  <si>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</si>
  <si>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</si>
  <si>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</si>
  <si>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</si>
  <si>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</si>
  <si>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</si>
  <si>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</si>
  <si>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</si>
  <si>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</si>
  <si>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</si>
  <si>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</si>
  <si>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</si>
  <si>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</si>
  <si>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</si>
  <si>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</si>
  <si>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</si>
  <si>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</si>
  <si>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</si>
  <si>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</si>
  <si>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</si>
  <si>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</si>
  <si>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</si>
  <si>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</si>
  <si>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</si>
  <si>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</si>
  <si>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</si>
  <si>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</si>
  <si>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</si>
  <si>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</si>
  <si>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</si>
  <si>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</si>
  <si>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</si>
  <si>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</si>
  <si>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</si>
  <si>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</si>
  <si>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</si>
  <si>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</si>
  <si>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</si>
  <si>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</si>
  <si>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</si>
  <si>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</si>
  <si>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</si>
  <si>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</si>
  <si>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</si>
  <si>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</si>
  <si>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</si>
  <si>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</si>
  <si>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</si>
  <si>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</si>
  <si>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</si>
  <si>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</si>
  <si>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</si>
  <si>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</si>
  <si>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</si>
  <si>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</si>
  <si>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</si>
  <si>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</si>
  <si>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</si>
  <si>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</si>
  <si>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</si>
  <si>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</si>
  <si>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</si>
  <si>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</si>
  <si>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</si>
  <si>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</si>
  <si>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</si>
  <si>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</si>
  <si>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</si>
  <si>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</si>
  <si>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</si>
  <si>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</si>
  <si>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</si>
  <si>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</si>
  <si>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</si>
  <si>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</si>
  <si>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</si>
  <si>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</si>
  <si>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</si>
  <si>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</si>
  <si>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</si>
  <si>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</si>
  <si>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</si>
  <si>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</si>
  <si>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</si>
  <si>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</si>
  <si>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</si>
  <si>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</si>
  <si>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</si>
  <si>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</si>
  <si>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</si>
  <si>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</si>
  <si>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</si>
  <si>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</si>
  <si>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</si>
  <si>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</si>
  <si>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</si>
  <si>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</si>
  <si>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</si>
  <si>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</si>
  <si>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</si>
  <si>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</si>
  <si>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</si>
  <si>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</si>
  <si>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</si>
  <si>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</si>
  <si>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</si>
  <si>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</si>
  <si>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</si>
  <si>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</si>
  <si>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</si>
  <si>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</si>
  <si>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</si>
  <si>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</si>
  <si>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</si>
  <si>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</si>
  <si>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</si>
  <si>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</si>
  <si>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</si>
  <si>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</si>
  <si>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</si>
  <si>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</si>
  <si>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</si>
  <si>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</si>
  <si>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</si>
  <si>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</si>
  <si>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</si>
  <si>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</si>
  <si>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</si>
  <si>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</si>
  <si>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</si>
  <si>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</si>
  <si>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</si>
  <si>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</si>
  <si>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</si>
  <si>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</si>
  <si>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</si>
  <si>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</si>
  <si>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</si>
  <si>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</si>
  <si>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</si>
  <si>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</si>
  <si>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</si>
  <si>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</si>
  <si>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</si>
  <si>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</si>
  <si>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</si>
  <si>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</si>
  <si>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</si>
  <si>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</si>
  <si>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</si>
  <si>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</si>
  <si>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</si>
  <si>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</si>
  <si>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</si>
  <si>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</si>
  <si>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</si>
  <si>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</si>
  <si>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</si>
  <si>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</si>
  <si>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</si>
  <si>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</si>
  <si>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</si>
  <si>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</si>
  <si>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</si>
  <si>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</si>
  <si>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</si>
  <si>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</si>
  <si>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</si>
  <si>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</si>
  <si>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</si>
  <si>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</si>
  <si>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</si>
  <si>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</si>
  <si>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</si>
  <si>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</si>
  <si>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</si>
  <si>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</si>
  <si>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</si>
  <si>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</si>
  <si>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</si>
  <si>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</si>
  <si>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</si>
  <si>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</si>
  <si>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</si>
  <si>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</si>
  <si>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</si>
  <si>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</si>
  <si>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</si>
  <si>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</si>
  <si>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</si>
  <si>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</si>
  <si>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</si>
  <si>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</si>
  <si>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</si>
  <si>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</si>
  <si>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</si>
  <si>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</si>
  <si>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</si>
  <si>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</si>
  <si>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</si>
  <si>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</si>
  <si>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</si>
  <si>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</si>
  <si>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</si>
  <si>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</si>
  <si>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</si>
  <si>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</si>
  <si>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</si>
  <si>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</si>
  <si>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</si>
  <si>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</si>
  <si>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</si>
  <si>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</si>
  <si>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</si>
  <si>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</si>
  <si>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</si>
  <si>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</si>
  <si>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</si>
  <si>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</si>
  <si>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</si>
  <si>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</si>
  <si>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</si>
  <si>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</si>
  <si>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</si>
  <si>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</si>
  <si>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</si>
  <si>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</si>
  <si>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</si>
  <si>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</si>
  <si>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</si>
  <si>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</si>
  <si>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</si>
  <si>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</si>
  <si>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</si>
  <si>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</si>
  <si>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</si>
  <si>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</si>
  <si>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</si>
  <si>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</si>
  <si>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</si>
  <si>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</si>
  <si>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</si>
  <si>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</si>
  <si>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</si>
  <si>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</si>
  <si>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</si>
  <si>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</si>
  <si>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</si>
  <si>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</si>
  <si>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</si>
  <si>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</si>
  <si>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</si>
  <si>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</si>
  <si>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</si>
  <si>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</si>
  <si>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</si>
  <si>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</si>
  <si>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</si>
  <si>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</si>
  <si>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</si>
  <si>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</si>
  <si>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</si>
  <si>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</si>
  <si>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</si>
  <si>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</si>
  <si>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</si>
  <si>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</si>
  <si>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</si>
  <si>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</si>
  <si>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</si>
  <si>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</si>
  <si>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</si>
  <si>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</si>
  <si>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</si>
  <si>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</si>
  <si>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</si>
  <si>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</si>
  <si>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</si>
  <si>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</si>
  <si>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</si>
  <si>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</si>
  <si>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</si>
  <si>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</si>
  <si>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</si>
  <si>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</si>
  <si>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</si>
  <si>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</si>
  <si>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</si>
  <si>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</si>
  <si>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</si>
  <si>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</si>
  <si>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</si>
  <si>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</si>
  <si>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</si>
  <si>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</si>
  <si>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</si>
  <si>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</si>
  <si>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</si>
  <si>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</si>
  <si>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</si>
  <si>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</si>
  <si>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</si>
  <si>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</si>
  <si>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</si>
  <si>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</si>
  <si>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</si>
  <si>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</si>
  <si>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</si>
  <si>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</si>
  <si>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</si>
  <si>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</si>
  <si>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</si>
  <si>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</si>
  <si>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</si>
  <si>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</si>
  <si>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</si>
  <si>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</si>
  <si>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</si>
  <si>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</si>
  <si>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</si>
  <si>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</si>
  <si>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</si>
  <si>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</si>
  <si>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</si>
  <si>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</si>
  <si>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</si>
  <si>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</si>
  <si>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</si>
  <si>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</si>
  <si>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</si>
  <si>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</si>
  <si>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</si>
  <si>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</si>
  <si>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</si>
  <si>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</si>
  <si>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</si>
  <si>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</si>
  <si>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</si>
  <si>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</si>
  <si>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</si>
  <si>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</si>
  <si>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</si>
  <si>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</si>
  <si>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</si>
  <si>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</si>
  <si>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</si>
  <si>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</si>
  <si>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</si>
  <si>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</si>
  <si>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</si>
  <si>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</si>
  <si>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</si>
  <si>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</si>
  <si>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</si>
  <si>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</si>
  <si>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</si>
  <si>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</si>
  <si>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</si>
  <si>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</si>
  <si>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</si>
  <si>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</si>
  <si>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</si>
  <si>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</si>
  <si>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</si>
  <si>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</si>
  <si>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</si>
  <si>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</si>
  <si>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</si>
  <si>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</si>
  <si>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</si>
  <si>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</si>
  <si>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</si>
  <si>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</si>
  <si>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</si>
  <si>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</si>
  <si>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</si>
  <si>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</si>
  <si>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</si>
  <si>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</si>
  <si>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</si>
  <si>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</si>
  <si>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</si>
  <si>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</si>
  <si>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</si>
  <si>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</si>
  <si>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</si>
  <si>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</si>
  <si>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</si>
  <si>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</si>
  <si>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</si>
  <si>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</si>
  <si>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</si>
  <si>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</si>
  <si>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</si>
  <si>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</si>
  <si>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</si>
  <si>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</si>
  <si>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</si>
  <si>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</si>
  <si>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</si>
  <si>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</si>
  <si>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</si>
  <si>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</si>
  <si>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</si>
  <si>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</si>
  <si>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</si>
  <si>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</si>
  <si>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</si>
  <si>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</si>
  <si>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</si>
  <si>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</si>
  <si>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</si>
  <si>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</si>
  <si>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</si>
  <si>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</si>
  <si>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</si>
  <si>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</si>
  <si>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</si>
  <si>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</si>
  <si>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</si>
  <si>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</si>
  <si>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</si>
  <si>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</si>
  <si>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</si>
  <si>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</si>
  <si>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</si>
  <si>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</si>
  <si>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</si>
  <si>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</si>
  <si>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</si>
  <si>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</si>
  <si>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</si>
  <si>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</si>
  <si>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</si>
  <si>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</si>
  <si>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</si>
  <si>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</si>
  <si>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</si>
  <si>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</si>
  <si>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</si>
  <si>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</si>
  <si>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</si>
  <si>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</si>
  <si>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</si>
  <si>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</si>
  <si>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</si>
  <si>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</si>
  <si>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</si>
  <si>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</si>
  <si>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</si>
  <si>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</si>
  <si>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</si>
  <si>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</si>
  <si>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</si>
  <si>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</si>
  <si>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</si>
  <si>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</si>
  <si>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</si>
  <si>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</si>
  <si>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</si>
  <si>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</si>
  <si>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</si>
  <si>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</si>
  <si>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</si>
  <si>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</si>
  <si>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</si>
  <si>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</si>
  <si>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</si>
  <si>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</si>
  <si>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</si>
  <si>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</si>
  <si>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</si>
  <si>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</si>
  <si>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</si>
  <si>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</si>
  <si>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</si>
  <si>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</si>
  <si>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</si>
  <si>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</si>
  <si>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</si>
  <si>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</si>
  <si>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</si>
  <si>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</si>
  <si>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</si>
  <si>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</si>
  <si>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</si>
  <si>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</si>
  <si>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</si>
  <si>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</si>
  <si>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</si>
  <si>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</si>
  <si>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</si>
  <si>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</si>
  <si>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</si>
  <si>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</si>
  <si>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</si>
  <si>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</si>
  <si>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</si>
  <si>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</si>
  <si>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</si>
  <si>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</si>
  <si>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</si>
  <si>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</si>
  <si>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</si>
  <si>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</si>
  <si>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</si>
  <si>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</si>
  <si>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</si>
  <si>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</si>
  <si>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</si>
  <si>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</si>
  <si>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</si>
  <si>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</si>
  <si>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</si>
  <si>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</si>
  <si>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</si>
  <si>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</si>
  <si>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</si>
  <si>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</si>
  <si>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</si>
  <si>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</si>
  <si>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</si>
  <si>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</si>
  <si>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</si>
  <si>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</si>
  <si>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</si>
  <si>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</si>
  <si>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</si>
  <si>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</si>
  <si>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</si>
  <si>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</si>
  <si>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</si>
  <si>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</si>
  <si>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</si>
  <si>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</si>
  <si>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</si>
  <si>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</si>
  <si>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</si>
  <si>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</si>
  <si>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</si>
  <si>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</si>
  <si>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</si>
  <si>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</si>
  <si>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</si>
  <si>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</si>
  <si>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</si>
  <si>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</si>
  <si>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</si>
  <si>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</si>
  <si>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</si>
  <si>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</si>
  <si>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</si>
  <si>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</si>
  <si>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</si>
  <si>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</si>
  <si>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</si>
  <si>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</si>
  <si>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</si>
  <si>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</si>
  <si>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</si>
  <si>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</si>
  <si>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</si>
  <si>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</si>
  <si>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</si>
  <si>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</si>
  <si>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</si>
  <si>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</si>
  <si>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</si>
  <si>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</si>
  <si>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</si>
  <si>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</si>
  <si>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</si>
  <si>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</si>
  <si>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</si>
  <si>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</si>
  <si>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</si>
  <si>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</si>
  <si>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</si>
  <si>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</si>
  <si>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</si>
  <si>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</si>
  <si>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</si>
  <si>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</si>
  <si>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</si>
  <si>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</si>
  <si>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</si>
  <si>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</si>
  <si>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</si>
  <si>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</si>
  <si>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</si>
  <si>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</si>
  <si>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</si>
  <si>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</si>
  <si>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</si>
  <si>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</si>
  <si>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</si>
  <si>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</si>
  <si>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</si>
  <si>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</si>
  <si>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</si>
  <si>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</si>
  <si>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</si>
  <si>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</si>
  <si>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</si>
  <si>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</si>
  <si>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</si>
  <si>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</si>
  <si>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</si>
  <si>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</si>
  <si>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</si>
  <si>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</si>
  <si>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</si>
  <si>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</si>
  <si>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</si>
  <si>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</si>
  <si>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</si>
  <si>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</si>
  <si>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</si>
  <si>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</si>
  <si>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</si>
  <si>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</si>
  <si>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</si>
  <si>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</si>
  <si>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</si>
  <si>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</si>
  <si>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</si>
  <si>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</si>
  <si>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</si>
  <si>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</si>
  <si>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</si>
  <si>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</si>
  <si>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</si>
  <si>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</si>
  <si>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</si>
  <si>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</si>
  <si>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</si>
  <si>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</si>
  <si>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</si>
  <si>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</si>
  <si>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</si>
  <si>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</si>
  <si>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</si>
  <si>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</si>
  <si>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</si>
  <si>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</si>
  <si>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</si>
  <si>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</si>
  <si>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</si>
  <si>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</si>
  <si>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</si>
  <si>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</si>
  <si>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</si>
  <si>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</si>
  <si>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</si>
  <si>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</si>
  <si>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</si>
  <si>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</si>
  <si>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</si>
  <si>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</si>
  <si>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</si>
  <si>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</si>
  <si>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</si>
  <si>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</si>
  <si>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</si>
  <si>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</si>
  <si>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</si>
  <si>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</si>
  <si>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</si>
  <si>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</si>
  <si>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</si>
  <si>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</si>
  <si>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</si>
  <si>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</si>
  <si>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</si>
  <si>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</si>
  <si>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</si>
  <si>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</si>
  <si>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</si>
  <si>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</si>
  <si>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</si>
  <si>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</si>
  <si>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</si>
  <si>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</si>
  <si>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</si>
  <si>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</si>
  <si>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</si>
  <si>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</si>
  <si>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</si>
  <si>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</si>
  <si>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</si>
  <si>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</si>
  <si>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</si>
  <si>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</si>
  <si>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</si>
  <si>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</si>
  <si>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</si>
  <si>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</si>
  <si>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</si>
  <si>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</si>
  <si>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</si>
  <si>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</si>
  <si>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</si>
  <si>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</si>
  <si>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</si>
  <si>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</si>
  <si>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</si>
  <si>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</si>
  <si>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</si>
  <si>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</si>
  <si>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</si>
  <si>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</si>
  <si>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</si>
  <si>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</si>
  <si>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</si>
  <si>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</si>
  <si>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</si>
  <si>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</si>
  <si>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</si>
  <si>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</si>
  <si>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</si>
  <si>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</si>
  <si>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</si>
  <si>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</si>
  <si>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</si>
  <si>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</si>
  <si>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</si>
  <si>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</si>
  <si>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</si>
  <si>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</si>
  <si>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</si>
  <si>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</si>
  <si>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</si>
  <si>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</si>
  <si>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</si>
  <si>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</si>
  <si>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</si>
  <si>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</si>
  <si>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</si>
  <si>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</si>
  <si>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</si>
  <si>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</si>
  <si>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</si>
  <si>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</si>
  <si>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</si>
  <si>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</si>
  <si>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</si>
  <si>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</si>
  <si>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</si>
  <si>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</si>
  <si>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</si>
  <si>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</si>
  <si>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</si>
  <si>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</si>
  <si>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</si>
  <si>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</si>
  <si>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</si>
  <si>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</si>
  <si>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</si>
  <si>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</si>
  <si>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</si>
  <si>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</si>
  <si>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</si>
  <si>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</si>
  <si>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</si>
  <si>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</si>
  <si>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</si>
  <si>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</si>
  <si>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</si>
  <si>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</si>
  <si>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</si>
  <si>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</si>
  <si>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</si>
  <si>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</si>
  <si>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</si>
  <si>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</si>
  <si>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</si>
  <si>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</si>
  <si>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</si>
  <si>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</si>
  <si>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</si>
  <si>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</si>
  <si>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</si>
  <si>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</si>
  <si>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</si>
  <si>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</si>
  <si>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</si>
  <si>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</si>
  <si>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</si>
  <si>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</si>
  <si>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</si>
  <si>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</si>
  <si>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</si>
  <si>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</si>
  <si>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</si>
  <si>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</si>
  <si>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</si>
  <si>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</si>
  <si>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</si>
  <si>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</si>
  <si>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</si>
  <si>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</si>
  <si>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</si>
  <si>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</si>
  <si>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</si>
  <si>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</si>
  <si>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</si>
  <si>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</si>
  <si>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</si>
  <si>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</si>
  <si>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</si>
  <si>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</si>
  <si>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</si>
  <si>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</si>
  <si>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</si>
  <si>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</si>
  <si>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</si>
  <si>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</si>
  <si>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</si>
  <si>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</si>
  <si>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</si>
  <si>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</si>
  <si>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</si>
  <si>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</si>
  <si>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</si>
  <si>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</si>
  <si>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</si>
  <si>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</si>
  <si>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</si>
  <si>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</si>
  <si>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</si>
  <si>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</si>
  <si>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</si>
  <si>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</si>
  <si>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</si>
  <si>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</si>
  <si>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</si>
  <si>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</si>
  <si>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</si>
  <si>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</si>
  <si>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</si>
  <si>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</si>
  <si>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</si>
  <si>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</si>
  <si>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</si>
  <si>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</si>
  <si>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</si>
  <si>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</si>
  <si>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</si>
  <si>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</si>
  <si>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</si>
  <si>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</si>
  <si>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</si>
  <si>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</si>
  <si>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</si>
  <si>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</si>
  <si>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</si>
  <si>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</si>
  <si>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</si>
  <si>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</si>
  <si>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</si>
  <si>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</si>
  <si>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</si>
  <si>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</si>
  <si>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</si>
  <si>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</si>
  <si>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</si>
  <si>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</si>
  <si>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</si>
  <si>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</si>
  <si>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</si>
  <si>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</si>
  <si>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</si>
  <si>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</si>
  <si>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</si>
  <si>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</si>
  <si>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</si>
  <si>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</si>
  <si>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</si>
  <si>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</si>
  <si>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</si>
  <si>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</si>
  <si>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</si>
  <si>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</si>
  <si>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</si>
  <si>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</si>
  <si>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</si>
  <si>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</si>
  <si>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</si>
  <si>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</si>
  <si>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</si>
  <si>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</si>
  <si>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</si>
  <si>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</si>
  <si>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</si>
  <si>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</si>
  <si>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</si>
  <si>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</si>
  <si>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</si>
  <si>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</si>
  <si>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</si>
  <si>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</si>
  <si>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</si>
  <si>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</si>
  <si>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</si>
  <si>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</si>
  <si>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</si>
  <si>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</si>
  <si>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</si>
  <si>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</si>
  <si>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</si>
  <si>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</si>
  <si>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</si>
  <si>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</si>
  <si>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</si>
  <si>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</si>
  <si>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</si>
  <si>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</si>
  <si>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</si>
  <si>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</si>
  <si>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</si>
  <si>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</si>
  <si>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</si>
  <si>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</si>
  <si>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</si>
  <si>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</si>
  <si>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</si>
  <si>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</si>
  <si>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</si>
  <si>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</si>
  <si>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</si>
  <si>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</si>
  <si>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</si>
  <si>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</si>
  <si>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</si>
  <si>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</si>
  <si>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</si>
  <si>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</si>
  <si>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</si>
  <si>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</si>
  <si>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</si>
  <si>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</si>
  <si>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</si>
  <si>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</si>
  <si>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</si>
  <si>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</si>
  <si>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</si>
  <si>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</si>
  <si>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</si>
  <si>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</si>
  <si>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</si>
  <si>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</si>
  <si>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</si>
  <si>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</si>
  <si>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</si>
  <si>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</si>
  <si>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</si>
  <si>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</si>
  <si>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</si>
  <si>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</si>
  <si>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</si>
  <si>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</si>
  <si>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</si>
  <si>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</si>
  <si>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</si>
  <si>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</si>
  <si>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</si>
  <si>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</si>
  <si>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</si>
  <si>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</si>
  <si>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</si>
  <si>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</si>
  <si>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</si>
  <si>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</si>
  <si>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</si>
  <si>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</si>
  <si>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</si>
  <si>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</si>
  <si>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</si>
  <si>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</si>
  <si>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</si>
  <si>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</si>
  <si>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</si>
  <si>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</si>
  <si>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</si>
  <si>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</si>
  <si>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</si>
  <si>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</si>
  <si>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</si>
  <si>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</si>
  <si>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</si>
  <si>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</si>
  <si>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</si>
  <si>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</si>
  <si>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</si>
  <si>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</si>
  <si>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</si>
  <si>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</si>
  <si>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</si>
  <si>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</si>
  <si>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</si>
  <si>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</si>
  <si>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</si>
  <si>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</si>
  <si>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</si>
  <si>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</si>
  <si>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</si>
  <si>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</si>
  <si>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</si>
  <si>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</si>
  <si>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</si>
  <si>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</si>
  <si>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</si>
  <si>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</si>
  <si>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</si>
  <si>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</si>
  <si>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</si>
  <si>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</si>
  <si>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</si>
  <si>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</si>
  <si>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</si>
  <si>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</si>
  <si>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</si>
  <si>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</si>
  <si>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</si>
  <si>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</si>
  <si>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</si>
  <si>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</si>
  <si>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</si>
  <si>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</si>
  <si>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</si>
  <si>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</si>
  <si>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</si>
  <si>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</si>
  <si>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</si>
  <si>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</si>
  <si>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</si>
  <si>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</si>
  <si>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</si>
  <si>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</si>
  <si>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</si>
  <si>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</si>
  <si>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</si>
  <si>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</si>
  <si>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</si>
  <si>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</si>
  <si>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</si>
  <si>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</si>
  <si>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</si>
  <si>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</si>
  <si>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</si>
  <si>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</si>
  <si>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</si>
  <si>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</si>
  <si>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</si>
  <si>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</si>
  <si>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</si>
  <si>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</si>
  <si>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</si>
  <si>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</si>
  <si>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</si>
  <si>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</si>
  <si>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</si>
  <si>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</si>
  <si>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</si>
  <si>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</si>
  <si>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</si>
  <si>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</si>
  <si>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</si>
  <si>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</si>
  <si>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</si>
  <si>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</si>
  <si>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</si>
  <si>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</si>
  <si>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</si>
  <si>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</si>
  <si>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</si>
  <si>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</si>
  <si>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</si>
  <si>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</si>
  <si>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</si>
  <si>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</si>
  <si>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</si>
  <si>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</si>
  <si>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</si>
  <si>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</si>
  <si>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</si>
  <si>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</si>
  <si>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</si>
  <si>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</si>
  <si>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</si>
  <si>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</si>
  <si>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</si>
  <si>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</si>
  <si>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</si>
  <si>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</si>
  <si>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</si>
  <si>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</si>
  <si>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</si>
  <si>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</si>
  <si>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</si>
  <si>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</si>
  <si>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</si>
  <si>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</si>
  <si>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</si>
  <si>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</si>
  <si>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</si>
  <si>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</si>
  <si>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</si>
  <si>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</si>
  <si>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</si>
  <si>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</si>
  <si>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</si>
  <si>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</si>
  <si>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</si>
  <si>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</si>
  <si>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</si>
  <si>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</si>
  <si>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</si>
  <si>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</si>
  <si>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</si>
  <si>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</si>
  <si>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</si>
  <si>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</si>
  <si>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</si>
  <si>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</si>
  <si>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</si>
  <si>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</si>
  <si>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</si>
  <si>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</si>
  <si>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</si>
  <si>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</si>
  <si>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</si>
  <si>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</si>
  <si>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</si>
  <si>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</si>
  <si>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</si>
  <si>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</si>
  <si>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</si>
  <si>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</si>
  <si>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</si>
  <si>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</si>
  <si>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</si>
  <si>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</si>
  <si>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</si>
  <si>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</si>
  <si>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</si>
  <si>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</si>
  <si>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</si>
  <si>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</si>
  <si>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</si>
  <si>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</si>
  <si>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</si>
  <si>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</si>
  <si>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</si>
  <si>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</si>
  <si>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</si>
  <si>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</si>
  <si>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</si>
  <si>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</si>
  <si>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</si>
  <si>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</si>
  <si>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</si>
  <si>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</si>
  <si>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</si>
  <si>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</si>
  <si>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</si>
  <si>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</si>
  <si>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</si>
  <si>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</si>
  <si>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</si>
  <si>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</si>
  <si>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</si>
  <si>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</si>
  <si>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</si>
  <si>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</si>
  <si>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</si>
  <si>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</si>
  <si>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</si>
  <si>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</si>
  <si>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</si>
  <si>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</si>
  <si>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</si>
  <si>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</si>
  <si>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</si>
  <si>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</si>
  <si>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</si>
  <si>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</si>
  <si>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</si>
  <si>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</si>
  <si>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</si>
  <si>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</si>
  <si>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</si>
  <si>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</si>
  <si>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</si>
  <si>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</si>
  <si>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</si>
  <si>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</si>
  <si>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</si>
  <si>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</si>
  <si>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</si>
  <si>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</si>
  <si>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</si>
  <si>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</si>
  <si>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</si>
  <si>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</si>
  <si>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</si>
  <si>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</si>
  <si>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</si>
  <si>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</si>
  <si>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</si>
  <si>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</si>
  <si>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</si>
  <si>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</si>
  <si>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</si>
  <si>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</si>
  <si>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</si>
  <si>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</si>
  <si>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</si>
  <si>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</si>
  <si>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</si>
  <si>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</si>
  <si>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</si>
  <si>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</si>
  <si>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</si>
  <si>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</si>
  <si>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</si>
  <si>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</si>
  <si>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</si>
  <si>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</si>
  <si>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</si>
  <si>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</si>
  <si>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</si>
  <si>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</si>
  <si>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</si>
  <si>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</si>
  <si>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</si>
  <si>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</si>
  <si>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</si>
  <si>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</si>
  <si>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</si>
  <si>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</si>
  <si>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</si>
  <si>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</si>
  <si>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</si>
  <si>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</si>
  <si>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</si>
  <si>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</si>
  <si>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</si>
  <si>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</si>
  <si>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</si>
  <si>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</si>
  <si>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</si>
  <si>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</si>
  <si>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</si>
  <si>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</si>
  <si>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</si>
  <si>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</si>
  <si>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</si>
  <si>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</si>
  <si>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</si>
  <si>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</si>
  <si>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</si>
  <si>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</si>
  <si>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</si>
  <si>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</si>
  <si>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</si>
  <si>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</si>
  <si>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</si>
  <si>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</si>
  <si>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</si>
  <si>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</si>
  <si>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</si>
  <si>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</si>
  <si>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</si>
  <si>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</si>
  <si>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</si>
  <si>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</si>
  <si>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</si>
  <si>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</si>
  <si>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</si>
  <si>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</si>
  <si>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</si>
  <si>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</si>
  <si>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</si>
  <si>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</si>
  <si>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</si>
  <si>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</si>
  <si>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</si>
  <si>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</si>
  <si>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</si>
  <si>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</si>
  <si>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</si>
  <si>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</si>
  <si>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</si>
  <si>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</si>
  <si>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</si>
  <si>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</si>
  <si>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</si>
  <si>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</si>
  <si>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</si>
  <si>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</si>
  <si>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</si>
  <si>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</si>
  <si>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</si>
  <si>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</si>
  <si>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</si>
  <si>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</si>
  <si>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</si>
  <si>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</si>
  <si>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</si>
  <si>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</si>
  <si>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</si>
  <si>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</si>
  <si>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</si>
  <si>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</si>
  <si>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</si>
  <si>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</si>
  <si>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</si>
  <si>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</si>
  <si>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</si>
  <si>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</si>
  <si>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</si>
  <si>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</si>
  <si>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</si>
  <si>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</si>
  <si>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</si>
  <si>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</si>
  <si>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</si>
  <si>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</si>
  <si>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</si>
  <si>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</si>
  <si>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</si>
  <si>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</si>
  <si>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</si>
  <si>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</si>
  <si>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</si>
  <si>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</si>
  <si>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</si>
  <si>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</si>
  <si>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</si>
  <si>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</si>
  <si>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</si>
  <si>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</si>
  <si>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</si>
  <si>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</si>
  <si>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</si>
  <si>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</si>
  <si>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</si>
  <si>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</si>
  <si>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</si>
  <si>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</si>
  <si>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</si>
  <si>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</si>
  <si>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</si>
  <si>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</si>
  <si>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</si>
  <si>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</si>
  <si>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</si>
  <si>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</si>
  <si>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</si>
  <si>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</si>
  <si>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</si>
  <si>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</si>
  <si>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</si>
  <si>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</si>
  <si>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</si>
  <si>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</si>
  <si>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</si>
  <si>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</si>
  <si>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</si>
  <si>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</si>
  <si>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</si>
  <si>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</si>
  <si>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</si>
  <si>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</si>
  <si>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</si>
  <si>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</si>
  <si>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</si>
  <si>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</si>
  <si>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</si>
  <si>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</si>
  <si>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</si>
  <si>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</si>
  <si>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</si>
  <si>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</si>
  <si>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</si>
  <si>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</si>
  <si>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</si>
  <si>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</si>
  <si>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</si>
  <si>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</si>
  <si>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</si>
  <si>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</si>
  <si>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</si>
  <si>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</si>
  <si>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</si>
  <si>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</si>
  <si>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</si>
  <si>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</si>
  <si>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</si>
  <si>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</si>
  <si>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</si>
  <si>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</si>
  <si>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</si>
  <si>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</si>
  <si>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</si>
  <si>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</si>
  <si>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</si>
  <si>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</si>
  <si>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</si>
  <si>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</si>
  <si>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</si>
  <si>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</si>
  <si>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</si>
  <si>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</si>
  <si>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</si>
  <si>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</si>
  <si>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</si>
  <si>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</si>
  <si>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</si>
  <si>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</si>
  <si>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</si>
  <si>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</si>
  <si>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</si>
  <si>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</si>
  <si>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</si>
  <si>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</si>
  <si>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</si>
  <si>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</si>
  <si>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</si>
  <si>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</si>
  <si>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</si>
  <si>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</si>
  <si>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</si>
  <si>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</si>
  <si>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</si>
  <si>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</si>
  <si>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</si>
  <si>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</si>
  <si>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</si>
  <si>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</si>
  <si>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</si>
  <si>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</si>
  <si>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</si>
  <si>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</si>
  <si>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</si>
  <si>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</si>
  <si>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</si>
  <si>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</si>
  <si>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</si>
  <si>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</si>
  <si>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</si>
  <si>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</si>
  <si>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</si>
  <si>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</si>
  <si>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</si>
  <si>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</si>
  <si>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</si>
  <si>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</si>
  <si>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</si>
  <si>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</si>
  <si>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</si>
  <si>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</si>
  <si>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</si>
  <si>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</si>
  <si>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</si>
  <si>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</si>
  <si>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</si>
  <si>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</si>
  <si>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</si>
  <si>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</si>
  <si>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</si>
  <si>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</si>
  <si>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</si>
  <si>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</si>
  <si>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</si>
  <si>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</si>
  <si>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</si>
  <si>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</si>
  <si>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</si>
  <si>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</si>
  <si>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</si>
  <si>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</si>
  <si>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</si>
  <si>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</si>
  <si>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</si>
  <si>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</si>
  <si>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</si>
  <si>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</si>
  <si>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</si>
  <si>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</si>
  <si>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</si>
  <si>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</si>
  <si>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</si>
  <si>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</si>
  <si>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</si>
  <si>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</si>
  <si>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</si>
  <si>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</si>
  <si>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</si>
  <si>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</si>
  <si>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</si>
  <si>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</si>
  <si>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</si>
  <si>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</si>
  <si>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</si>
  <si>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</si>
  <si>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</si>
  <si>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</si>
  <si>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</si>
  <si>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</si>
  <si>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</si>
  <si>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</si>
  <si>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</si>
  <si>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</si>
  <si>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</si>
  <si>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</si>
  <si>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</si>
  <si>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</si>
  <si>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</si>
  <si>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</si>
  <si>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</si>
  <si>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</si>
  <si>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</si>
  <si>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</si>
  <si>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</si>
  <si>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</si>
  <si>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</si>
  <si>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</si>
  <si>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</si>
  <si>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</si>
  <si>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</si>
  <si>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</si>
  <si>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</si>
  <si>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</si>
  <si>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</si>
  <si>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</si>
  <si>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</si>
  <si>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</si>
  <si>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</si>
  <si>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</si>
  <si>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</si>
  <si>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</si>
  <si>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</si>
  <si>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</si>
  <si>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</si>
  <si>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</si>
  <si>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</si>
  <si>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</si>
  <si>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</si>
  <si>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</si>
  <si>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</si>
  <si>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</si>
  <si>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</si>
  <si>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</si>
  <si>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</si>
  <si>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</si>
  <si>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</si>
  <si>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</si>
  <si>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</si>
  <si>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</si>
  <si>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</si>
  <si>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</si>
  <si>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</si>
  <si>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</si>
  <si>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</si>
  <si>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</si>
  <si>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</si>
  <si>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</si>
  <si>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</si>
  <si>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</si>
  <si>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</si>
  <si>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</si>
  <si>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</si>
  <si>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</si>
  <si>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</si>
  <si>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</si>
  <si>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</si>
  <si>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</si>
  <si>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</si>
  <si>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</si>
  <si>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</si>
  <si>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</si>
  <si>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</si>
  <si>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</si>
  <si>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</si>
  <si>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</si>
  <si>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</si>
  <si>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</si>
  <si>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</si>
  <si>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</si>
  <si>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</si>
  <si>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</si>
  <si>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</si>
  <si>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</si>
  <si>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</si>
  <si>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</si>
  <si>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</si>
  <si>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</si>
  <si>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</si>
  <si>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</si>
  <si>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</si>
  <si>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</si>
  <si>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</si>
  <si>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</si>
  <si>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</si>
  <si>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</si>
  <si>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</si>
  <si>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</si>
  <si>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</si>
  <si>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</si>
  <si>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</si>
  <si>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</si>
  <si>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</si>
  <si>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</si>
  <si>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</si>
  <si>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</si>
  <si>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</si>
  <si>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</si>
  <si>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</si>
  <si>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</si>
  <si>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</si>
  <si>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</si>
  <si>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</si>
  <si>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</si>
  <si>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</si>
  <si>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</si>
  <si>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</si>
  <si>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</si>
  <si>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</si>
  <si>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</si>
  <si>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</si>
  <si>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</si>
  <si>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</si>
  <si>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</si>
  <si>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</si>
  <si>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</si>
  <si>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</si>
  <si>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</si>
  <si>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</si>
  <si>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</si>
  <si>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</si>
  <si>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</si>
  <si>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</si>
  <si>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</si>
  <si>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</si>
  <si>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</si>
  <si>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</si>
  <si>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</si>
  <si>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</si>
  <si>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</si>
  <si>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</si>
  <si>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</si>
  <si>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</si>
  <si>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</si>
  <si>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</si>
  <si>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</si>
  <si>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</si>
  <si>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</si>
  <si>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</si>
  <si>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</si>
  <si>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</si>
  <si>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</si>
  <si>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</si>
  <si>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</si>
  <si>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</si>
  <si>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</si>
  <si>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</si>
  <si>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</si>
  <si>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</si>
  <si>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</si>
  <si>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</si>
  <si>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</si>
  <si>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</si>
  <si>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</si>
  <si>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</si>
  <si>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</si>
  <si>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</si>
  <si>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</si>
  <si>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</si>
  <si>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</si>
  <si>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</si>
  <si>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</si>
  <si>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</si>
  <si>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</si>
  <si>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</si>
  <si>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</si>
  <si>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</si>
  <si>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</si>
  <si>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</si>
  <si>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</si>
  <si>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</si>
  <si>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</si>
  <si>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</si>
  <si>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</si>
  <si>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</si>
  <si>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</si>
  <si>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</si>
  <si>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</si>
  <si>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</si>
  <si>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</si>
  <si>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</si>
  <si>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</si>
  <si>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</si>
  <si>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</si>
  <si>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</si>
  <si>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</si>
  <si>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</si>
  <si>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</si>
  <si>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</si>
  <si>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</si>
  <si>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</si>
  <si>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</si>
  <si>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</si>
  <si>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</si>
  <si>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</si>
  <si>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</si>
  <si>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</si>
  <si>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</si>
  <si>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</si>
  <si>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</si>
  <si>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</si>
  <si>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</si>
  <si>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</si>
  <si>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</si>
  <si>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</si>
  <si>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</si>
  <si>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</si>
  <si>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</si>
  <si>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</si>
  <si>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</si>
  <si>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</si>
  <si>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</si>
  <si>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</si>
  <si>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</si>
  <si>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</si>
  <si>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</si>
  <si>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</si>
  <si>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</si>
  <si>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</si>
  <si>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</si>
  <si>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</si>
  <si>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</si>
  <si>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</si>
  <si>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</si>
  <si>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</si>
  <si>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</si>
  <si>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</si>
  <si>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</si>
  <si>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</si>
  <si>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</si>
  <si>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</si>
  <si>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</si>
  <si>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</si>
  <si>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</si>
  <si>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</si>
  <si>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</si>
  <si>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</si>
  <si>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</si>
  <si>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</si>
  <si>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</si>
  <si>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</si>
  <si>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</si>
  <si>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</si>
  <si>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</si>
  <si>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</si>
  <si>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</si>
  <si>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</si>
  <si>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</si>
  <si>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</si>
  <si>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</si>
  <si>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</si>
  <si>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</si>
  <si>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</si>
  <si>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</si>
  <si>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</si>
  <si>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</si>
  <si>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</si>
  <si>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</si>
  <si>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</si>
  <si>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</si>
  <si>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</si>
  <si>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</si>
  <si>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</si>
  <si>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</si>
  <si>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</si>
  <si>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</si>
  <si>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</si>
  <si>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</si>
  <si>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</si>
  <si>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</si>
  <si>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</si>
  <si>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</si>
  <si>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</si>
  <si>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</si>
  <si>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</si>
  <si>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</si>
  <si>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</si>
  <si>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</si>
  <si>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</si>
  <si>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</si>
  <si>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</si>
  <si>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</si>
  <si>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</si>
  <si>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</si>
  <si>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</si>
  <si>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</si>
  <si>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</si>
  <si>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</si>
  <si>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</si>
  <si>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</si>
  <si>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</si>
  <si>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</si>
  <si>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</si>
  <si>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</si>
  <si>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</si>
  <si>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</si>
  <si>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</si>
  <si>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</si>
  <si>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</si>
  <si>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</si>
  <si>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</si>
  <si>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</si>
  <si>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</si>
  <si>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</si>
  <si>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</si>
  <si>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</si>
  <si>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</si>
  <si>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</si>
  <si>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</si>
  <si>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</si>
  <si>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</si>
  <si>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</si>
  <si>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</si>
  <si>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</si>
  <si>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</si>
  <si>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</si>
  <si>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</si>
  <si>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</si>
  <si>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</si>
  <si>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</si>
  <si>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</si>
  <si>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</si>
  <si>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</si>
  <si>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</si>
  <si>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</si>
  <si>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</si>
  <si>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</si>
  <si>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</si>
  <si>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</si>
  <si>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</si>
  <si>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</si>
  <si>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</si>
  <si>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</si>
  <si>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</si>
  <si>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</si>
  <si>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</si>
  <si>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</si>
  <si>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</si>
  <si>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</si>
  <si>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</si>
  <si>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</si>
  <si>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</si>
  <si>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</si>
  <si>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</si>
  <si>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</si>
  <si>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</si>
  <si>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</si>
  <si>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</si>
  <si>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</si>
  <si>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</si>
  <si>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</si>
  <si>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</si>
  <si>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</si>
  <si>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</si>
  <si>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</si>
  <si>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</si>
  <si>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</si>
  <si>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</si>
  <si>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</si>
  <si>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</si>
  <si>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</si>
  <si>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</si>
  <si>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</si>
  <si>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</si>
  <si>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</si>
  <si>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</si>
  <si>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</si>
  <si>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</si>
  <si>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</si>
  <si>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</si>
  <si>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</si>
  <si>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</si>
  <si>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</si>
  <si>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</si>
  <si>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</si>
  <si>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</si>
  <si>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</si>
  <si>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</si>
  <si>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</si>
  <si>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</si>
  <si>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</si>
  <si>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</si>
  <si>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</si>
  <si>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</si>
  <si>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</si>
  <si>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</si>
  <si>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</si>
  <si>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</si>
  <si>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</si>
  <si>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</si>
  <si>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</si>
  <si>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</si>
  <si>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</si>
  <si>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</si>
  <si>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</si>
  <si>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</si>
  <si>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</si>
  <si>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</si>
  <si>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</si>
  <si>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</si>
  <si>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</si>
  <si>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</si>
  <si>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</si>
  <si>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</si>
  <si>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</si>
  <si>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</si>
  <si>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</si>
  <si>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</si>
  <si>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</si>
  <si>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</si>
  <si>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</si>
  <si>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</si>
  <si>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</si>
  <si>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</si>
  <si>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</si>
  <si>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</si>
  <si>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</si>
  <si>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</si>
  <si>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</si>
  <si>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</si>
  <si>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</si>
  <si>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</si>
  <si>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</si>
  <si>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</si>
  <si>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</si>
  <si>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</si>
  <si>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</si>
  <si>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</si>
  <si>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</si>
  <si>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</si>
  <si>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</si>
  <si>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</si>
  <si>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</si>
  <si>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</si>
  <si>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</si>
  <si>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</si>
  <si>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</si>
  <si>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</si>
  <si>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</si>
  <si>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</si>
  <si>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</si>
  <si>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</si>
  <si>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</si>
  <si>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</si>
  <si>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</si>
  <si>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</si>
  <si>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</si>
  <si>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</si>
  <si>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</si>
  <si>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</si>
  <si>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</si>
  <si>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</si>
  <si>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</si>
  <si>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</si>
  <si>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</si>
  <si>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</si>
  <si>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</si>
  <si>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</si>
  <si>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</si>
  <si>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</si>
  <si>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</si>
  <si>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</si>
  <si>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</si>
  <si>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</si>
  <si>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</si>
  <si>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</si>
  <si>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</si>
  <si>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</si>
  <si>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</si>
  <si>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</si>
  <si>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</si>
  <si>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</si>
  <si>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</si>
  <si>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</si>
  <si>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</si>
  <si>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</si>
  <si>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</si>
  <si>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</si>
  <si>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</si>
  <si>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</si>
  <si>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</si>
  <si>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</si>
  <si>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</si>
  <si>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</si>
  <si>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</si>
  <si>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</si>
  <si>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</si>
  <si>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</si>
  <si>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</si>
  <si>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</si>
  <si>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</si>
  <si>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</si>
  <si>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</si>
  <si>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</si>
  <si>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</si>
  <si>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</si>
  <si>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</si>
  <si>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</si>
  <si>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</si>
  <si>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</si>
  <si>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</si>
  <si>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</si>
  <si>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</si>
  <si>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</si>
  <si>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</si>
  <si>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</si>
  <si>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</si>
  <si>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</si>
  <si>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</si>
  <si>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</si>
  <si>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</si>
  <si>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</si>
  <si>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</si>
  <si>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</si>
  <si>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</si>
  <si>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</si>
  <si>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</si>
  <si>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</si>
  <si>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</si>
  <si>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</si>
  <si>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</si>
  <si>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</si>
  <si>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</si>
  <si>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</si>
  <si>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</si>
  <si>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</si>
  <si>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</si>
  <si>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</si>
  <si>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</si>
  <si>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</si>
  <si>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</si>
  <si>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</si>
  <si>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</si>
  <si>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</si>
  <si>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</si>
  <si>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</si>
  <si>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</si>
  <si>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</si>
  <si>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</si>
  <si>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</si>
  <si>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</si>
  <si>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</si>
  <si>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</si>
  <si>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</si>
  <si>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</si>
  <si>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</si>
  <si>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</si>
  <si>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</si>
  <si>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</si>
  <si>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</si>
  <si>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</si>
  <si>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</si>
  <si>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</si>
  <si>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</si>
  <si>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</si>
  <si>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</si>
  <si>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</si>
  <si>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</si>
  <si>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</si>
  <si>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</si>
  <si>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</si>
  <si>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</si>
  <si>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</si>
  <si>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</si>
  <si>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</si>
  <si>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</si>
  <si>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</si>
  <si>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</si>
  <si>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</si>
  <si>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</si>
  <si>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</si>
  <si>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</si>
  <si>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</si>
  <si>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</si>
  <si>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</si>
  <si>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</si>
  <si>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</si>
  <si>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</si>
  <si>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</si>
  <si>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</si>
  <si>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</si>
  <si>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</si>
  <si>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</si>
  <si>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</si>
  <si>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</si>
  <si>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</si>
  <si>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</si>
  <si>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</si>
  <si>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</si>
  <si>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</si>
  <si>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</si>
  <si>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</si>
  <si>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</si>
  <si>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</si>
  <si>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</si>
  <si>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</si>
  <si>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</si>
  <si>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</si>
  <si>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</si>
  <si>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</si>
  <si>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</si>
  <si>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</si>
  <si>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</si>
  <si>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</si>
  <si>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</si>
  <si>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</si>
  <si>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</si>
  <si>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</si>
  <si>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</si>
  <si>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</si>
  <si>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</si>
  <si>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</si>
  <si>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</si>
  <si>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</si>
  <si>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</si>
  <si>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</si>
  <si>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</si>
  <si>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</si>
  <si>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</si>
  <si>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</si>
  <si>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</si>
  <si>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</si>
  <si>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</si>
  <si>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</si>
  <si>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</si>
  <si>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</si>
  <si>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</si>
  <si>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</si>
  <si>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</si>
  <si>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</si>
  <si>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</si>
  <si>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</si>
  <si>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</si>
  <si>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</si>
  <si>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</si>
  <si>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</si>
  <si>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</si>
  <si>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</si>
  <si>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</si>
  <si>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</si>
  <si>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</si>
  <si>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</si>
  <si>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</si>
  <si>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</si>
  <si>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</si>
  <si>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</si>
  <si>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</si>
  <si>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</si>
  <si>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</si>
  <si>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</si>
  <si>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</si>
  <si>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</si>
  <si>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</si>
  <si>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</si>
  <si>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</si>
  <si>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</si>
  <si>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</si>
  <si>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</si>
  <si>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</si>
  <si>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</si>
  <si>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</si>
  <si>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</si>
  <si>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</si>
  <si>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</si>
  <si>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</si>
  <si>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</si>
  <si>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</si>
  <si>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</si>
  <si>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</si>
  <si>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</si>
  <si>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</si>
  <si>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</si>
  <si>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</si>
  <si>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</si>
  <si>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</si>
  <si>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</si>
  <si>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</si>
  <si>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</si>
  <si>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</si>
  <si>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</si>
  <si>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</si>
  <si>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</si>
  <si>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</si>
  <si>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</si>
  <si>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</si>
  <si>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</si>
  <si>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</si>
  <si>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</si>
  <si>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</si>
  <si>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</si>
  <si>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</si>
  <si>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</si>
  <si>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</si>
  <si>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</si>
  <si>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</si>
  <si>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</si>
  <si>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</si>
  <si>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</si>
  <si>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</si>
  <si>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</si>
  <si>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</si>
  <si>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</si>
  <si>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</si>
  <si>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</si>
  <si>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</si>
  <si>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</si>
  <si>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</si>
  <si>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</si>
  <si>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</si>
  <si>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</si>
  <si>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</si>
  <si>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</si>
  <si>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</si>
  <si>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</si>
  <si>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</si>
  <si>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</si>
  <si>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</si>
  <si>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</si>
  <si>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</si>
  <si>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</si>
  <si>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</si>
  <si>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</si>
  <si>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</si>
  <si>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</si>
  <si>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</si>
  <si>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</si>
  <si>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</si>
  <si>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</si>
  <si>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</si>
  <si>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</si>
  <si>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</si>
  <si>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</si>
  <si>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</si>
  <si>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</si>
  <si>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</si>
  <si>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</si>
  <si>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</si>
  <si>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</si>
  <si>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</si>
  <si>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</si>
  <si>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</si>
  <si>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</si>
  <si>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</si>
  <si>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</si>
  <si>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</si>
  <si>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</si>
  <si>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</si>
  <si>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</si>
  <si>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</si>
  <si>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</si>
  <si>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</si>
  <si>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</si>
  <si>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</si>
  <si>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</si>
  <si>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</si>
  <si>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</si>
  <si>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</si>
  <si>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</si>
  <si>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</si>
  <si>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</si>
  <si>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</si>
  <si>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</si>
  <si>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</si>
  <si>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</si>
  <si>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</si>
  <si>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</si>
  <si>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</si>
  <si>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</si>
  <si>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</si>
  <si>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</si>
  <si>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</si>
  <si>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</si>
  <si>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</si>
  <si>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</si>
  <si>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</si>
  <si>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</si>
  <si>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</si>
  <si>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</si>
  <si>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</si>
  <si>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</si>
  <si>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</si>
  <si>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</si>
  <si>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</si>
  <si>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</si>
  <si>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</si>
  <si>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</si>
  <si>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</si>
  <si>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</si>
  <si>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</si>
  <si>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</si>
  <si>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</si>
  <si>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</si>
  <si>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</si>
  <si>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</si>
  <si>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</si>
  <si>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</si>
  <si>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</si>
  <si>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</si>
  <si>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</si>
  <si>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</si>
  <si>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</si>
  <si>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</si>
  <si>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</si>
  <si>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</si>
  <si>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</si>
  <si>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</si>
  <si>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</si>
  <si>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</si>
  <si>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</si>
  <si>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</si>
  <si>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</si>
  <si>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</si>
  <si>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</si>
  <si>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</si>
  <si>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</si>
  <si>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</si>
  <si>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</si>
  <si>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</si>
  <si>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</si>
  <si>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</si>
  <si>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</si>
  <si>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</si>
  <si>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</si>
  <si>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</si>
  <si>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</si>
  <si>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</si>
  <si>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</si>
  <si>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</si>
  <si>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</si>
  <si>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</si>
  <si>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</si>
  <si>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</si>
  <si>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</si>
  <si>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</si>
  <si>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</si>
  <si>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</si>
  <si>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</si>
  <si>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</si>
  <si>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</si>
  <si>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</si>
  <si>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</si>
  <si>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</si>
  <si>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</si>
  <si>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</si>
  <si>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</si>
  <si>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</si>
  <si>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</si>
  <si>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</si>
  <si>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</si>
  <si>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</si>
  <si>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</si>
  <si>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</si>
  <si>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</si>
  <si>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</si>
  <si>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</si>
  <si>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</si>
  <si>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</si>
  <si>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</si>
  <si>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</si>
  <si>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</si>
  <si>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</si>
  <si>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</si>
  <si>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</si>
  <si>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</si>
  <si>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</si>
  <si>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</si>
  <si>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</si>
  <si>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</si>
  <si>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</si>
  <si>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</si>
  <si>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</si>
  <si>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</si>
  <si>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</si>
  <si>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</si>
  <si>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</si>
  <si>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</si>
  <si>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</si>
  <si>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</si>
  <si>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</si>
  <si>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</si>
  <si>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</si>
  <si>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</si>
  <si>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</si>
  <si>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</si>
  <si>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</si>
  <si>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</si>
  <si>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</si>
  <si>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</si>
  <si>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</si>
  <si>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</si>
  <si>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</si>
  <si>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</si>
  <si>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</si>
  <si>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</si>
  <si>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</si>
  <si>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</si>
  <si>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</si>
  <si>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</si>
  <si>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</si>
  <si>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</si>
  <si>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</si>
  <si>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</si>
  <si>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</si>
  <si>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</si>
  <si>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</si>
  <si>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</si>
  <si>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</si>
  <si>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</si>
  <si>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</si>
  <si>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</si>
  <si>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</si>
  <si>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</si>
  <si>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</si>
  <si>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</si>
  <si>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</si>
  <si>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</si>
  <si>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</si>
  <si>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</si>
  <si>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</si>
  <si>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</si>
  <si>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</si>
  <si>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</si>
  <si>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</si>
  <si>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</si>
  <si>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</si>
  <si>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</si>
  <si>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</si>
  <si>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</si>
  <si>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</si>
  <si>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</si>
  <si>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</si>
  <si>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</si>
  <si>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</si>
  <si>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</si>
  <si>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</si>
  <si>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</si>
  <si>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</si>
  <si>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</si>
  <si>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</si>
  <si>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</si>
  <si>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</si>
  <si>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</si>
  <si>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</si>
  <si>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</si>
  <si>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</si>
  <si>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</si>
  <si>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</si>
  <si>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</si>
  <si>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</si>
  <si>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</si>
  <si>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</si>
  <si>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</si>
  <si>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</si>
  <si>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</si>
  <si>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</si>
  <si>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</si>
  <si>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</si>
  <si>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</si>
  <si>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</si>
  <si>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</si>
  <si>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</si>
  <si>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</si>
  <si>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</si>
  <si>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</si>
  <si>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</si>
  <si>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</si>
  <si>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</si>
  <si>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</si>
  <si>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</si>
  <si>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</si>
  <si>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</si>
  <si>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</si>
  <si>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</si>
  <si>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</si>
  <si>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</si>
  <si>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</si>
  <si>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</si>
  <si>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</si>
  <si>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</si>
  <si>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</si>
  <si>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</si>
  <si>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</si>
  <si>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</si>
  <si>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</si>
  <si>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</si>
  <si>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</si>
  <si>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</si>
  <si>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</si>
  <si>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</si>
  <si>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</si>
  <si>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</si>
  <si>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</si>
  <si>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</si>
  <si>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</si>
  <si>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</si>
  <si>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</si>
  <si>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</si>
  <si>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</si>
  <si>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</si>
  <si>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</si>
  <si>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</si>
  <si>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</si>
  <si>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</si>
  <si>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</si>
  <si>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</si>
  <si>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</si>
  <si>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</si>
  <si>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</si>
  <si>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</si>
  <si>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</si>
  <si>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</si>
  <si>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</si>
  <si>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</si>
  <si>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</si>
  <si>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</si>
  <si>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</si>
  <si>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</si>
  <si>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</si>
  <si>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</si>
  <si>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</si>
  <si>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</si>
  <si>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</si>
  <si>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</si>
  <si>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</si>
  <si>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</si>
  <si>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</si>
  <si>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</si>
  <si>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</si>
  <si>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</si>
  <si>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</si>
  <si>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</si>
  <si>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</si>
  <si>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</si>
  <si>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</si>
  <si>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</si>
  <si>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</si>
  <si>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</si>
  <si>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</si>
  <si>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</si>
  <si>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</si>
  <si>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</si>
  <si>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</si>
  <si>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</si>
  <si>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</si>
  <si>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</si>
  <si>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</si>
  <si>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</si>
  <si>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</si>
  <si>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</si>
  <si>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</si>
  <si>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</si>
  <si>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</si>
  <si>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</si>
  <si>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</si>
  <si>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</si>
  <si>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</si>
  <si>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</si>
  <si>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</si>
  <si>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</si>
  <si>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</si>
  <si>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</si>
  <si>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</si>
  <si>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</si>
  <si>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</si>
  <si>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</si>
  <si>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</si>
  <si>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</si>
  <si>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</si>
  <si>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</si>
  <si>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</si>
  <si>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</si>
  <si>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</si>
  <si>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</si>
  <si>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</si>
  <si>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</si>
  <si>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</si>
  <si>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</si>
  <si>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</si>
  <si>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</si>
  <si>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</si>
  <si>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</si>
  <si>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</si>
  <si>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</si>
  <si>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</si>
  <si>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</si>
  <si>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</si>
  <si>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</si>
  <si>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</si>
  <si>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</si>
  <si>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</si>
  <si>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</si>
  <si>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</si>
  <si>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</si>
  <si>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</si>
  <si>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</si>
  <si>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</si>
  <si>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</si>
  <si>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</si>
  <si>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</si>
  <si>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</si>
  <si>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</si>
  <si>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</si>
  <si>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</si>
  <si>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</si>
  <si>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</si>
  <si>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</si>
  <si>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</si>
  <si>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</si>
  <si>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</si>
  <si>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</si>
  <si>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</si>
  <si>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</si>
  <si>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</si>
  <si>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</si>
  <si>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</si>
  <si>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</si>
  <si>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</si>
  <si>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</si>
  <si>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</si>
  <si>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</si>
  <si>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</si>
  <si>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</si>
  <si>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</si>
  <si>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</si>
  <si>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</si>
  <si>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</si>
  <si>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</si>
  <si>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</si>
  <si>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</si>
  <si>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</si>
  <si>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</si>
  <si>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</si>
  <si>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</si>
  <si>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</si>
  <si>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</si>
  <si>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</si>
  <si>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</si>
  <si>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</si>
  <si>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</si>
  <si>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</si>
  <si>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</si>
  <si>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</si>
  <si>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</si>
  <si>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</si>
  <si>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</si>
  <si>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</si>
  <si>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</si>
  <si>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</si>
  <si>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</si>
  <si>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</si>
  <si>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</si>
  <si>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</si>
  <si>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</si>
  <si>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</si>
  <si>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</si>
  <si>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</si>
  <si>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</si>
  <si>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</si>
  <si>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</si>
  <si>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</si>
  <si>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</si>
  <si>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</si>
  <si>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</si>
  <si>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</si>
  <si>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</si>
  <si>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</si>
  <si>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</si>
  <si>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</si>
  <si>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</si>
  <si>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</si>
  <si>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</si>
  <si>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</si>
  <si>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</si>
  <si>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</si>
  <si>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</si>
  <si>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</si>
  <si>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</si>
  <si>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</si>
  <si>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</si>
  <si>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</si>
  <si>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</si>
  <si>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</si>
  <si>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</si>
  <si>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</si>
  <si>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</si>
  <si>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</si>
  <si>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</si>
  <si>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</si>
  <si>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</si>
  <si>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</si>
  <si>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</si>
  <si>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</si>
  <si>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</si>
  <si>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</si>
  <si>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</si>
  <si>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</si>
  <si>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</si>
  <si>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</si>
  <si>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</si>
  <si>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</si>
  <si>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</si>
  <si>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</si>
  <si>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</si>
  <si>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</si>
  <si>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</si>
  <si>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</si>
  <si>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</si>
  <si>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</si>
  <si>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</si>
  <si>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</si>
  <si>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</si>
  <si>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</si>
  <si>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</si>
  <si>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</si>
  <si>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</si>
  <si>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</si>
  <si>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</si>
  <si>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</si>
  <si>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</si>
  <si>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</si>
  <si>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</si>
  <si>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</si>
  <si>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</si>
  <si>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</si>
  <si>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</si>
  <si>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</si>
  <si>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</si>
  <si>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</si>
  <si>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</si>
  <si>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</si>
  <si>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</si>
  <si>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</si>
  <si>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</si>
  <si>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</si>
  <si>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</si>
  <si>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</si>
  <si>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</si>
  <si>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</si>
  <si>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</si>
  <si>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</si>
  <si>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</si>
  <si>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</si>
  <si>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</si>
  <si>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</si>
  <si>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</si>
  <si>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</si>
  <si>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</si>
  <si>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</si>
  <si>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</si>
  <si>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</si>
  <si>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</si>
  <si>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</si>
  <si>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</si>
  <si>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</si>
  <si>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</si>
  <si>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</si>
  <si>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</si>
  <si>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</si>
  <si>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</si>
  <si>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</si>
  <si>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</si>
  <si>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</si>
  <si>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</si>
  <si>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</si>
  <si>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</si>
  <si>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</si>
  <si>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</si>
  <si>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</si>
  <si>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</si>
  <si>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</si>
  <si>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</si>
  <si>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</si>
  <si>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</si>
  <si>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</si>
  <si>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</si>
  <si>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</si>
  <si>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</si>
  <si>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</si>
  <si>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</si>
  <si>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</si>
  <si>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</si>
  <si>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</si>
  <si>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</si>
  <si>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</si>
  <si>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</si>
  <si>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</si>
  <si>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</si>
  <si>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</si>
  <si>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</si>
  <si>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</si>
  <si>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</si>
  <si>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</si>
  <si>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</si>
  <si>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</si>
  <si>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</si>
  <si>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</si>
  <si>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</si>
  <si>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</si>
  <si>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</si>
  <si>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</si>
  <si>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</si>
  <si>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</si>
  <si>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</si>
  <si>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</si>
  <si>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</si>
  <si>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</si>
  <si>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</si>
  <si>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</si>
  <si>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</si>
  <si>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</si>
  <si>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</si>
  <si>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</si>
  <si>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</si>
  <si>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</si>
  <si>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</si>
  <si>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</si>
  <si>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</si>
  <si>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</si>
  <si>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</si>
  <si>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</si>
  <si>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</si>
  <si>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</si>
  <si>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</si>
  <si>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</si>
  <si>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</si>
  <si>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</si>
  <si>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</si>
  <si>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</si>
  <si>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</si>
  <si>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</si>
  <si>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</si>
  <si>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</si>
  <si>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</si>
  <si>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</si>
  <si>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</si>
  <si>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</si>
  <si>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</si>
  <si>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</si>
  <si>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</si>
  <si>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</si>
  <si>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</si>
  <si>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</si>
  <si>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</si>
  <si>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</si>
  <si>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</si>
  <si>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</si>
  <si>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</si>
  <si>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</si>
  <si>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</si>
  <si>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</si>
  <si>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</si>
  <si>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</si>
  <si>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</si>
  <si>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</si>
  <si>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</si>
  <si>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</si>
  <si>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</si>
  <si>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</si>
  <si>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</si>
  <si>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</si>
  <si>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</si>
  <si>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</si>
  <si>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</si>
  <si>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</si>
  <si>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</si>
  <si>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</si>
  <si>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</si>
  <si>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</si>
  <si>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</si>
  <si>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</si>
  <si>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</si>
  <si>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</si>
  <si>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</si>
  <si>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</si>
  <si>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</si>
  <si>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</si>
  <si>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</si>
  <si>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</si>
  <si>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</si>
  <si>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</si>
  <si>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</si>
  <si>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</si>
  <si>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</si>
  <si>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</si>
  <si>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</si>
  <si>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</si>
  <si>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</si>
  <si>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</si>
  <si>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</si>
  <si>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</si>
  <si>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</si>
  <si>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</si>
  <si>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</si>
  <si>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</si>
  <si>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</si>
  <si>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</si>
  <si>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</si>
  <si>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</si>
  <si>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</si>
  <si>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</si>
  <si>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</si>
  <si>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</si>
  <si>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</si>
  <si>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</si>
  <si>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</si>
  <si>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</si>
  <si>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</si>
  <si>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</si>
  <si>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</si>
  <si>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</si>
  <si>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</si>
  <si>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</si>
  <si>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</si>
  <si>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</si>
  <si>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</si>
  <si>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</si>
  <si>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</si>
  <si>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</si>
  <si>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</si>
  <si>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</si>
  <si>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</si>
  <si>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</si>
  <si>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</si>
  <si>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</si>
  <si>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</si>
  <si>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</si>
  <si>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</si>
  <si>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</si>
  <si>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</si>
  <si>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</si>
  <si>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</si>
  <si>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</si>
  <si>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</si>
  <si>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</si>
  <si>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</si>
  <si>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</si>
  <si>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</si>
  <si>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</si>
  <si>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</si>
  <si>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</si>
  <si>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</si>
  <si>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</si>
  <si>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</si>
  <si>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</si>
  <si>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</si>
  <si>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</si>
  <si>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</si>
  <si>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</si>
  <si>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</si>
  <si>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</si>
  <si>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</si>
  <si>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</si>
  <si>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</si>
  <si>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</si>
  <si>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</si>
  <si>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</si>
  <si>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</si>
  <si>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</si>
  <si>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</si>
  <si>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</si>
  <si>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</si>
  <si>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</si>
  <si>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</si>
  <si>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</si>
  <si>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</si>
  <si>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</si>
  <si>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</si>
  <si>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</si>
  <si>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</si>
  <si>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</si>
  <si>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</si>
  <si>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</si>
  <si>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</si>
  <si>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</si>
  <si>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</si>
  <si>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</si>
  <si>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</si>
  <si>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</si>
  <si>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</si>
  <si>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</si>
  <si>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</si>
  <si>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</si>
  <si>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</si>
  <si>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</si>
  <si>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</si>
  <si>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</si>
  <si>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</si>
  <si>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</si>
  <si>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</si>
  <si>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</si>
  <si>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</si>
  <si>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</si>
  <si>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</si>
  <si>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</si>
  <si>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</si>
  <si>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</si>
  <si>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</si>
  <si>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</si>
  <si>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</si>
  <si>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</si>
  <si>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</si>
  <si>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</si>
  <si>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</si>
  <si>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</si>
  <si>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</si>
  <si>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</si>
  <si>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</si>
  <si>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</si>
  <si>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</si>
  <si>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</si>
  <si>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</si>
  <si>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</si>
  <si>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</si>
  <si>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</si>
  <si>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</si>
  <si>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</si>
  <si>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</si>
  <si>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</si>
  <si>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</si>
  <si>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</si>
  <si>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</si>
  <si>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</si>
  <si>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</si>
  <si>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</si>
  <si>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</si>
  <si>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</si>
  <si>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</si>
  <si>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</si>
  <si>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</si>
  <si>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</si>
  <si>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</si>
  <si>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</si>
  <si>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</si>
  <si>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</si>
  <si>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</si>
  <si>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</si>
  <si>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</si>
  <si>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</si>
  <si>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</si>
  <si>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</si>
  <si>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</si>
  <si>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</si>
  <si>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</si>
  <si>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</si>
  <si>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</si>
  <si>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</si>
  <si>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</si>
  <si>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</si>
  <si>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</si>
  <si>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</si>
  <si>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</si>
  <si>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</si>
  <si>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</si>
  <si>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</si>
  <si>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</si>
  <si>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</si>
  <si>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</si>
  <si>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</si>
  <si>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</si>
  <si>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</si>
  <si>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</si>
  <si>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</si>
  <si>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</si>
  <si>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</si>
  <si>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</si>
  <si>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</si>
  <si>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</si>
  <si>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</si>
  <si>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</si>
  <si>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</si>
  <si>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</si>
  <si>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</si>
  <si>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</si>
  <si>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</si>
  <si>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</si>
  <si>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</si>
  <si>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</si>
  <si>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</si>
  <si>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</si>
  <si>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</si>
  <si>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</si>
  <si>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</si>
  <si>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</si>
  <si>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</si>
  <si>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</si>
  <si>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</si>
  <si>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</si>
  <si>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</si>
  <si>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</si>
  <si>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</si>
  <si>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</si>
  <si>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</si>
  <si>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</si>
  <si>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</si>
  <si>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</si>
  <si>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</si>
  <si>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</si>
  <si>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</si>
  <si>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</si>
  <si>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</si>
  <si>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</si>
  <si>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</si>
  <si>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</si>
  <si>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</si>
  <si>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</si>
  <si>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</si>
  <si>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</si>
  <si>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</si>
  <si>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</si>
  <si>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</si>
  <si>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</si>
  <si>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</si>
  <si>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</si>
  <si>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</si>
  <si>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</si>
  <si>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</si>
  <si>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</si>
  <si>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</si>
  <si>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</si>
  <si>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</si>
  <si>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</si>
  <si>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</si>
  <si>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</si>
  <si>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</si>
  <si>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</si>
  <si>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</si>
  <si>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</si>
  <si>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</si>
  <si>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</si>
  <si>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</si>
  <si>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</si>
  <si>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</si>
  <si>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</si>
  <si>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</si>
  <si>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</si>
  <si>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</si>
  <si>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</si>
  <si>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</si>
  <si>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</si>
  <si>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</si>
  <si>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</si>
  <si>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</si>
  <si>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</si>
  <si>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</si>
  <si>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</si>
  <si>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</si>
  <si>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</si>
  <si>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</si>
  <si>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</si>
  <si>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</si>
  <si>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</si>
  <si>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</si>
  <si>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</si>
  <si>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</si>
  <si>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</si>
  <si>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</si>
  <si>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</si>
  <si>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</si>
  <si>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</si>
  <si>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</si>
  <si>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</si>
  <si>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</si>
  <si>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</si>
  <si>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</si>
  <si>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</si>
  <si>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</si>
  <si>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</si>
  <si>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</si>
  <si>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</si>
  <si>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</si>
  <si>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</si>
  <si>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</si>
  <si>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</si>
  <si>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</si>
  <si>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</si>
  <si>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</si>
  <si>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</si>
  <si>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</si>
  <si>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</si>
  <si>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</si>
  <si>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</si>
  <si>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</si>
  <si>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</si>
  <si>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</si>
  <si>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</si>
  <si>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</si>
  <si>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</si>
  <si>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</si>
  <si>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</si>
  <si>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</si>
  <si>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</si>
  <si>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</si>
  <si>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</si>
  <si>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</si>
  <si>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</si>
  <si>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</si>
  <si>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</si>
  <si>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</si>
  <si>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</si>
  <si>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</si>
  <si>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</si>
  <si>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</si>
  <si>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</si>
  <si>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</si>
  <si>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</si>
  <si>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</si>
  <si>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</si>
  <si>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</si>
  <si>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</si>
  <si>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</si>
  <si>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</si>
  <si>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</si>
  <si>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</si>
  <si>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</si>
  <si>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</si>
  <si>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</si>
  <si>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</si>
  <si>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</si>
  <si>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</si>
  <si>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</si>
  <si>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</si>
  <si>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</si>
  <si>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</si>
  <si>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</si>
  <si>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</si>
  <si>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</si>
  <si>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</si>
  <si>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</si>
  <si>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</si>
  <si>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</si>
  <si>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</si>
  <si>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</si>
  <si>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</si>
  <si>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</si>
  <si>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</si>
  <si>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</si>
  <si>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</si>
  <si>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</si>
  <si>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</si>
  <si>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</si>
  <si>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</si>
  <si>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</si>
  <si>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</si>
  <si>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</si>
  <si>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</si>
  <si>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</si>
  <si>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</si>
  <si>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</si>
  <si>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</si>
  <si>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</si>
  <si>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</si>
  <si>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</si>
  <si>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</si>
  <si>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</si>
  <si>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</si>
  <si>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</si>
  <si>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</si>
  <si>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</si>
  <si>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</si>
  <si>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</si>
  <si>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</si>
  <si>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</si>
  <si>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</si>
  <si>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</si>
  <si>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</si>
  <si>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</si>
  <si>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</si>
  <si>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</si>
  <si>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</si>
  <si>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</si>
  <si>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</si>
  <si>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</si>
  <si>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</si>
  <si>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</si>
  <si>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</si>
  <si>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</si>
  <si>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</si>
  <si>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</si>
  <si>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</si>
  <si>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</si>
  <si>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</si>
  <si>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</si>
  <si>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</si>
  <si>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</si>
  <si>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</si>
  <si>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</si>
  <si>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</si>
  <si>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</si>
  <si>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</si>
  <si>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</si>
  <si>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</si>
  <si>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</si>
  <si>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</si>
  <si>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</si>
  <si>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</si>
  <si>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</si>
  <si>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</si>
  <si>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</si>
  <si>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</si>
  <si>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</si>
  <si>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</si>
  <si>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</si>
  <si>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</si>
  <si>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</si>
  <si>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</si>
  <si>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</si>
  <si>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</si>
  <si>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</si>
  <si>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</si>
  <si>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</si>
  <si>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</si>
  <si>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</si>
  <si>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</si>
  <si>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</si>
  <si>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</si>
  <si>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</si>
  <si>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</si>
  <si>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</si>
  <si>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</si>
  <si>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</si>
  <si>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</si>
  <si>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</si>
  <si>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</si>
  <si>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</si>
  <si>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</si>
  <si>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</si>
  <si>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</si>
  <si>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</si>
  <si>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</si>
  <si>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</si>
  <si>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</si>
  <si>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</si>
  <si>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</si>
  <si>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</si>
  <si>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</si>
  <si>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</si>
  <si>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</si>
  <si>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</si>
  <si>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</si>
  <si>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</si>
  <si>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</si>
  <si>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</si>
  <si>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</si>
  <si>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</si>
  <si>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</si>
  <si>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</si>
  <si>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</si>
  <si>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</si>
  <si>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</si>
  <si>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</si>
  <si>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</si>
  <si>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</si>
  <si>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</si>
  <si>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</si>
  <si>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</si>
  <si>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</si>
  <si>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</si>
  <si>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</si>
  <si>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</si>
  <si>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</si>
  <si>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</si>
  <si>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</si>
  <si>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</si>
  <si>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</si>
  <si>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</si>
  <si>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</si>
  <si>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</si>
  <si>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</si>
  <si>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</si>
  <si>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</si>
  <si>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</si>
  <si>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</si>
  <si>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</si>
  <si>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</si>
  <si>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</si>
  <si>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</si>
  <si>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</si>
  <si>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</si>
  <si>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</si>
  <si>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</si>
  <si>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</si>
  <si>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</si>
  <si>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</si>
  <si>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</si>
  <si>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</si>
  <si>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</si>
  <si>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</si>
  <si>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</si>
  <si>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</si>
  <si>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</si>
  <si>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</si>
  <si>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</si>
  <si>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</si>
  <si>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</si>
  <si>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</si>
  <si>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</si>
  <si>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</si>
  <si>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</si>
  <si>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</si>
  <si>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</si>
  <si>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</si>
  <si>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</si>
  <si>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</si>
  <si>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</si>
  <si>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</si>
  <si>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</si>
  <si>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</si>
  <si>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</si>
  <si>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</si>
  <si>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</si>
  <si>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</si>
  <si>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</si>
  <si>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</si>
  <si>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</si>
  <si>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</si>
  <si>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</si>
  <si>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</si>
  <si>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</si>
  <si>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</si>
  <si>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</si>
  <si>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</si>
  <si>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</si>
  <si>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</si>
  <si>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</si>
  <si>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</si>
  <si>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</si>
  <si>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</si>
  <si>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</si>
  <si>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</si>
  <si>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</si>
  <si>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</si>
  <si>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</si>
  <si>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</si>
  <si>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</si>
  <si>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</si>
  <si>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</si>
  <si>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</si>
  <si>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</si>
  <si>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</si>
  <si>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</si>
  <si>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</si>
  <si>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</si>
  <si>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</si>
  <si>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</si>
  <si>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</si>
  <si>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</si>
  <si>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</si>
  <si>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</si>
  <si>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</si>
  <si>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</si>
  <si>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</si>
  <si>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</si>
  <si>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</si>
  <si>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</si>
  <si>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</si>
  <si>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</si>
  <si>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</si>
  <si>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</si>
  <si>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</si>
  <si>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</si>
  <si>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</si>
  <si>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</si>
  <si>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</si>
  <si>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</si>
  <si>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Be prepared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</si>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</sst>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166" fontId="0" fillId="0" borderId="0" xfId="1" applyNumberFormat="1" applyFont="1"/>
    <xf numFmtId="166" fontId="0" fillId="0" borderId="0" xfId="0" applyNumberForma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9165266841644793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E-4740-A815-B97DBA4DB3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E-4740-A815-B97DBA4DB3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E-4740-A815-B97DBA4DB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9797375"/>
        <c:axId val="1889794463"/>
      </c:lineChart>
      <c:catAx>
        <c:axId val="1889797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794463"/>
        <c:crosses val="autoZero"/>
        <c:auto val="1"/>
        <c:lblAlgn val="ctr"/>
        <c:lblOffset val="100"/>
        <c:noMultiLvlLbl val="0"/>
      </c:catAx>
      <c:valAx>
        <c:axId val="188979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79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5882547110045698"/>
          <c:y val="0.1297749655290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83-4868-A656-E9802579283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83-4868-A656-E9802579283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83-4868-A656-E9802579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966047"/>
        <c:axId val="9789647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83-4868-A656-E9802579283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83-4868-A656-E9802579283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A83-4868-A656-E9802579283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A83-4868-A656-E9802579283E}"/>
                  </c:ext>
                </c:extLst>
              </c15:ser>
            </c15:filteredLineSeries>
          </c:ext>
        </c:extLst>
      </c:lineChart>
      <c:catAx>
        <c:axId val="9789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964799"/>
        <c:crosses val="autoZero"/>
        <c:auto val="1"/>
        <c:lblAlgn val="ctr"/>
        <c:lblOffset val="100"/>
        <c:noMultiLvlLbl val="0"/>
      </c:catAx>
      <c:valAx>
        <c:axId val="97896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966047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39374453193351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9-4D69-8243-D9EF580B24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9-4D69-8243-D9EF580B24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9-4D69-8243-D9EF580B24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39-4D69-8243-D9EF580B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2729327"/>
        <c:axId val="1332730991"/>
      </c:barChart>
      <c:catAx>
        <c:axId val="13327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30991"/>
        <c:crosses val="autoZero"/>
        <c:auto val="1"/>
        <c:lblAlgn val="ctr"/>
        <c:lblOffset val="100"/>
        <c:noMultiLvlLbl val="0"/>
      </c:catAx>
      <c:valAx>
        <c:axId val="13327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72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C-4C00-B27A-31ADE39B4C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C-4C00-B27A-31ADE39B4C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C-4C00-B27A-31ADE39B4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739887"/>
        <c:axId val="1369741135"/>
      </c:barChart>
      <c:catAx>
        <c:axId val="136973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41135"/>
        <c:crosses val="autoZero"/>
        <c:auto val="1"/>
        <c:lblAlgn val="ctr"/>
        <c:lblOffset val="100"/>
        <c:noMultiLvlLbl val="0"/>
      </c:catAx>
      <c:valAx>
        <c:axId val="136974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3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A-4A59-9725-52272C470C0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A-4A59-9725-52272C470C0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FA-4A59-9725-52272C470C0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FA-4A59-9725-52272C47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192559"/>
        <c:axId val="1365897407"/>
      </c:lineChart>
      <c:catAx>
        <c:axId val="93719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897407"/>
        <c:crosses val="autoZero"/>
        <c:auto val="1"/>
        <c:lblAlgn val="ctr"/>
        <c:lblOffset val="100"/>
        <c:noMultiLvlLbl val="0"/>
      </c:catAx>
      <c:valAx>
        <c:axId val="136589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157161</xdr:colOff>
      <xdr:row>18</xdr:row>
      <xdr:rowOff>185737</xdr:rowOff>
    </xdr:from>
    <xdr:to>
      <xdr:col>6</xdr:col>
      <xdr:colOff>514350</xdr:colOff>
      <xdr:row>33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CAAEE-3D95-49BE-8951-121B30B37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14</xdr:row>
      <xdr:rowOff>80960</xdr:rowOff>
    </xdr:from>
    <xdr:to>
      <xdr:col>9</xdr:col>
      <xdr:colOff>476250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FFCCC-6FCD-4B95-AC13-D6400AF18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33337</xdr:rowOff>
    </xdr:from>
    <xdr:to>
      <xdr:col>13</xdr:col>
      <xdr:colOff>247650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C5128-4012-43C9-AA73-BBE000843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3</xdr:row>
      <xdr:rowOff>42862</xdr:rowOff>
    </xdr:from>
    <xdr:to>
      <xdr:col>13</xdr:col>
      <xdr:colOff>19050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57FA7-C0AA-4E42-97F8-570D137BA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76200</xdr:rowOff>
    </xdr:from>
    <xdr:to>
      <xdr:col>15</xdr:col>
      <xdr:colOff>76200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08530-28C4-42E9-8652-2098CB303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ney Stanley" refreshedDate="44618.530102199074" createdVersion="7" refreshedVersion="7" minRefreshableVersion="3" recordCount="4114" xr:uid="{28D3E208-4C62-4A66-881F-5034360EA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ney Stanley" refreshedDate="44618.55719039352" createdVersion="7" refreshedVersion="7" minRefreshableVersion="3" recordCount="4114" xr:uid="{5E337FBE-11A1-45CB-AE2A-B8454A25E6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ney Stanley" refreshedDate="44621.905127430553" createdVersion="7" refreshedVersion="7" minRefreshableVersion="3" recordCount="4114" xr:uid="{B872D693-60A8-48EC-BC4E-60BC83D321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s v="US"/>
    <s v="USD"/>
    <x v="0"/>
    <x v="0"/>
    <b v="0"/>
    <n v="182"/>
    <x v="0"/>
    <s v="film &amp; video/television"/>
    <n v="137"/>
    <n v="63.92"/>
    <x v="0"/>
    <x v="0"/>
    <x v="0"/>
    <x v="0"/>
    <x v="0"/>
  </r>
  <r>
    <x v="1"/>
    <x v="1"/>
    <x v="1"/>
    <x v="1"/>
    <n v="14653"/>
    <x v="0"/>
    <s v="US"/>
    <s v="USD"/>
    <x v="1"/>
    <x v="1"/>
    <b v="0"/>
    <n v="79"/>
    <x v="0"/>
    <s v="film &amp; video/television"/>
    <n v="143"/>
    <n v="185.48"/>
    <x v="0"/>
    <x v="0"/>
    <x v="1"/>
    <x v="1"/>
    <x v="1"/>
  </r>
  <r>
    <x v="2"/>
    <x v="2"/>
    <x v="2"/>
    <x v="2"/>
    <n v="525"/>
    <x v="0"/>
    <s v="GB"/>
    <s v="GBP"/>
    <x v="2"/>
    <x v="2"/>
    <b v="0"/>
    <n v="35"/>
    <x v="0"/>
    <s v="film &amp; video/television"/>
    <n v="105"/>
    <n v="15"/>
    <x v="0"/>
    <x v="0"/>
    <x v="2"/>
    <x v="2"/>
    <x v="2"/>
  </r>
  <r>
    <x v="3"/>
    <x v="3"/>
    <x v="3"/>
    <x v="3"/>
    <n v="10390"/>
    <x v="0"/>
    <s v="US"/>
    <s v="USD"/>
    <x v="3"/>
    <x v="3"/>
    <b v="0"/>
    <n v="150"/>
    <x v="0"/>
    <s v="film &amp; video/television"/>
    <n v="104"/>
    <n v="69.27"/>
    <x v="0"/>
    <x v="0"/>
    <x v="3"/>
    <x v="3"/>
    <x v="3"/>
  </r>
  <r>
    <x v="4"/>
    <x v="4"/>
    <x v="4"/>
    <x v="4"/>
    <n v="54116.28"/>
    <x v="0"/>
    <s v="US"/>
    <s v="USD"/>
    <x v="4"/>
    <x v="4"/>
    <b v="0"/>
    <n v="284"/>
    <x v="0"/>
    <s v="film &amp; video/television"/>
    <n v="123"/>
    <n v="190.55"/>
    <x v="0"/>
    <x v="0"/>
    <x v="4"/>
    <x v="4"/>
    <x v="0"/>
  </r>
  <r>
    <x v="5"/>
    <x v="5"/>
    <x v="5"/>
    <x v="5"/>
    <n v="4390"/>
    <x v="0"/>
    <s v="US"/>
    <s v="USD"/>
    <x v="5"/>
    <x v="5"/>
    <b v="0"/>
    <n v="47"/>
    <x v="0"/>
    <s v="film &amp; video/television"/>
    <n v="110"/>
    <n v="93.4"/>
    <x v="0"/>
    <x v="0"/>
    <x v="5"/>
    <x v="5"/>
    <x v="2"/>
  </r>
  <r>
    <x v="6"/>
    <x v="6"/>
    <x v="6"/>
    <x v="6"/>
    <n v="8519"/>
    <x v="0"/>
    <s v="US"/>
    <s v="USD"/>
    <x v="6"/>
    <x v="6"/>
    <b v="0"/>
    <n v="58"/>
    <x v="0"/>
    <s v="film &amp; video/television"/>
    <n v="106"/>
    <n v="146.88"/>
    <x v="0"/>
    <x v="0"/>
    <x v="6"/>
    <x v="6"/>
    <x v="3"/>
  </r>
  <r>
    <x v="7"/>
    <x v="7"/>
    <x v="7"/>
    <x v="7"/>
    <n v="9110"/>
    <x v="0"/>
    <s v="US"/>
    <s v="USD"/>
    <x v="7"/>
    <x v="7"/>
    <b v="0"/>
    <n v="57"/>
    <x v="0"/>
    <s v="film &amp; video/television"/>
    <n v="101"/>
    <n v="159.82"/>
    <x v="0"/>
    <x v="0"/>
    <x v="7"/>
    <x v="7"/>
    <x v="2"/>
  </r>
  <r>
    <x v="8"/>
    <x v="8"/>
    <x v="8"/>
    <x v="8"/>
    <n v="3501.52"/>
    <x v="0"/>
    <s v="US"/>
    <s v="USD"/>
    <x v="8"/>
    <x v="8"/>
    <b v="0"/>
    <n v="12"/>
    <x v="0"/>
    <s v="film &amp; video/television"/>
    <n v="100"/>
    <n v="291.79000000000002"/>
    <x v="0"/>
    <x v="0"/>
    <x v="8"/>
    <x v="8"/>
    <x v="2"/>
  </r>
  <r>
    <x v="9"/>
    <x v="9"/>
    <x v="9"/>
    <x v="2"/>
    <n v="629.99"/>
    <x v="0"/>
    <s v="US"/>
    <s v="USD"/>
    <x v="9"/>
    <x v="9"/>
    <b v="0"/>
    <n v="20"/>
    <x v="0"/>
    <s v="film &amp; video/television"/>
    <n v="126"/>
    <n v="31.5"/>
    <x v="0"/>
    <x v="0"/>
    <x v="9"/>
    <x v="9"/>
    <x v="2"/>
  </r>
  <r>
    <x v="10"/>
    <x v="10"/>
    <x v="10"/>
    <x v="9"/>
    <n v="3015"/>
    <x v="0"/>
    <s v="US"/>
    <s v="USD"/>
    <x v="10"/>
    <x v="10"/>
    <b v="0"/>
    <n v="19"/>
    <x v="0"/>
    <s v="film &amp; video/television"/>
    <n v="101"/>
    <n v="158.68"/>
    <x v="0"/>
    <x v="0"/>
    <x v="10"/>
    <x v="10"/>
    <x v="3"/>
  </r>
  <r>
    <x v="11"/>
    <x v="11"/>
    <x v="11"/>
    <x v="10"/>
    <n v="6025"/>
    <x v="0"/>
    <s v="US"/>
    <s v="USD"/>
    <x v="11"/>
    <x v="11"/>
    <b v="0"/>
    <n v="75"/>
    <x v="0"/>
    <s v="film &amp; video/television"/>
    <n v="121"/>
    <n v="80.33"/>
    <x v="0"/>
    <x v="0"/>
    <x v="11"/>
    <x v="11"/>
    <x v="2"/>
  </r>
  <r>
    <x v="12"/>
    <x v="12"/>
    <x v="12"/>
    <x v="11"/>
    <n v="49588"/>
    <x v="0"/>
    <s v="US"/>
    <s v="USD"/>
    <x v="12"/>
    <x v="12"/>
    <b v="0"/>
    <n v="827"/>
    <x v="0"/>
    <s v="film &amp; video/television"/>
    <n v="165"/>
    <n v="59.96"/>
    <x v="0"/>
    <x v="0"/>
    <x v="12"/>
    <x v="12"/>
    <x v="3"/>
  </r>
  <r>
    <x v="13"/>
    <x v="13"/>
    <x v="13"/>
    <x v="8"/>
    <n v="5599"/>
    <x v="0"/>
    <s v="US"/>
    <s v="USD"/>
    <x v="13"/>
    <x v="13"/>
    <b v="0"/>
    <n v="51"/>
    <x v="0"/>
    <s v="film &amp; video/television"/>
    <n v="160"/>
    <n v="109.78"/>
    <x v="0"/>
    <x v="0"/>
    <x v="13"/>
    <x v="13"/>
    <x v="2"/>
  </r>
  <r>
    <x v="14"/>
    <x v="14"/>
    <x v="14"/>
    <x v="12"/>
    <n v="6056"/>
    <x v="0"/>
    <s v="AU"/>
    <s v="AUD"/>
    <x v="14"/>
    <x v="14"/>
    <b v="0"/>
    <n v="41"/>
    <x v="0"/>
    <s v="film &amp; video/television"/>
    <n v="101"/>
    <n v="147.71"/>
    <x v="0"/>
    <x v="0"/>
    <x v="14"/>
    <x v="14"/>
    <x v="3"/>
  </r>
  <r>
    <x v="15"/>
    <x v="15"/>
    <x v="15"/>
    <x v="13"/>
    <n v="2132"/>
    <x v="0"/>
    <s v="ES"/>
    <s v="EUR"/>
    <x v="15"/>
    <x v="15"/>
    <b v="0"/>
    <n v="98"/>
    <x v="0"/>
    <s v="film &amp; video/television"/>
    <n v="107"/>
    <n v="21.76"/>
    <x v="0"/>
    <x v="0"/>
    <x v="15"/>
    <x v="15"/>
    <x v="0"/>
  </r>
  <r>
    <x v="16"/>
    <x v="16"/>
    <x v="16"/>
    <x v="14"/>
    <n v="12029"/>
    <x v="0"/>
    <s v="US"/>
    <s v="USD"/>
    <x v="16"/>
    <x v="16"/>
    <b v="0"/>
    <n v="70"/>
    <x v="0"/>
    <s v="film &amp; video/television"/>
    <n v="100"/>
    <n v="171.84"/>
    <x v="0"/>
    <x v="0"/>
    <x v="16"/>
    <x v="16"/>
    <x v="3"/>
  </r>
  <r>
    <x v="17"/>
    <x v="17"/>
    <x v="17"/>
    <x v="15"/>
    <n v="1510"/>
    <x v="0"/>
    <s v="GB"/>
    <s v="GBP"/>
    <x v="17"/>
    <x v="17"/>
    <b v="0"/>
    <n v="36"/>
    <x v="0"/>
    <s v="film &amp; video/television"/>
    <n v="101"/>
    <n v="41.94"/>
    <x v="0"/>
    <x v="0"/>
    <x v="17"/>
    <x v="17"/>
    <x v="3"/>
  </r>
  <r>
    <x v="18"/>
    <x v="18"/>
    <x v="18"/>
    <x v="11"/>
    <n v="31896.33"/>
    <x v="0"/>
    <s v="US"/>
    <s v="USD"/>
    <x v="18"/>
    <x v="18"/>
    <b v="0"/>
    <n v="342"/>
    <x v="0"/>
    <s v="film &amp; video/television"/>
    <n v="106"/>
    <n v="93.26"/>
    <x v="0"/>
    <x v="0"/>
    <x v="18"/>
    <x v="18"/>
    <x v="3"/>
  </r>
  <r>
    <x v="19"/>
    <x v="19"/>
    <x v="19"/>
    <x v="16"/>
    <n v="1235"/>
    <x v="0"/>
    <s v="US"/>
    <s v="USD"/>
    <x v="19"/>
    <x v="19"/>
    <b v="0"/>
    <n v="22"/>
    <x v="0"/>
    <s v="film &amp; video/television"/>
    <n v="145"/>
    <n v="56.14"/>
    <x v="0"/>
    <x v="0"/>
    <x v="19"/>
    <x v="19"/>
    <x v="0"/>
  </r>
  <r>
    <x v="20"/>
    <x v="20"/>
    <x v="20"/>
    <x v="13"/>
    <n v="2004"/>
    <x v="0"/>
    <s v="US"/>
    <s v="USD"/>
    <x v="20"/>
    <x v="20"/>
    <b v="0"/>
    <n v="25"/>
    <x v="0"/>
    <s v="film &amp; video/television"/>
    <n v="100"/>
    <n v="80.16"/>
    <x v="0"/>
    <x v="0"/>
    <x v="20"/>
    <x v="20"/>
    <x v="0"/>
  </r>
  <r>
    <x v="21"/>
    <x v="21"/>
    <x v="21"/>
    <x v="17"/>
    <n v="20190"/>
    <x v="0"/>
    <s v="US"/>
    <s v="USD"/>
    <x v="21"/>
    <x v="21"/>
    <b v="0"/>
    <n v="101"/>
    <x v="0"/>
    <s v="film &amp; video/television"/>
    <n v="109"/>
    <n v="199.9"/>
    <x v="0"/>
    <x v="0"/>
    <x v="21"/>
    <x v="21"/>
    <x v="3"/>
  </r>
  <r>
    <x v="22"/>
    <x v="22"/>
    <x v="22"/>
    <x v="18"/>
    <n v="410"/>
    <x v="0"/>
    <s v="US"/>
    <s v="USD"/>
    <x v="22"/>
    <x v="22"/>
    <b v="0"/>
    <n v="8"/>
    <x v="0"/>
    <s v="film &amp; video/television"/>
    <n v="117"/>
    <n v="51.25"/>
    <x v="0"/>
    <x v="0"/>
    <x v="22"/>
    <x v="22"/>
    <x v="3"/>
  </r>
  <r>
    <x v="23"/>
    <x v="23"/>
    <x v="23"/>
    <x v="13"/>
    <n v="2370"/>
    <x v="0"/>
    <s v="US"/>
    <s v="USD"/>
    <x v="23"/>
    <x v="23"/>
    <b v="0"/>
    <n v="23"/>
    <x v="0"/>
    <s v="film &amp; video/television"/>
    <n v="119"/>
    <n v="103.04"/>
    <x v="0"/>
    <x v="0"/>
    <x v="23"/>
    <x v="23"/>
    <x v="0"/>
  </r>
  <r>
    <x v="24"/>
    <x v="24"/>
    <x v="24"/>
    <x v="19"/>
    <n v="38082.69"/>
    <x v="0"/>
    <s v="US"/>
    <s v="USD"/>
    <x v="24"/>
    <x v="24"/>
    <b v="0"/>
    <n v="574"/>
    <x v="0"/>
    <s v="film &amp; video/television"/>
    <n v="109"/>
    <n v="66.349999999999994"/>
    <x v="0"/>
    <x v="0"/>
    <x v="24"/>
    <x v="24"/>
    <x v="0"/>
  </r>
  <r>
    <x v="25"/>
    <x v="25"/>
    <x v="25"/>
    <x v="20"/>
    <n v="800"/>
    <x v="0"/>
    <s v="US"/>
    <s v="USD"/>
    <x v="25"/>
    <x v="25"/>
    <b v="0"/>
    <n v="14"/>
    <x v="0"/>
    <s v="film &amp; video/television"/>
    <n v="133"/>
    <n v="57.14"/>
    <x v="0"/>
    <x v="0"/>
    <x v="25"/>
    <x v="25"/>
    <x v="0"/>
  </r>
  <r>
    <x v="26"/>
    <x v="26"/>
    <x v="26"/>
    <x v="21"/>
    <n v="1940"/>
    <x v="0"/>
    <s v="US"/>
    <s v="USD"/>
    <x v="26"/>
    <x v="26"/>
    <b v="0"/>
    <n v="19"/>
    <x v="0"/>
    <s v="film &amp; video/television"/>
    <n v="155"/>
    <n v="102.11"/>
    <x v="0"/>
    <x v="0"/>
    <x v="26"/>
    <x v="26"/>
    <x v="3"/>
  </r>
  <r>
    <x v="27"/>
    <x v="27"/>
    <x v="27"/>
    <x v="22"/>
    <n v="22345"/>
    <x v="0"/>
    <s v="NZ"/>
    <s v="NZD"/>
    <x v="27"/>
    <x v="27"/>
    <b v="0"/>
    <n v="150"/>
    <x v="0"/>
    <s v="film &amp; video/television"/>
    <n v="112"/>
    <n v="148.97"/>
    <x v="0"/>
    <x v="0"/>
    <x v="27"/>
    <x v="27"/>
    <x v="3"/>
  </r>
  <r>
    <x v="28"/>
    <x v="28"/>
    <x v="28"/>
    <x v="14"/>
    <n v="12042"/>
    <x v="0"/>
    <s v="US"/>
    <s v="USD"/>
    <x v="28"/>
    <x v="28"/>
    <b v="0"/>
    <n v="71"/>
    <x v="0"/>
    <s v="film &amp; video/television"/>
    <n v="100"/>
    <n v="169.61"/>
    <x v="0"/>
    <x v="0"/>
    <x v="28"/>
    <x v="28"/>
    <x v="0"/>
  </r>
  <r>
    <x v="29"/>
    <x v="29"/>
    <x v="29"/>
    <x v="9"/>
    <n v="3700"/>
    <x v="0"/>
    <s v="GB"/>
    <s v="GBP"/>
    <x v="29"/>
    <x v="29"/>
    <b v="0"/>
    <n v="117"/>
    <x v="0"/>
    <s v="film &amp; video/television"/>
    <n v="123"/>
    <n v="31.62"/>
    <x v="0"/>
    <x v="0"/>
    <x v="29"/>
    <x v="29"/>
    <x v="3"/>
  </r>
  <r>
    <x v="30"/>
    <x v="30"/>
    <x v="30"/>
    <x v="23"/>
    <n v="4051.99"/>
    <x v="0"/>
    <s v="US"/>
    <s v="USD"/>
    <x v="30"/>
    <x v="30"/>
    <b v="0"/>
    <n v="53"/>
    <x v="0"/>
    <s v="film &amp; video/television"/>
    <n v="101"/>
    <n v="76.45"/>
    <x v="0"/>
    <x v="0"/>
    <x v="30"/>
    <x v="30"/>
    <x v="3"/>
  </r>
  <r>
    <x v="31"/>
    <x v="31"/>
    <x v="31"/>
    <x v="24"/>
    <n v="13"/>
    <x v="0"/>
    <s v="US"/>
    <s v="USD"/>
    <x v="31"/>
    <x v="31"/>
    <b v="0"/>
    <n v="1"/>
    <x v="0"/>
    <s v="film &amp; video/television"/>
    <n v="100"/>
    <n v="13"/>
    <x v="0"/>
    <x v="0"/>
    <x v="31"/>
    <x v="31"/>
    <x v="2"/>
  </r>
  <r>
    <x v="32"/>
    <x v="32"/>
    <x v="32"/>
    <x v="25"/>
    <n v="28520"/>
    <x v="0"/>
    <s v="US"/>
    <s v="USD"/>
    <x v="32"/>
    <x v="32"/>
    <b v="0"/>
    <n v="89"/>
    <x v="0"/>
    <s v="film &amp; video/television"/>
    <n v="100"/>
    <n v="320.45"/>
    <x v="0"/>
    <x v="0"/>
    <x v="32"/>
    <x v="32"/>
    <x v="2"/>
  </r>
  <r>
    <x v="33"/>
    <x v="33"/>
    <x v="33"/>
    <x v="26"/>
    <n v="5360"/>
    <x v="0"/>
    <s v="US"/>
    <s v="USD"/>
    <x v="33"/>
    <x v="33"/>
    <b v="0"/>
    <n v="64"/>
    <x v="0"/>
    <s v="film &amp; video/television"/>
    <n v="102"/>
    <n v="83.75"/>
    <x v="0"/>
    <x v="0"/>
    <x v="33"/>
    <x v="33"/>
    <x v="0"/>
  </r>
  <r>
    <x v="34"/>
    <x v="34"/>
    <x v="34"/>
    <x v="27"/>
    <n v="3392"/>
    <x v="0"/>
    <s v="US"/>
    <s v="USD"/>
    <x v="34"/>
    <x v="34"/>
    <b v="0"/>
    <n v="68"/>
    <x v="0"/>
    <s v="film &amp; video/television"/>
    <n v="130"/>
    <n v="49.88"/>
    <x v="0"/>
    <x v="0"/>
    <x v="34"/>
    <x v="34"/>
    <x v="3"/>
  </r>
  <r>
    <x v="35"/>
    <x v="35"/>
    <x v="35"/>
    <x v="28"/>
    <n v="1665"/>
    <x v="0"/>
    <s v="US"/>
    <s v="USD"/>
    <x v="35"/>
    <x v="35"/>
    <b v="0"/>
    <n v="28"/>
    <x v="0"/>
    <s v="film &amp; video/television"/>
    <n v="167"/>
    <n v="59.46"/>
    <x v="0"/>
    <x v="0"/>
    <x v="35"/>
    <x v="35"/>
    <x v="0"/>
  </r>
  <r>
    <x v="36"/>
    <x v="36"/>
    <x v="36"/>
    <x v="12"/>
    <n v="8529"/>
    <x v="0"/>
    <s v="US"/>
    <s v="USD"/>
    <x v="36"/>
    <x v="36"/>
    <b v="0"/>
    <n v="44"/>
    <x v="0"/>
    <s v="film &amp; video/television"/>
    <n v="142"/>
    <n v="193.84"/>
    <x v="0"/>
    <x v="0"/>
    <x v="36"/>
    <x v="36"/>
    <x v="0"/>
  </r>
  <r>
    <x v="37"/>
    <x v="37"/>
    <x v="37"/>
    <x v="29"/>
    <n v="40357"/>
    <x v="0"/>
    <s v="US"/>
    <s v="USD"/>
    <x v="37"/>
    <x v="37"/>
    <b v="0"/>
    <n v="253"/>
    <x v="0"/>
    <s v="film &amp; video/television"/>
    <n v="183"/>
    <n v="159.51"/>
    <x v="0"/>
    <x v="0"/>
    <x v="37"/>
    <x v="37"/>
    <x v="0"/>
  </r>
  <r>
    <x v="38"/>
    <x v="38"/>
    <x v="38"/>
    <x v="30"/>
    <n v="2751"/>
    <x v="0"/>
    <s v="US"/>
    <s v="USD"/>
    <x v="38"/>
    <x v="38"/>
    <b v="0"/>
    <n v="66"/>
    <x v="0"/>
    <s v="film &amp; video/television"/>
    <n v="110"/>
    <n v="41.68"/>
    <x v="0"/>
    <x v="0"/>
    <x v="38"/>
    <x v="38"/>
    <x v="4"/>
  </r>
  <r>
    <x v="39"/>
    <x v="39"/>
    <x v="39"/>
    <x v="31"/>
    <n v="32745"/>
    <x v="0"/>
    <s v="GB"/>
    <s v="GBP"/>
    <x v="39"/>
    <x v="39"/>
    <b v="0"/>
    <n v="217"/>
    <x v="0"/>
    <s v="film &amp; video/television"/>
    <n v="131"/>
    <n v="150.9"/>
    <x v="0"/>
    <x v="0"/>
    <x v="39"/>
    <x v="39"/>
    <x v="3"/>
  </r>
  <r>
    <x v="40"/>
    <x v="40"/>
    <x v="40"/>
    <x v="13"/>
    <n v="2027"/>
    <x v="0"/>
    <s v="US"/>
    <s v="USD"/>
    <x v="40"/>
    <x v="40"/>
    <b v="0"/>
    <n v="16"/>
    <x v="0"/>
    <s v="film &amp; video/television"/>
    <n v="101"/>
    <n v="126.69"/>
    <x v="0"/>
    <x v="0"/>
    <x v="40"/>
    <x v="40"/>
    <x v="3"/>
  </r>
  <r>
    <x v="41"/>
    <x v="41"/>
    <x v="41"/>
    <x v="13"/>
    <n v="2000"/>
    <x v="0"/>
    <s v="US"/>
    <s v="USD"/>
    <x v="41"/>
    <x v="41"/>
    <b v="0"/>
    <n v="19"/>
    <x v="0"/>
    <s v="film &amp; video/television"/>
    <n v="100"/>
    <n v="105.26"/>
    <x v="0"/>
    <x v="0"/>
    <x v="41"/>
    <x v="41"/>
    <x v="3"/>
  </r>
  <r>
    <x v="42"/>
    <x v="42"/>
    <x v="42"/>
    <x v="32"/>
    <n v="19860"/>
    <x v="0"/>
    <s v="US"/>
    <s v="USD"/>
    <x v="42"/>
    <x v="42"/>
    <b v="0"/>
    <n v="169"/>
    <x v="0"/>
    <s v="film &amp; video/television"/>
    <n v="142"/>
    <n v="117.51"/>
    <x v="0"/>
    <x v="0"/>
    <x v="42"/>
    <x v="42"/>
    <x v="3"/>
  </r>
  <r>
    <x v="43"/>
    <x v="43"/>
    <x v="43"/>
    <x v="3"/>
    <n v="30866"/>
    <x v="0"/>
    <s v="US"/>
    <s v="USD"/>
    <x v="43"/>
    <x v="43"/>
    <b v="0"/>
    <n v="263"/>
    <x v="0"/>
    <s v="film &amp; video/television"/>
    <n v="309"/>
    <n v="117.36"/>
    <x v="0"/>
    <x v="0"/>
    <x v="43"/>
    <x v="43"/>
    <x v="3"/>
  </r>
  <r>
    <x v="44"/>
    <x v="44"/>
    <x v="44"/>
    <x v="13"/>
    <n v="2000"/>
    <x v="0"/>
    <s v="US"/>
    <s v="USD"/>
    <x v="44"/>
    <x v="44"/>
    <b v="0"/>
    <n v="15"/>
    <x v="0"/>
    <s v="film &amp; video/television"/>
    <n v="100"/>
    <n v="133.33000000000001"/>
    <x v="0"/>
    <x v="0"/>
    <x v="44"/>
    <x v="44"/>
    <x v="3"/>
  </r>
  <r>
    <x v="45"/>
    <x v="45"/>
    <x v="45"/>
    <x v="10"/>
    <n v="6000"/>
    <x v="0"/>
    <s v="US"/>
    <s v="USD"/>
    <x v="45"/>
    <x v="45"/>
    <b v="0"/>
    <n v="61"/>
    <x v="0"/>
    <s v="film &amp; video/television"/>
    <n v="120"/>
    <n v="98.36"/>
    <x v="0"/>
    <x v="0"/>
    <x v="45"/>
    <x v="45"/>
    <x v="2"/>
  </r>
  <r>
    <x v="46"/>
    <x v="46"/>
    <x v="46"/>
    <x v="33"/>
    <n v="8750"/>
    <x v="0"/>
    <s v="AU"/>
    <s v="AUD"/>
    <x v="46"/>
    <x v="46"/>
    <b v="0"/>
    <n v="45"/>
    <x v="0"/>
    <s v="film &amp; video/television"/>
    <n v="104"/>
    <n v="194.44"/>
    <x v="0"/>
    <x v="0"/>
    <x v="46"/>
    <x v="46"/>
    <x v="0"/>
  </r>
  <r>
    <x v="47"/>
    <x v="47"/>
    <x v="47"/>
    <x v="10"/>
    <n v="5380.55"/>
    <x v="0"/>
    <s v="US"/>
    <s v="USD"/>
    <x v="47"/>
    <x v="47"/>
    <b v="0"/>
    <n v="70"/>
    <x v="0"/>
    <s v="film &amp; video/television"/>
    <n v="108"/>
    <n v="76.87"/>
    <x v="0"/>
    <x v="0"/>
    <x v="47"/>
    <x v="47"/>
    <x v="3"/>
  </r>
  <r>
    <x v="48"/>
    <x v="48"/>
    <x v="48"/>
    <x v="13"/>
    <n v="2159"/>
    <x v="0"/>
    <s v="GB"/>
    <s v="GBP"/>
    <x v="48"/>
    <x v="48"/>
    <b v="0"/>
    <n v="38"/>
    <x v="0"/>
    <s v="film &amp; video/television"/>
    <n v="108"/>
    <n v="56.82"/>
    <x v="0"/>
    <x v="0"/>
    <x v="48"/>
    <x v="48"/>
    <x v="0"/>
  </r>
  <r>
    <x v="49"/>
    <x v="49"/>
    <x v="49"/>
    <x v="14"/>
    <n v="12000"/>
    <x v="0"/>
    <s v="US"/>
    <s v="USD"/>
    <x v="49"/>
    <x v="49"/>
    <b v="0"/>
    <n v="87"/>
    <x v="0"/>
    <s v="film &amp; video/television"/>
    <n v="100"/>
    <n v="137.93"/>
    <x v="0"/>
    <x v="0"/>
    <x v="49"/>
    <x v="49"/>
    <x v="0"/>
  </r>
  <r>
    <x v="50"/>
    <x v="50"/>
    <x v="50"/>
    <x v="20"/>
    <n v="600"/>
    <x v="0"/>
    <s v="GB"/>
    <s v="GBP"/>
    <x v="50"/>
    <x v="50"/>
    <b v="0"/>
    <n v="22"/>
    <x v="0"/>
    <s v="film &amp; video/television"/>
    <n v="100"/>
    <n v="27.27"/>
    <x v="0"/>
    <x v="0"/>
    <x v="50"/>
    <x v="50"/>
    <x v="3"/>
  </r>
  <r>
    <x v="51"/>
    <x v="51"/>
    <x v="51"/>
    <x v="34"/>
    <n v="14082"/>
    <x v="0"/>
    <s v="US"/>
    <s v="USD"/>
    <x v="51"/>
    <x v="51"/>
    <b v="0"/>
    <n v="119"/>
    <x v="0"/>
    <s v="film &amp; video/television"/>
    <n v="128"/>
    <n v="118.34"/>
    <x v="0"/>
    <x v="0"/>
    <x v="51"/>
    <x v="51"/>
    <x v="0"/>
  </r>
  <r>
    <x v="52"/>
    <x v="52"/>
    <x v="52"/>
    <x v="3"/>
    <n v="11621"/>
    <x v="0"/>
    <s v="US"/>
    <s v="USD"/>
    <x v="52"/>
    <x v="52"/>
    <b v="0"/>
    <n v="52"/>
    <x v="0"/>
    <s v="film &amp; video/television"/>
    <n v="116"/>
    <n v="223.48"/>
    <x v="0"/>
    <x v="0"/>
    <x v="52"/>
    <x v="52"/>
    <x v="3"/>
  </r>
  <r>
    <x v="53"/>
    <x v="53"/>
    <x v="53"/>
    <x v="9"/>
    <n v="3289"/>
    <x v="0"/>
    <s v="US"/>
    <s v="USD"/>
    <x v="53"/>
    <x v="53"/>
    <b v="0"/>
    <n v="117"/>
    <x v="0"/>
    <s v="film &amp; video/television"/>
    <n v="110"/>
    <n v="28.11"/>
    <x v="0"/>
    <x v="0"/>
    <x v="53"/>
    <x v="53"/>
    <x v="3"/>
  </r>
  <r>
    <x v="54"/>
    <x v="54"/>
    <x v="54"/>
    <x v="3"/>
    <n v="10100"/>
    <x v="0"/>
    <s v="US"/>
    <s v="USD"/>
    <x v="54"/>
    <x v="54"/>
    <b v="0"/>
    <n v="52"/>
    <x v="0"/>
    <s v="film &amp; video/television"/>
    <n v="101"/>
    <n v="194.23"/>
    <x v="0"/>
    <x v="0"/>
    <x v="54"/>
    <x v="54"/>
    <x v="0"/>
  </r>
  <r>
    <x v="55"/>
    <x v="55"/>
    <x v="55"/>
    <x v="35"/>
    <n v="11090"/>
    <x v="0"/>
    <s v="US"/>
    <s v="USD"/>
    <x v="55"/>
    <x v="55"/>
    <b v="0"/>
    <n v="86"/>
    <x v="0"/>
    <s v="film &amp; video/television"/>
    <n v="129"/>
    <n v="128.94999999999999"/>
    <x v="0"/>
    <x v="0"/>
    <x v="55"/>
    <x v="55"/>
    <x v="2"/>
  </r>
  <r>
    <x v="56"/>
    <x v="56"/>
    <x v="56"/>
    <x v="6"/>
    <n v="8581"/>
    <x v="0"/>
    <s v="GB"/>
    <s v="GBP"/>
    <x v="56"/>
    <x v="56"/>
    <b v="0"/>
    <n v="174"/>
    <x v="0"/>
    <s v="film &amp; video/television"/>
    <n v="107"/>
    <n v="49.32"/>
    <x v="0"/>
    <x v="0"/>
    <x v="56"/>
    <x v="56"/>
    <x v="0"/>
  </r>
  <r>
    <x v="57"/>
    <x v="57"/>
    <x v="57"/>
    <x v="36"/>
    <n v="15285"/>
    <x v="0"/>
    <s v="US"/>
    <s v="USD"/>
    <x v="57"/>
    <x v="57"/>
    <b v="0"/>
    <n v="69"/>
    <x v="0"/>
    <s v="film &amp; video/television"/>
    <n v="102"/>
    <n v="221.52"/>
    <x v="0"/>
    <x v="0"/>
    <x v="57"/>
    <x v="57"/>
    <x v="0"/>
  </r>
  <r>
    <x v="58"/>
    <x v="58"/>
    <x v="58"/>
    <x v="3"/>
    <n v="10291"/>
    <x v="0"/>
    <s v="US"/>
    <s v="USD"/>
    <x v="58"/>
    <x v="58"/>
    <b v="0"/>
    <n v="75"/>
    <x v="0"/>
    <s v="film &amp; video/television"/>
    <n v="103"/>
    <n v="137.21"/>
    <x v="0"/>
    <x v="0"/>
    <x v="58"/>
    <x v="58"/>
    <x v="3"/>
  </r>
  <r>
    <x v="59"/>
    <x v="59"/>
    <x v="59"/>
    <x v="22"/>
    <n v="20025.14"/>
    <x v="0"/>
    <s v="US"/>
    <s v="USD"/>
    <x v="59"/>
    <x v="59"/>
    <b v="0"/>
    <n v="33"/>
    <x v="0"/>
    <s v="film &amp; video/television"/>
    <n v="100"/>
    <n v="606.82000000000005"/>
    <x v="0"/>
    <x v="0"/>
    <x v="59"/>
    <x v="59"/>
    <x v="0"/>
  </r>
  <r>
    <x v="60"/>
    <x v="60"/>
    <x v="60"/>
    <x v="37"/>
    <n v="4648.33"/>
    <x v="0"/>
    <s v="GB"/>
    <s v="GBP"/>
    <x v="60"/>
    <x v="60"/>
    <b v="0"/>
    <n v="108"/>
    <x v="0"/>
    <s v="film &amp; video/shorts"/>
    <n v="103"/>
    <n v="43.04"/>
    <x v="0"/>
    <x v="1"/>
    <x v="60"/>
    <x v="60"/>
    <x v="3"/>
  </r>
  <r>
    <x v="61"/>
    <x v="61"/>
    <x v="61"/>
    <x v="10"/>
    <n v="7415"/>
    <x v="0"/>
    <s v="US"/>
    <s v="USD"/>
    <x v="61"/>
    <x v="61"/>
    <b v="0"/>
    <n v="23"/>
    <x v="0"/>
    <s v="film &amp; video/shorts"/>
    <n v="148"/>
    <n v="322.39"/>
    <x v="0"/>
    <x v="1"/>
    <x v="61"/>
    <x v="61"/>
    <x v="4"/>
  </r>
  <r>
    <x v="62"/>
    <x v="62"/>
    <x v="62"/>
    <x v="9"/>
    <n v="4642"/>
    <x v="0"/>
    <s v="US"/>
    <s v="USD"/>
    <x v="62"/>
    <x v="62"/>
    <b v="0"/>
    <n v="48"/>
    <x v="0"/>
    <s v="film &amp; video/shorts"/>
    <n v="155"/>
    <n v="96.71"/>
    <x v="0"/>
    <x v="1"/>
    <x v="62"/>
    <x v="62"/>
    <x v="4"/>
  </r>
  <r>
    <x v="63"/>
    <x v="63"/>
    <x v="63"/>
    <x v="13"/>
    <n v="2270.37"/>
    <x v="0"/>
    <s v="US"/>
    <s v="USD"/>
    <x v="63"/>
    <x v="63"/>
    <b v="0"/>
    <n v="64"/>
    <x v="0"/>
    <s v="film &amp; video/shorts"/>
    <n v="114"/>
    <n v="35.47"/>
    <x v="0"/>
    <x v="1"/>
    <x v="63"/>
    <x v="63"/>
    <x v="4"/>
  </r>
  <r>
    <x v="64"/>
    <x v="64"/>
    <x v="64"/>
    <x v="38"/>
    <n v="2080"/>
    <x v="0"/>
    <s v="US"/>
    <s v="USD"/>
    <x v="64"/>
    <x v="64"/>
    <b v="0"/>
    <n v="24"/>
    <x v="0"/>
    <s v="film &amp; video/shorts"/>
    <n v="173"/>
    <n v="86.67"/>
    <x v="0"/>
    <x v="1"/>
    <x v="64"/>
    <x v="64"/>
    <x v="4"/>
  </r>
  <r>
    <x v="65"/>
    <x v="65"/>
    <x v="65"/>
    <x v="39"/>
    <n v="7527"/>
    <x v="0"/>
    <s v="CA"/>
    <s v="CAD"/>
    <x v="65"/>
    <x v="65"/>
    <b v="0"/>
    <n v="57"/>
    <x v="0"/>
    <s v="film &amp; video/shorts"/>
    <n v="108"/>
    <n v="132.05000000000001"/>
    <x v="0"/>
    <x v="1"/>
    <x v="65"/>
    <x v="65"/>
    <x v="3"/>
  </r>
  <r>
    <x v="66"/>
    <x v="66"/>
    <x v="66"/>
    <x v="13"/>
    <n v="2372"/>
    <x v="0"/>
    <s v="US"/>
    <s v="USD"/>
    <x v="66"/>
    <x v="66"/>
    <b v="0"/>
    <n v="26"/>
    <x v="0"/>
    <s v="film &amp; video/shorts"/>
    <n v="119"/>
    <n v="91.23"/>
    <x v="0"/>
    <x v="1"/>
    <x v="66"/>
    <x v="66"/>
    <x v="2"/>
  </r>
  <r>
    <x v="67"/>
    <x v="67"/>
    <x v="67"/>
    <x v="13"/>
    <n v="2325"/>
    <x v="0"/>
    <s v="US"/>
    <s v="USD"/>
    <x v="67"/>
    <x v="67"/>
    <b v="0"/>
    <n v="20"/>
    <x v="0"/>
    <s v="film &amp; video/shorts"/>
    <n v="116"/>
    <n v="116.25"/>
    <x v="0"/>
    <x v="1"/>
    <x v="67"/>
    <x v="67"/>
    <x v="5"/>
  </r>
  <r>
    <x v="68"/>
    <x v="68"/>
    <x v="68"/>
    <x v="20"/>
    <n v="763"/>
    <x v="0"/>
    <s v="GB"/>
    <s v="GBP"/>
    <x v="68"/>
    <x v="68"/>
    <b v="0"/>
    <n v="36"/>
    <x v="0"/>
    <s v="film &amp; video/shorts"/>
    <n v="127"/>
    <n v="21.19"/>
    <x v="0"/>
    <x v="1"/>
    <x v="68"/>
    <x v="68"/>
    <x v="3"/>
  </r>
  <r>
    <x v="69"/>
    <x v="69"/>
    <x v="69"/>
    <x v="3"/>
    <n v="11094.23"/>
    <x v="0"/>
    <s v="US"/>
    <s v="USD"/>
    <x v="69"/>
    <x v="69"/>
    <b v="0"/>
    <n v="178"/>
    <x v="0"/>
    <s v="film &amp; video/shorts"/>
    <n v="111"/>
    <n v="62.33"/>
    <x v="0"/>
    <x v="1"/>
    <x v="69"/>
    <x v="69"/>
    <x v="6"/>
  </r>
  <r>
    <x v="70"/>
    <x v="70"/>
    <x v="70"/>
    <x v="2"/>
    <n v="636"/>
    <x v="0"/>
    <s v="US"/>
    <s v="USD"/>
    <x v="70"/>
    <x v="70"/>
    <b v="0"/>
    <n v="17"/>
    <x v="0"/>
    <s v="film &amp; video/shorts"/>
    <n v="127"/>
    <n v="37.409999999999997"/>
    <x v="0"/>
    <x v="1"/>
    <x v="70"/>
    <x v="70"/>
    <x v="6"/>
  </r>
  <r>
    <x v="71"/>
    <x v="71"/>
    <x v="71"/>
    <x v="40"/>
    <n v="2231"/>
    <x v="0"/>
    <s v="US"/>
    <s v="USD"/>
    <x v="71"/>
    <x v="71"/>
    <b v="0"/>
    <n v="32"/>
    <x v="0"/>
    <s v="film &amp; video/shorts"/>
    <n v="124"/>
    <n v="69.72"/>
    <x v="0"/>
    <x v="1"/>
    <x v="71"/>
    <x v="71"/>
    <x v="5"/>
  </r>
  <r>
    <x v="72"/>
    <x v="72"/>
    <x v="72"/>
    <x v="41"/>
    <n v="2385"/>
    <x v="0"/>
    <s v="US"/>
    <s v="USD"/>
    <x v="72"/>
    <x v="72"/>
    <b v="0"/>
    <n v="41"/>
    <x v="0"/>
    <s v="film &amp; video/shorts"/>
    <n v="108"/>
    <n v="58.17"/>
    <x v="0"/>
    <x v="1"/>
    <x v="72"/>
    <x v="72"/>
    <x v="5"/>
  </r>
  <r>
    <x v="73"/>
    <x v="73"/>
    <x v="73"/>
    <x v="42"/>
    <n v="900"/>
    <x v="0"/>
    <s v="US"/>
    <s v="USD"/>
    <x v="73"/>
    <x v="73"/>
    <b v="0"/>
    <n v="18"/>
    <x v="0"/>
    <s v="film &amp; video/shorts"/>
    <n v="100"/>
    <n v="50"/>
    <x v="0"/>
    <x v="1"/>
    <x v="73"/>
    <x v="73"/>
    <x v="6"/>
  </r>
  <r>
    <x v="74"/>
    <x v="74"/>
    <x v="74"/>
    <x v="2"/>
    <n v="564.66"/>
    <x v="0"/>
    <s v="FR"/>
    <s v="EUR"/>
    <x v="74"/>
    <x v="74"/>
    <b v="0"/>
    <n v="29"/>
    <x v="0"/>
    <s v="film &amp; video/shorts"/>
    <n v="113"/>
    <n v="19.47"/>
    <x v="0"/>
    <x v="1"/>
    <x v="74"/>
    <x v="74"/>
    <x v="0"/>
  </r>
  <r>
    <x v="75"/>
    <x v="75"/>
    <x v="75"/>
    <x v="8"/>
    <n v="4040"/>
    <x v="0"/>
    <s v="US"/>
    <s v="USD"/>
    <x v="75"/>
    <x v="75"/>
    <b v="0"/>
    <n v="47"/>
    <x v="0"/>
    <s v="film &amp; video/shorts"/>
    <n v="115"/>
    <n v="85.96"/>
    <x v="0"/>
    <x v="1"/>
    <x v="75"/>
    <x v="75"/>
    <x v="4"/>
  </r>
  <r>
    <x v="76"/>
    <x v="76"/>
    <x v="76"/>
    <x v="43"/>
    <n v="460"/>
    <x v="0"/>
    <s v="US"/>
    <s v="USD"/>
    <x v="76"/>
    <x v="76"/>
    <b v="0"/>
    <n v="15"/>
    <x v="0"/>
    <s v="film &amp; video/shorts"/>
    <n v="153"/>
    <n v="30.67"/>
    <x v="0"/>
    <x v="1"/>
    <x v="76"/>
    <x v="76"/>
    <x v="6"/>
  </r>
  <r>
    <x v="77"/>
    <x v="77"/>
    <x v="77"/>
    <x v="44"/>
    <n v="1570"/>
    <x v="0"/>
    <s v="US"/>
    <s v="USD"/>
    <x v="77"/>
    <x v="77"/>
    <b v="0"/>
    <n v="26"/>
    <x v="0"/>
    <s v="film &amp; video/shorts"/>
    <n v="393"/>
    <n v="60.38"/>
    <x v="0"/>
    <x v="1"/>
    <x v="77"/>
    <x v="77"/>
    <x v="5"/>
  </r>
  <r>
    <x v="78"/>
    <x v="78"/>
    <x v="78"/>
    <x v="45"/>
    <n v="1351"/>
    <x v="0"/>
    <s v="FR"/>
    <s v="EUR"/>
    <x v="78"/>
    <x v="78"/>
    <b v="0"/>
    <n v="35"/>
    <x v="0"/>
    <s v="film &amp; video/shorts"/>
    <n v="2702"/>
    <n v="38.6"/>
    <x v="0"/>
    <x v="1"/>
    <x v="78"/>
    <x v="78"/>
    <x v="2"/>
  </r>
  <r>
    <x v="79"/>
    <x v="79"/>
    <x v="79"/>
    <x v="46"/>
    <n v="1651"/>
    <x v="0"/>
    <s v="GB"/>
    <s v="GBP"/>
    <x v="79"/>
    <x v="79"/>
    <b v="0"/>
    <n v="41"/>
    <x v="0"/>
    <s v="film &amp; video/shorts"/>
    <n v="127"/>
    <n v="40.270000000000003"/>
    <x v="0"/>
    <x v="1"/>
    <x v="79"/>
    <x v="79"/>
    <x v="3"/>
  </r>
  <r>
    <x v="80"/>
    <x v="80"/>
    <x v="80"/>
    <x v="14"/>
    <n v="12870"/>
    <x v="0"/>
    <s v="US"/>
    <s v="USD"/>
    <x v="80"/>
    <x v="80"/>
    <b v="0"/>
    <n v="47"/>
    <x v="0"/>
    <s v="film &amp; video/shorts"/>
    <n v="107"/>
    <n v="273.83"/>
    <x v="0"/>
    <x v="1"/>
    <x v="80"/>
    <x v="80"/>
    <x v="4"/>
  </r>
  <r>
    <x v="81"/>
    <x v="81"/>
    <x v="81"/>
    <x v="47"/>
    <n v="1485"/>
    <x v="0"/>
    <s v="US"/>
    <s v="USD"/>
    <x v="81"/>
    <x v="81"/>
    <b v="0"/>
    <n v="28"/>
    <x v="0"/>
    <s v="film &amp; video/shorts"/>
    <n v="198"/>
    <n v="53.04"/>
    <x v="0"/>
    <x v="1"/>
    <x v="81"/>
    <x v="81"/>
    <x v="5"/>
  </r>
  <r>
    <x v="82"/>
    <x v="82"/>
    <x v="82"/>
    <x v="23"/>
    <n v="4000.5"/>
    <x v="0"/>
    <s v="US"/>
    <s v="USD"/>
    <x v="82"/>
    <x v="82"/>
    <b v="0"/>
    <n v="100"/>
    <x v="0"/>
    <s v="film &amp; video/shorts"/>
    <n v="100"/>
    <n v="40.01"/>
    <x v="0"/>
    <x v="1"/>
    <x v="82"/>
    <x v="82"/>
    <x v="6"/>
  </r>
  <r>
    <x v="83"/>
    <x v="83"/>
    <x v="83"/>
    <x v="48"/>
    <n v="205"/>
    <x v="0"/>
    <s v="GB"/>
    <s v="GBP"/>
    <x v="83"/>
    <x v="83"/>
    <b v="0"/>
    <n v="13"/>
    <x v="0"/>
    <s v="film &amp; video/shorts"/>
    <n v="103"/>
    <n v="15.77"/>
    <x v="0"/>
    <x v="1"/>
    <x v="83"/>
    <x v="83"/>
    <x v="0"/>
  </r>
  <r>
    <x v="84"/>
    <x v="84"/>
    <x v="84"/>
    <x v="2"/>
    <n v="500"/>
    <x v="0"/>
    <s v="US"/>
    <s v="USD"/>
    <x v="84"/>
    <x v="84"/>
    <b v="0"/>
    <n v="7"/>
    <x v="0"/>
    <s v="film &amp; video/shorts"/>
    <n v="100"/>
    <n v="71.430000000000007"/>
    <x v="0"/>
    <x v="1"/>
    <x v="84"/>
    <x v="84"/>
    <x v="6"/>
  </r>
  <r>
    <x v="85"/>
    <x v="85"/>
    <x v="85"/>
    <x v="38"/>
    <n v="1506"/>
    <x v="0"/>
    <s v="US"/>
    <s v="USD"/>
    <x v="85"/>
    <x v="85"/>
    <b v="0"/>
    <n v="21"/>
    <x v="0"/>
    <s v="film &amp; video/shorts"/>
    <n v="126"/>
    <n v="71.709999999999994"/>
    <x v="0"/>
    <x v="1"/>
    <x v="85"/>
    <x v="85"/>
    <x v="6"/>
  </r>
  <r>
    <x v="86"/>
    <x v="86"/>
    <x v="86"/>
    <x v="12"/>
    <n v="6388"/>
    <x v="0"/>
    <s v="FR"/>
    <s v="EUR"/>
    <x v="86"/>
    <x v="86"/>
    <b v="0"/>
    <n v="17"/>
    <x v="0"/>
    <s v="film &amp; video/shorts"/>
    <n v="106"/>
    <n v="375.76"/>
    <x v="0"/>
    <x v="1"/>
    <x v="86"/>
    <x v="86"/>
    <x v="0"/>
  </r>
  <r>
    <x v="87"/>
    <x v="87"/>
    <x v="87"/>
    <x v="30"/>
    <n v="2615"/>
    <x v="0"/>
    <s v="US"/>
    <s v="USD"/>
    <x v="87"/>
    <x v="87"/>
    <b v="0"/>
    <n v="25"/>
    <x v="0"/>
    <s v="film &amp; video/shorts"/>
    <n v="105"/>
    <n v="104.6"/>
    <x v="0"/>
    <x v="1"/>
    <x v="87"/>
    <x v="87"/>
    <x v="7"/>
  </r>
  <r>
    <x v="88"/>
    <x v="88"/>
    <x v="88"/>
    <x v="8"/>
    <n v="3600"/>
    <x v="0"/>
    <s v="US"/>
    <s v="USD"/>
    <x v="88"/>
    <x v="88"/>
    <b v="0"/>
    <n v="60"/>
    <x v="0"/>
    <s v="film &amp; video/shorts"/>
    <n v="103"/>
    <n v="60"/>
    <x v="0"/>
    <x v="1"/>
    <x v="88"/>
    <x v="88"/>
    <x v="3"/>
  </r>
  <r>
    <x v="89"/>
    <x v="89"/>
    <x v="89"/>
    <x v="12"/>
    <n v="6904"/>
    <x v="0"/>
    <s v="US"/>
    <s v="USD"/>
    <x v="89"/>
    <x v="89"/>
    <b v="0"/>
    <n v="56"/>
    <x v="0"/>
    <s v="film &amp; video/shorts"/>
    <n v="115"/>
    <n v="123.29"/>
    <x v="0"/>
    <x v="1"/>
    <x v="89"/>
    <x v="89"/>
    <x v="4"/>
  </r>
  <r>
    <x v="90"/>
    <x v="90"/>
    <x v="90"/>
    <x v="2"/>
    <n v="502"/>
    <x v="0"/>
    <s v="US"/>
    <s v="USD"/>
    <x v="90"/>
    <x v="90"/>
    <b v="0"/>
    <n v="16"/>
    <x v="0"/>
    <s v="film &amp; video/shorts"/>
    <n v="100"/>
    <n v="31.38"/>
    <x v="0"/>
    <x v="1"/>
    <x v="90"/>
    <x v="90"/>
    <x v="6"/>
  </r>
  <r>
    <x v="91"/>
    <x v="91"/>
    <x v="91"/>
    <x v="9"/>
    <n v="3600"/>
    <x v="0"/>
    <s v="US"/>
    <s v="USD"/>
    <x v="91"/>
    <x v="91"/>
    <b v="0"/>
    <n v="46"/>
    <x v="0"/>
    <s v="film &amp; video/shorts"/>
    <n v="120"/>
    <n v="78.260000000000005"/>
    <x v="0"/>
    <x v="1"/>
    <x v="91"/>
    <x v="91"/>
    <x v="6"/>
  </r>
  <r>
    <x v="92"/>
    <x v="92"/>
    <x v="92"/>
    <x v="10"/>
    <n v="5260"/>
    <x v="0"/>
    <s v="CA"/>
    <s v="CAD"/>
    <x v="92"/>
    <x v="92"/>
    <b v="0"/>
    <n v="43"/>
    <x v="0"/>
    <s v="film &amp; video/shorts"/>
    <n v="105"/>
    <n v="122.33"/>
    <x v="0"/>
    <x v="1"/>
    <x v="92"/>
    <x v="92"/>
    <x v="2"/>
  </r>
  <r>
    <x v="93"/>
    <x v="93"/>
    <x v="93"/>
    <x v="28"/>
    <n v="1106"/>
    <x v="0"/>
    <s v="US"/>
    <s v="USD"/>
    <x v="93"/>
    <x v="93"/>
    <b v="0"/>
    <n v="15"/>
    <x v="0"/>
    <s v="film &amp; video/shorts"/>
    <n v="111"/>
    <n v="73.73"/>
    <x v="0"/>
    <x v="1"/>
    <x v="93"/>
    <x v="93"/>
    <x v="5"/>
  </r>
  <r>
    <x v="94"/>
    <x v="94"/>
    <x v="94"/>
    <x v="49"/>
    <n v="260"/>
    <x v="0"/>
    <s v="GB"/>
    <s v="GBP"/>
    <x v="94"/>
    <x v="94"/>
    <b v="0"/>
    <n v="12"/>
    <x v="0"/>
    <s v="film &amp; video/shorts"/>
    <n v="104"/>
    <n v="21.67"/>
    <x v="0"/>
    <x v="1"/>
    <x v="94"/>
    <x v="94"/>
    <x v="3"/>
  </r>
  <r>
    <x v="95"/>
    <x v="95"/>
    <x v="95"/>
    <x v="18"/>
    <n v="460"/>
    <x v="0"/>
    <s v="US"/>
    <s v="USD"/>
    <x v="95"/>
    <x v="95"/>
    <b v="0"/>
    <n v="21"/>
    <x v="0"/>
    <s v="film &amp; video/shorts"/>
    <n v="131"/>
    <n v="21.9"/>
    <x v="0"/>
    <x v="1"/>
    <x v="95"/>
    <x v="95"/>
    <x v="5"/>
  </r>
  <r>
    <x v="96"/>
    <x v="96"/>
    <x v="96"/>
    <x v="15"/>
    <n v="1720"/>
    <x v="0"/>
    <s v="US"/>
    <s v="USD"/>
    <x v="96"/>
    <x v="96"/>
    <b v="0"/>
    <n v="34"/>
    <x v="0"/>
    <s v="film &amp; video/shorts"/>
    <n v="115"/>
    <n v="50.59"/>
    <x v="0"/>
    <x v="1"/>
    <x v="96"/>
    <x v="96"/>
    <x v="7"/>
  </r>
  <r>
    <x v="97"/>
    <x v="97"/>
    <x v="97"/>
    <x v="44"/>
    <n v="425"/>
    <x v="0"/>
    <s v="US"/>
    <s v="USD"/>
    <x v="97"/>
    <x v="97"/>
    <b v="0"/>
    <n v="8"/>
    <x v="0"/>
    <s v="film &amp; video/shorts"/>
    <n v="106"/>
    <n v="53.13"/>
    <x v="0"/>
    <x v="1"/>
    <x v="97"/>
    <x v="97"/>
    <x v="6"/>
  </r>
  <r>
    <x v="98"/>
    <x v="98"/>
    <x v="98"/>
    <x v="50"/>
    <n v="3400"/>
    <x v="0"/>
    <s v="US"/>
    <s v="USD"/>
    <x v="98"/>
    <x v="98"/>
    <b v="0"/>
    <n v="60"/>
    <x v="0"/>
    <s v="film &amp; video/shorts"/>
    <n v="106"/>
    <n v="56.67"/>
    <x v="0"/>
    <x v="1"/>
    <x v="98"/>
    <x v="98"/>
    <x v="5"/>
  </r>
  <r>
    <x v="99"/>
    <x v="99"/>
    <x v="99"/>
    <x v="15"/>
    <n v="1590.29"/>
    <x v="0"/>
    <s v="US"/>
    <s v="USD"/>
    <x v="99"/>
    <x v="99"/>
    <b v="0"/>
    <n v="39"/>
    <x v="0"/>
    <s v="film &amp; video/shorts"/>
    <n v="106"/>
    <n v="40.78"/>
    <x v="0"/>
    <x v="1"/>
    <x v="99"/>
    <x v="99"/>
    <x v="4"/>
  </r>
  <r>
    <x v="100"/>
    <x v="100"/>
    <x v="100"/>
    <x v="10"/>
    <n v="5000"/>
    <x v="0"/>
    <s v="US"/>
    <s v="USD"/>
    <x v="100"/>
    <x v="100"/>
    <b v="0"/>
    <n v="26"/>
    <x v="0"/>
    <s v="film &amp; video/shorts"/>
    <n v="100"/>
    <n v="192.31"/>
    <x v="0"/>
    <x v="1"/>
    <x v="100"/>
    <x v="100"/>
    <x v="5"/>
  </r>
  <r>
    <x v="101"/>
    <x v="101"/>
    <x v="101"/>
    <x v="8"/>
    <n v="3500"/>
    <x v="0"/>
    <s v="US"/>
    <s v="USD"/>
    <x v="101"/>
    <x v="101"/>
    <b v="0"/>
    <n v="35"/>
    <x v="0"/>
    <s v="film &amp; video/shorts"/>
    <n v="100"/>
    <n v="100"/>
    <x v="0"/>
    <x v="1"/>
    <x v="101"/>
    <x v="101"/>
    <x v="5"/>
  </r>
  <r>
    <x v="102"/>
    <x v="102"/>
    <x v="102"/>
    <x v="12"/>
    <n v="7665"/>
    <x v="0"/>
    <s v="US"/>
    <s v="USD"/>
    <x v="102"/>
    <x v="102"/>
    <b v="0"/>
    <n v="65"/>
    <x v="0"/>
    <s v="film &amp; video/shorts"/>
    <n v="128"/>
    <n v="117.92"/>
    <x v="0"/>
    <x v="1"/>
    <x v="102"/>
    <x v="102"/>
    <x v="7"/>
  </r>
  <r>
    <x v="103"/>
    <x v="103"/>
    <x v="103"/>
    <x v="46"/>
    <n v="1367"/>
    <x v="0"/>
    <s v="GB"/>
    <s v="GBP"/>
    <x v="103"/>
    <x v="103"/>
    <b v="0"/>
    <n v="49"/>
    <x v="0"/>
    <s v="film &amp; video/shorts"/>
    <n v="105"/>
    <n v="27.9"/>
    <x v="0"/>
    <x v="1"/>
    <x v="103"/>
    <x v="103"/>
    <x v="3"/>
  </r>
  <r>
    <x v="104"/>
    <x v="104"/>
    <x v="104"/>
    <x v="2"/>
    <n v="600"/>
    <x v="0"/>
    <s v="US"/>
    <s v="USD"/>
    <x v="104"/>
    <x v="104"/>
    <b v="0"/>
    <n v="10"/>
    <x v="0"/>
    <s v="film &amp; video/shorts"/>
    <n v="120"/>
    <n v="60"/>
    <x v="0"/>
    <x v="1"/>
    <x v="104"/>
    <x v="104"/>
    <x v="6"/>
  </r>
  <r>
    <x v="105"/>
    <x v="105"/>
    <x v="105"/>
    <x v="41"/>
    <n v="2363"/>
    <x v="0"/>
    <s v="US"/>
    <s v="USD"/>
    <x v="105"/>
    <x v="105"/>
    <b v="0"/>
    <n v="60"/>
    <x v="0"/>
    <s v="film &amp; video/shorts"/>
    <n v="107"/>
    <n v="39.380000000000003"/>
    <x v="0"/>
    <x v="1"/>
    <x v="105"/>
    <x v="105"/>
    <x v="2"/>
  </r>
  <r>
    <x v="106"/>
    <x v="106"/>
    <x v="106"/>
    <x v="10"/>
    <n v="5025"/>
    <x v="0"/>
    <s v="US"/>
    <s v="USD"/>
    <x v="106"/>
    <x v="106"/>
    <b v="0"/>
    <n v="27"/>
    <x v="0"/>
    <s v="film &amp; video/shorts"/>
    <n v="101"/>
    <n v="186.11"/>
    <x v="0"/>
    <x v="1"/>
    <x v="106"/>
    <x v="106"/>
    <x v="5"/>
  </r>
  <r>
    <x v="107"/>
    <x v="107"/>
    <x v="107"/>
    <x v="51"/>
    <n v="7685"/>
    <x v="0"/>
    <s v="US"/>
    <s v="USD"/>
    <x v="107"/>
    <x v="107"/>
    <b v="0"/>
    <n v="69"/>
    <x v="0"/>
    <s v="film &amp; video/shorts"/>
    <n v="102"/>
    <n v="111.38"/>
    <x v="0"/>
    <x v="1"/>
    <x v="107"/>
    <x v="107"/>
    <x v="6"/>
  </r>
  <r>
    <x v="108"/>
    <x v="108"/>
    <x v="108"/>
    <x v="15"/>
    <n v="3700"/>
    <x v="0"/>
    <s v="US"/>
    <s v="USD"/>
    <x v="108"/>
    <x v="108"/>
    <b v="0"/>
    <n v="47"/>
    <x v="0"/>
    <s v="film &amp; video/shorts"/>
    <n v="247"/>
    <n v="78.72"/>
    <x v="0"/>
    <x v="1"/>
    <x v="108"/>
    <x v="108"/>
    <x v="4"/>
  </r>
  <r>
    <x v="109"/>
    <x v="109"/>
    <x v="109"/>
    <x v="28"/>
    <n v="2195"/>
    <x v="0"/>
    <s v="US"/>
    <s v="USD"/>
    <x v="109"/>
    <x v="109"/>
    <b v="0"/>
    <n v="47"/>
    <x v="0"/>
    <s v="film &amp; video/shorts"/>
    <n v="220"/>
    <n v="46.7"/>
    <x v="0"/>
    <x v="1"/>
    <x v="109"/>
    <x v="109"/>
    <x v="6"/>
  </r>
  <r>
    <x v="110"/>
    <x v="110"/>
    <x v="110"/>
    <x v="46"/>
    <n v="1700"/>
    <x v="0"/>
    <s v="US"/>
    <s v="USD"/>
    <x v="110"/>
    <x v="110"/>
    <b v="0"/>
    <n v="26"/>
    <x v="0"/>
    <s v="film &amp; video/shorts"/>
    <n v="131"/>
    <n v="65.38"/>
    <x v="0"/>
    <x v="1"/>
    <x v="110"/>
    <x v="110"/>
    <x v="4"/>
  </r>
  <r>
    <x v="111"/>
    <x v="111"/>
    <x v="111"/>
    <x v="8"/>
    <n v="5410"/>
    <x v="0"/>
    <s v="AU"/>
    <s v="AUD"/>
    <x v="111"/>
    <x v="111"/>
    <b v="0"/>
    <n v="53"/>
    <x v="0"/>
    <s v="film &amp; video/shorts"/>
    <n v="155"/>
    <n v="102.08"/>
    <x v="0"/>
    <x v="1"/>
    <x v="111"/>
    <x v="111"/>
    <x v="0"/>
  </r>
  <r>
    <x v="112"/>
    <x v="112"/>
    <x v="112"/>
    <x v="10"/>
    <n v="5200"/>
    <x v="0"/>
    <s v="US"/>
    <s v="USD"/>
    <x v="112"/>
    <x v="112"/>
    <b v="0"/>
    <n v="81"/>
    <x v="0"/>
    <s v="film &amp; video/shorts"/>
    <n v="104"/>
    <n v="64.2"/>
    <x v="0"/>
    <x v="1"/>
    <x v="112"/>
    <x v="112"/>
    <x v="3"/>
  </r>
  <r>
    <x v="113"/>
    <x v="113"/>
    <x v="113"/>
    <x v="10"/>
    <n v="7050"/>
    <x v="0"/>
    <s v="US"/>
    <s v="USD"/>
    <x v="113"/>
    <x v="113"/>
    <b v="0"/>
    <n v="78"/>
    <x v="0"/>
    <s v="film &amp; video/shorts"/>
    <n v="141"/>
    <n v="90.38"/>
    <x v="0"/>
    <x v="1"/>
    <x v="113"/>
    <x v="113"/>
    <x v="6"/>
  </r>
  <r>
    <x v="114"/>
    <x v="114"/>
    <x v="114"/>
    <x v="9"/>
    <n v="3100"/>
    <x v="0"/>
    <s v="US"/>
    <s v="USD"/>
    <x v="114"/>
    <x v="114"/>
    <b v="0"/>
    <n v="35"/>
    <x v="0"/>
    <s v="film &amp; video/shorts"/>
    <n v="103"/>
    <n v="88.57"/>
    <x v="0"/>
    <x v="1"/>
    <x v="114"/>
    <x v="114"/>
    <x v="6"/>
  </r>
  <r>
    <x v="115"/>
    <x v="115"/>
    <x v="115"/>
    <x v="52"/>
    <n v="632"/>
    <x v="0"/>
    <s v="US"/>
    <s v="USD"/>
    <x v="115"/>
    <x v="115"/>
    <b v="0"/>
    <n v="22"/>
    <x v="0"/>
    <s v="film &amp; video/shorts"/>
    <n v="140"/>
    <n v="28.73"/>
    <x v="0"/>
    <x v="1"/>
    <x v="115"/>
    <x v="115"/>
    <x v="5"/>
  </r>
  <r>
    <x v="116"/>
    <x v="116"/>
    <x v="116"/>
    <x v="8"/>
    <n v="3978"/>
    <x v="0"/>
    <s v="US"/>
    <s v="USD"/>
    <x v="116"/>
    <x v="116"/>
    <b v="0"/>
    <n v="57"/>
    <x v="0"/>
    <s v="film &amp; video/shorts"/>
    <n v="114"/>
    <n v="69.790000000000006"/>
    <x v="0"/>
    <x v="1"/>
    <x v="116"/>
    <x v="116"/>
    <x v="6"/>
  </r>
  <r>
    <x v="117"/>
    <x v="117"/>
    <x v="117"/>
    <x v="37"/>
    <n v="4522.22"/>
    <x v="0"/>
    <s v="US"/>
    <s v="USD"/>
    <x v="117"/>
    <x v="117"/>
    <b v="0"/>
    <n v="27"/>
    <x v="0"/>
    <s v="film &amp; video/shorts"/>
    <n v="100"/>
    <n v="167.49"/>
    <x v="0"/>
    <x v="1"/>
    <x v="117"/>
    <x v="117"/>
    <x v="7"/>
  </r>
  <r>
    <x v="118"/>
    <x v="118"/>
    <x v="118"/>
    <x v="10"/>
    <n v="5651.58"/>
    <x v="0"/>
    <s v="US"/>
    <s v="USD"/>
    <x v="118"/>
    <x v="118"/>
    <b v="0"/>
    <n v="39"/>
    <x v="0"/>
    <s v="film &amp; video/shorts"/>
    <n v="113"/>
    <n v="144.91"/>
    <x v="0"/>
    <x v="1"/>
    <x v="118"/>
    <x v="118"/>
    <x v="6"/>
  </r>
  <r>
    <x v="119"/>
    <x v="119"/>
    <x v="119"/>
    <x v="53"/>
    <n v="3398.1"/>
    <x v="0"/>
    <s v="US"/>
    <s v="USD"/>
    <x v="119"/>
    <x v="119"/>
    <b v="0"/>
    <n v="37"/>
    <x v="0"/>
    <s v="film &amp; video/shorts"/>
    <n v="105"/>
    <n v="91.84"/>
    <x v="0"/>
    <x v="1"/>
    <x v="119"/>
    <x v="119"/>
    <x v="6"/>
  </r>
  <r>
    <x v="120"/>
    <x v="120"/>
    <x v="120"/>
    <x v="54"/>
    <n v="10"/>
    <x v="1"/>
    <s v="HK"/>
    <s v="HKD"/>
    <x v="120"/>
    <x v="120"/>
    <b v="0"/>
    <n v="1"/>
    <x v="1"/>
    <s v="film &amp; video/science fiction"/>
    <n v="0"/>
    <n v="10"/>
    <x v="0"/>
    <x v="2"/>
    <x v="120"/>
    <x v="120"/>
    <x v="2"/>
  </r>
  <r>
    <x v="121"/>
    <x v="121"/>
    <x v="121"/>
    <x v="9"/>
    <n v="1"/>
    <x v="1"/>
    <s v="US"/>
    <s v="USD"/>
    <x v="121"/>
    <x v="121"/>
    <b v="0"/>
    <n v="1"/>
    <x v="1"/>
    <s v="film &amp; video/science fiction"/>
    <n v="0"/>
    <n v="1"/>
    <x v="0"/>
    <x v="2"/>
    <x v="121"/>
    <x v="121"/>
    <x v="0"/>
  </r>
  <r>
    <x v="122"/>
    <x v="122"/>
    <x v="122"/>
    <x v="55"/>
    <n v="0"/>
    <x v="1"/>
    <s v="US"/>
    <s v="USD"/>
    <x v="122"/>
    <x v="122"/>
    <b v="0"/>
    <n v="0"/>
    <x v="1"/>
    <s v="film &amp; video/science fiction"/>
    <n v="0"/>
    <n v="0"/>
    <x v="0"/>
    <x v="2"/>
    <x v="122"/>
    <x v="122"/>
    <x v="2"/>
  </r>
  <r>
    <x v="123"/>
    <x v="123"/>
    <x v="123"/>
    <x v="56"/>
    <n v="151"/>
    <x v="1"/>
    <s v="US"/>
    <s v="USD"/>
    <x v="123"/>
    <x v="123"/>
    <b v="0"/>
    <n v="6"/>
    <x v="1"/>
    <s v="film &amp; video/science fiction"/>
    <n v="0"/>
    <n v="25.17"/>
    <x v="0"/>
    <x v="2"/>
    <x v="123"/>
    <x v="123"/>
    <x v="3"/>
  </r>
  <r>
    <x v="124"/>
    <x v="124"/>
    <x v="124"/>
    <x v="23"/>
    <n v="0"/>
    <x v="1"/>
    <s v="US"/>
    <s v="USD"/>
    <x v="124"/>
    <x v="124"/>
    <b v="0"/>
    <n v="0"/>
    <x v="1"/>
    <s v="film &amp; video/science fiction"/>
    <n v="0"/>
    <n v="0"/>
    <x v="0"/>
    <x v="2"/>
    <x v="124"/>
    <x v="124"/>
    <x v="0"/>
  </r>
  <r>
    <x v="125"/>
    <x v="125"/>
    <x v="125"/>
    <x v="2"/>
    <n v="70"/>
    <x v="1"/>
    <s v="CA"/>
    <s v="CAD"/>
    <x v="125"/>
    <x v="125"/>
    <b v="0"/>
    <n v="6"/>
    <x v="1"/>
    <s v="film &amp; video/science fiction"/>
    <n v="14"/>
    <n v="11.67"/>
    <x v="0"/>
    <x v="2"/>
    <x v="125"/>
    <x v="125"/>
    <x v="2"/>
  </r>
  <r>
    <x v="126"/>
    <x v="126"/>
    <x v="126"/>
    <x v="31"/>
    <n v="1387"/>
    <x v="1"/>
    <s v="US"/>
    <s v="USD"/>
    <x v="126"/>
    <x v="126"/>
    <b v="0"/>
    <n v="13"/>
    <x v="1"/>
    <s v="film &amp; video/science fiction"/>
    <n v="6"/>
    <n v="106.69"/>
    <x v="0"/>
    <x v="2"/>
    <x v="126"/>
    <x v="126"/>
    <x v="0"/>
  </r>
  <r>
    <x v="127"/>
    <x v="127"/>
    <x v="127"/>
    <x v="6"/>
    <n v="190"/>
    <x v="1"/>
    <s v="US"/>
    <s v="USD"/>
    <x v="127"/>
    <x v="127"/>
    <b v="0"/>
    <n v="4"/>
    <x v="1"/>
    <s v="film &amp; video/science fiction"/>
    <n v="2"/>
    <n v="47.5"/>
    <x v="0"/>
    <x v="2"/>
    <x v="127"/>
    <x v="127"/>
    <x v="0"/>
  </r>
  <r>
    <x v="128"/>
    <x v="128"/>
    <x v="128"/>
    <x v="57"/>
    <n v="1867"/>
    <x v="1"/>
    <s v="US"/>
    <s v="USD"/>
    <x v="128"/>
    <x v="128"/>
    <b v="0"/>
    <n v="6"/>
    <x v="1"/>
    <s v="film &amp; video/science fiction"/>
    <n v="2"/>
    <n v="311.17"/>
    <x v="0"/>
    <x v="2"/>
    <x v="128"/>
    <x v="128"/>
    <x v="2"/>
  </r>
  <r>
    <x v="129"/>
    <x v="129"/>
    <x v="129"/>
    <x v="22"/>
    <n v="0"/>
    <x v="1"/>
    <s v="US"/>
    <s v="USD"/>
    <x v="129"/>
    <x v="129"/>
    <b v="0"/>
    <n v="0"/>
    <x v="1"/>
    <s v="film &amp; video/science fiction"/>
    <n v="0"/>
    <n v="0"/>
    <x v="0"/>
    <x v="2"/>
    <x v="129"/>
    <x v="129"/>
    <x v="3"/>
  </r>
  <r>
    <x v="130"/>
    <x v="130"/>
    <x v="130"/>
    <x v="20"/>
    <n v="0"/>
    <x v="1"/>
    <s v="GB"/>
    <s v="GBP"/>
    <x v="130"/>
    <x v="130"/>
    <b v="0"/>
    <n v="0"/>
    <x v="1"/>
    <s v="film &amp; video/science fiction"/>
    <n v="0"/>
    <n v="0"/>
    <x v="0"/>
    <x v="2"/>
    <x v="130"/>
    <x v="130"/>
    <x v="3"/>
  </r>
  <r>
    <x v="131"/>
    <x v="131"/>
    <x v="131"/>
    <x v="38"/>
    <n v="0"/>
    <x v="1"/>
    <s v="US"/>
    <s v="USD"/>
    <x v="131"/>
    <x v="131"/>
    <b v="0"/>
    <n v="0"/>
    <x v="1"/>
    <s v="film &amp; video/science fiction"/>
    <n v="0"/>
    <n v="0"/>
    <x v="0"/>
    <x v="2"/>
    <x v="131"/>
    <x v="131"/>
    <x v="2"/>
  </r>
  <r>
    <x v="132"/>
    <x v="132"/>
    <x v="132"/>
    <x v="58"/>
    <n v="7655"/>
    <x v="1"/>
    <s v="US"/>
    <s v="USD"/>
    <x v="132"/>
    <x v="132"/>
    <b v="0"/>
    <n v="81"/>
    <x v="1"/>
    <s v="film &amp; video/science fiction"/>
    <n v="10"/>
    <n v="94.51"/>
    <x v="0"/>
    <x v="2"/>
    <x v="132"/>
    <x v="132"/>
    <x v="3"/>
  </r>
  <r>
    <x v="133"/>
    <x v="133"/>
    <x v="133"/>
    <x v="59"/>
    <n v="0"/>
    <x v="1"/>
    <s v="US"/>
    <s v="USD"/>
    <x v="133"/>
    <x v="133"/>
    <b v="0"/>
    <n v="0"/>
    <x v="1"/>
    <s v="film &amp; video/science fiction"/>
    <n v="0"/>
    <n v="0"/>
    <x v="0"/>
    <x v="2"/>
    <x v="133"/>
    <x v="133"/>
    <x v="2"/>
  </r>
  <r>
    <x v="134"/>
    <x v="134"/>
    <x v="134"/>
    <x v="10"/>
    <n v="0"/>
    <x v="1"/>
    <s v="US"/>
    <s v="USD"/>
    <x v="134"/>
    <x v="134"/>
    <b v="0"/>
    <n v="0"/>
    <x v="1"/>
    <s v="film &amp; video/science fiction"/>
    <n v="0"/>
    <n v="0"/>
    <x v="0"/>
    <x v="2"/>
    <x v="134"/>
    <x v="134"/>
    <x v="0"/>
  </r>
  <r>
    <x v="135"/>
    <x v="135"/>
    <x v="135"/>
    <x v="9"/>
    <n v="403"/>
    <x v="1"/>
    <s v="US"/>
    <s v="USD"/>
    <x v="135"/>
    <x v="135"/>
    <b v="0"/>
    <n v="5"/>
    <x v="1"/>
    <s v="film &amp; video/science fiction"/>
    <n v="13"/>
    <n v="80.599999999999994"/>
    <x v="0"/>
    <x v="2"/>
    <x v="135"/>
    <x v="135"/>
    <x v="3"/>
  </r>
  <r>
    <x v="136"/>
    <x v="136"/>
    <x v="121"/>
    <x v="9"/>
    <n v="0"/>
    <x v="1"/>
    <s v="US"/>
    <s v="USD"/>
    <x v="136"/>
    <x v="136"/>
    <b v="0"/>
    <n v="0"/>
    <x v="1"/>
    <s v="film &amp; video/science fiction"/>
    <n v="0"/>
    <n v="0"/>
    <x v="0"/>
    <x v="2"/>
    <x v="136"/>
    <x v="136"/>
    <x v="0"/>
  </r>
  <r>
    <x v="137"/>
    <x v="137"/>
    <x v="136"/>
    <x v="56"/>
    <n v="0"/>
    <x v="1"/>
    <s v="DK"/>
    <s v="DKK"/>
    <x v="137"/>
    <x v="137"/>
    <b v="0"/>
    <n v="0"/>
    <x v="1"/>
    <s v="film &amp; video/science fiction"/>
    <n v="0"/>
    <n v="0"/>
    <x v="0"/>
    <x v="2"/>
    <x v="137"/>
    <x v="137"/>
    <x v="0"/>
  </r>
  <r>
    <x v="138"/>
    <x v="138"/>
    <x v="137"/>
    <x v="60"/>
    <n v="4712"/>
    <x v="1"/>
    <s v="US"/>
    <s v="USD"/>
    <x v="138"/>
    <x v="138"/>
    <b v="0"/>
    <n v="58"/>
    <x v="1"/>
    <s v="film &amp; video/science fiction"/>
    <n v="3"/>
    <n v="81.239999999999995"/>
    <x v="0"/>
    <x v="2"/>
    <x v="138"/>
    <x v="138"/>
    <x v="0"/>
  </r>
  <r>
    <x v="139"/>
    <x v="139"/>
    <x v="138"/>
    <x v="2"/>
    <n v="500"/>
    <x v="1"/>
    <s v="US"/>
    <s v="USD"/>
    <x v="139"/>
    <x v="139"/>
    <b v="0"/>
    <n v="1"/>
    <x v="1"/>
    <s v="film &amp; video/science fiction"/>
    <n v="100"/>
    <n v="500"/>
    <x v="0"/>
    <x v="2"/>
    <x v="139"/>
    <x v="139"/>
    <x v="0"/>
  </r>
  <r>
    <x v="140"/>
    <x v="140"/>
    <x v="139"/>
    <x v="61"/>
    <n v="0"/>
    <x v="1"/>
    <s v="US"/>
    <s v="USD"/>
    <x v="140"/>
    <x v="140"/>
    <b v="0"/>
    <n v="0"/>
    <x v="1"/>
    <s v="film &amp; video/science fiction"/>
    <n v="0"/>
    <n v="0"/>
    <x v="0"/>
    <x v="2"/>
    <x v="140"/>
    <x v="140"/>
    <x v="0"/>
  </r>
  <r>
    <x v="141"/>
    <x v="141"/>
    <x v="140"/>
    <x v="14"/>
    <n v="1293"/>
    <x v="1"/>
    <s v="US"/>
    <s v="USD"/>
    <x v="141"/>
    <x v="141"/>
    <b v="0"/>
    <n v="28"/>
    <x v="1"/>
    <s v="film &amp; video/science fiction"/>
    <n v="11"/>
    <n v="46.18"/>
    <x v="0"/>
    <x v="2"/>
    <x v="141"/>
    <x v="141"/>
    <x v="0"/>
  </r>
  <r>
    <x v="142"/>
    <x v="142"/>
    <x v="141"/>
    <x v="9"/>
    <n v="10"/>
    <x v="1"/>
    <s v="US"/>
    <s v="USD"/>
    <x v="142"/>
    <x v="142"/>
    <b v="0"/>
    <n v="1"/>
    <x v="1"/>
    <s v="film &amp; video/science fiction"/>
    <n v="0"/>
    <n v="10"/>
    <x v="0"/>
    <x v="2"/>
    <x v="142"/>
    <x v="142"/>
    <x v="3"/>
  </r>
  <r>
    <x v="143"/>
    <x v="143"/>
    <x v="142"/>
    <x v="62"/>
    <n v="0"/>
    <x v="1"/>
    <s v="AU"/>
    <s v="AUD"/>
    <x v="143"/>
    <x v="143"/>
    <b v="0"/>
    <n v="0"/>
    <x v="1"/>
    <s v="film &amp; video/science fiction"/>
    <n v="0"/>
    <n v="0"/>
    <x v="0"/>
    <x v="2"/>
    <x v="143"/>
    <x v="143"/>
    <x v="2"/>
  </r>
  <r>
    <x v="144"/>
    <x v="144"/>
    <x v="143"/>
    <x v="51"/>
    <n v="2070"/>
    <x v="1"/>
    <s v="CA"/>
    <s v="CAD"/>
    <x v="144"/>
    <x v="144"/>
    <b v="0"/>
    <n v="37"/>
    <x v="1"/>
    <s v="film &amp; video/science fiction"/>
    <n v="28"/>
    <n v="55.95"/>
    <x v="0"/>
    <x v="2"/>
    <x v="144"/>
    <x v="144"/>
    <x v="0"/>
  </r>
  <r>
    <x v="145"/>
    <x v="145"/>
    <x v="144"/>
    <x v="37"/>
    <n v="338"/>
    <x v="1"/>
    <s v="US"/>
    <s v="USD"/>
    <x v="145"/>
    <x v="145"/>
    <b v="0"/>
    <n v="9"/>
    <x v="1"/>
    <s v="film &amp; video/science fiction"/>
    <n v="8"/>
    <n v="37.56"/>
    <x v="0"/>
    <x v="2"/>
    <x v="145"/>
    <x v="145"/>
    <x v="0"/>
  </r>
  <r>
    <x v="146"/>
    <x v="146"/>
    <x v="145"/>
    <x v="22"/>
    <n v="115"/>
    <x v="1"/>
    <s v="US"/>
    <s v="USD"/>
    <x v="146"/>
    <x v="146"/>
    <b v="0"/>
    <n v="3"/>
    <x v="1"/>
    <s v="film &amp; video/science fiction"/>
    <n v="1"/>
    <n v="38.33"/>
    <x v="0"/>
    <x v="2"/>
    <x v="146"/>
    <x v="146"/>
    <x v="2"/>
  </r>
  <r>
    <x v="147"/>
    <x v="147"/>
    <x v="146"/>
    <x v="39"/>
    <n v="0"/>
    <x v="1"/>
    <s v="GB"/>
    <s v="GBP"/>
    <x v="147"/>
    <x v="147"/>
    <b v="0"/>
    <n v="0"/>
    <x v="1"/>
    <s v="film &amp; video/science fiction"/>
    <n v="0"/>
    <n v="0"/>
    <x v="0"/>
    <x v="2"/>
    <x v="147"/>
    <x v="147"/>
    <x v="3"/>
  </r>
  <r>
    <x v="148"/>
    <x v="148"/>
    <x v="147"/>
    <x v="63"/>
    <n v="40"/>
    <x v="1"/>
    <s v="US"/>
    <s v="USD"/>
    <x v="148"/>
    <x v="148"/>
    <b v="0"/>
    <n v="2"/>
    <x v="1"/>
    <s v="film &amp; video/science fiction"/>
    <n v="0"/>
    <n v="20"/>
    <x v="0"/>
    <x v="2"/>
    <x v="148"/>
    <x v="148"/>
    <x v="2"/>
  </r>
  <r>
    <x v="149"/>
    <x v="149"/>
    <x v="148"/>
    <x v="3"/>
    <n v="92"/>
    <x v="1"/>
    <s v="US"/>
    <s v="USD"/>
    <x v="149"/>
    <x v="149"/>
    <b v="0"/>
    <n v="6"/>
    <x v="1"/>
    <s v="film &amp; video/science fiction"/>
    <n v="1"/>
    <n v="15.33"/>
    <x v="0"/>
    <x v="2"/>
    <x v="149"/>
    <x v="149"/>
    <x v="3"/>
  </r>
  <r>
    <x v="150"/>
    <x v="150"/>
    <x v="149"/>
    <x v="64"/>
    <n v="30112"/>
    <x v="1"/>
    <s v="US"/>
    <s v="USD"/>
    <x v="150"/>
    <x v="150"/>
    <b v="0"/>
    <n v="67"/>
    <x v="1"/>
    <s v="film &amp; video/science fiction"/>
    <n v="23"/>
    <n v="449.43"/>
    <x v="0"/>
    <x v="2"/>
    <x v="150"/>
    <x v="150"/>
    <x v="0"/>
  </r>
  <r>
    <x v="151"/>
    <x v="151"/>
    <x v="150"/>
    <x v="65"/>
    <n v="140"/>
    <x v="1"/>
    <s v="AU"/>
    <s v="AUD"/>
    <x v="151"/>
    <x v="151"/>
    <b v="0"/>
    <n v="5"/>
    <x v="1"/>
    <s v="film &amp; video/science fiction"/>
    <n v="0"/>
    <n v="28"/>
    <x v="0"/>
    <x v="2"/>
    <x v="151"/>
    <x v="151"/>
    <x v="0"/>
  </r>
  <r>
    <x v="152"/>
    <x v="152"/>
    <x v="151"/>
    <x v="66"/>
    <n v="30"/>
    <x v="1"/>
    <s v="US"/>
    <s v="USD"/>
    <x v="152"/>
    <x v="152"/>
    <b v="0"/>
    <n v="2"/>
    <x v="1"/>
    <s v="film &amp; video/science fiction"/>
    <n v="0"/>
    <n v="15"/>
    <x v="0"/>
    <x v="2"/>
    <x v="152"/>
    <x v="152"/>
    <x v="3"/>
  </r>
  <r>
    <x v="153"/>
    <x v="153"/>
    <x v="152"/>
    <x v="63"/>
    <n v="359"/>
    <x v="1"/>
    <s v="US"/>
    <s v="USD"/>
    <x v="153"/>
    <x v="153"/>
    <b v="0"/>
    <n v="10"/>
    <x v="1"/>
    <s v="film &amp; video/science fiction"/>
    <n v="1"/>
    <n v="35.9"/>
    <x v="0"/>
    <x v="2"/>
    <x v="153"/>
    <x v="153"/>
    <x v="3"/>
  </r>
  <r>
    <x v="154"/>
    <x v="154"/>
    <x v="153"/>
    <x v="15"/>
    <n v="40"/>
    <x v="1"/>
    <s v="US"/>
    <s v="USD"/>
    <x v="154"/>
    <x v="154"/>
    <b v="0"/>
    <n v="3"/>
    <x v="1"/>
    <s v="film &amp; video/science fiction"/>
    <n v="3"/>
    <n v="13.33"/>
    <x v="0"/>
    <x v="2"/>
    <x v="154"/>
    <x v="154"/>
    <x v="0"/>
  </r>
  <r>
    <x v="155"/>
    <x v="155"/>
    <x v="154"/>
    <x v="67"/>
    <n v="81"/>
    <x v="1"/>
    <s v="US"/>
    <s v="USD"/>
    <x v="155"/>
    <x v="155"/>
    <b v="0"/>
    <n v="4"/>
    <x v="1"/>
    <s v="film &amp; video/science fiction"/>
    <n v="0"/>
    <n v="20.25"/>
    <x v="0"/>
    <x v="2"/>
    <x v="155"/>
    <x v="155"/>
    <x v="0"/>
  </r>
  <r>
    <x v="156"/>
    <x v="156"/>
    <x v="155"/>
    <x v="19"/>
    <n v="1785"/>
    <x v="1"/>
    <s v="CA"/>
    <s v="CAD"/>
    <x v="156"/>
    <x v="156"/>
    <b v="0"/>
    <n v="15"/>
    <x v="1"/>
    <s v="film &amp; video/science fiction"/>
    <n v="5"/>
    <n v="119"/>
    <x v="0"/>
    <x v="2"/>
    <x v="156"/>
    <x v="156"/>
    <x v="3"/>
  </r>
  <r>
    <x v="157"/>
    <x v="157"/>
    <x v="156"/>
    <x v="68"/>
    <n v="8"/>
    <x v="1"/>
    <s v="US"/>
    <s v="USD"/>
    <x v="157"/>
    <x v="157"/>
    <b v="0"/>
    <n v="2"/>
    <x v="1"/>
    <s v="film &amp; video/science fiction"/>
    <n v="0"/>
    <n v="4"/>
    <x v="0"/>
    <x v="2"/>
    <x v="157"/>
    <x v="157"/>
    <x v="2"/>
  </r>
  <r>
    <x v="158"/>
    <x v="158"/>
    <x v="157"/>
    <x v="10"/>
    <n v="0"/>
    <x v="1"/>
    <s v="US"/>
    <s v="USD"/>
    <x v="158"/>
    <x v="158"/>
    <b v="0"/>
    <n v="0"/>
    <x v="1"/>
    <s v="film &amp; video/science fiction"/>
    <n v="0"/>
    <n v="0"/>
    <x v="0"/>
    <x v="2"/>
    <x v="158"/>
    <x v="158"/>
    <x v="3"/>
  </r>
  <r>
    <x v="159"/>
    <x v="159"/>
    <x v="158"/>
    <x v="69"/>
    <n v="10"/>
    <x v="1"/>
    <s v="US"/>
    <s v="USD"/>
    <x v="159"/>
    <x v="159"/>
    <b v="0"/>
    <n v="1"/>
    <x v="1"/>
    <s v="film &amp; video/science fiction"/>
    <n v="0"/>
    <n v="10"/>
    <x v="0"/>
    <x v="2"/>
    <x v="159"/>
    <x v="159"/>
    <x v="2"/>
  </r>
  <r>
    <x v="160"/>
    <x v="160"/>
    <x v="159"/>
    <x v="10"/>
    <n v="0"/>
    <x v="2"/>
    <s v="US"/>
    <s v="USD"/>
    <x v="160"/>
    <x v="160"/>
    <b v="0"/>
    <n v="0"/>
    <x v="1"/>
    <s v="film &amp; video/drama"/>
    <n v="0"/>
    <n v="0"/>
    <x v="0"/>
    <x v="3"/>
    <x v="160"/>
    <x v="160"/>
    <x v="0"/>
  </r>
  <r>
    <x v="161"/>
    <x v="161"/>
    <x v="160"/>
    <x v="63"/>
    <n v="5"/>
    <x v="2"/>
    <s v="US"/>
    <s v="USD"/>
    <x v="161"/>
    <x v="161"/>
    <b v="0"/>
    <n v="1"/>
    <x v="1"/>
    <s v="film &amp; video/drama"/>
    <n v="0"/>
    <n v="5"/>
    <x v="0"/>
    <x v="3"/>
    <x v="161"/>
    <x v="161"/>
    <x v="3"/>
  </r>
  <r>
    <x v="162"/>
    <x v="162"/>
    <x v="161"/>
    <x v="70"/>
    <n v="435"/>
    <x v="2"/>
    <s v="US"/>
    <s v="USD"/>
    <x v="162"/>
    <x v="162"/>
    <b v="0"/>
    <n v="10"/>
    <x v="1"/>
    <s v="film &amp; video/drama"/>
    <n v="16"/>
    <n v="43.5"/>
    <x v="0"/>
    <x v="3"/>
    <x v="162"/>
    <x v="162"/>
    <x v="3"/>
  </r>
  <r>
    <x v="163"/>
    <x v="163"/>
    <x v="162"/>
    <x v="71"/>
    <n v="0"/>
    <x v="2"/>
    <s v="US"/>
    <s v="USD"/>
    <x v="163"/>
    <x v="163"/>
    <b v="0"/>
    <n v="0"/>
    <x v="1"/>
    <s v="film &amp; video/drama"/>
    <n v="0"/>
    <n v="0"/>
    <x v="0"/>
    <x v="3"/>
    <x v="163"/>
    <x v="163"/>
    <x v="0"/>
  </r>
  <r>
    <x v="164"/>
    <x v="164"/>
    <x v="163"/>
    <x v="72"/>
    <n v="640"/>
    <x v="2"/>
    <s v="US"/>
    <s v="USD"/>
    <x v="164"/>
    <x v="164"/>
    <b v="0"/>
    <n v="7"/>
    <x v="1"/>
    <s v="film &amp; video/drama"/>
    <n v="1"/>
    <n v="91.43"/>
    <x v="0"/>
    <x v="3"/>
    <x v="164"/>
    <x v="164"/>
    <x v="3"/>
  </r>
  <r>
    <x v="165"/>
    <x v="165"/>
    <x v="164"/>
    <x v="73"/>
    <n v="0"/>
    <x v="2"/>
    <s v="GB"/>
    <s v="GBP"/>
    <x v="165"/>
    <x v="165"/>
    <b v="0"/>
    <n v="0"/>
    <x v="1"/>
    <s v="film &amp; video/drama"/>
    <n v="0"/>
    <n v="0"/>
    <x v="0"/>
    <x v="3"/>
    <x v="165"/>
    <x v="165"/>
    <x v="0"/>
  </r>
  <r>
    <x v="166"/>
    <x v="166"/>
    <x v="165"/>
    <x v="10"/>
    <n v="3000"/>
    <x v="2"/>
    <s v="US"/>
    <s v="USD"/>
    <x v="166"/>
    <x v="166"/>
    <b v="0"/>
    <n v="1"/>
    <x v="1"/>
    <s v="film &amp; video/drama"/>
    <n v="60"/>
    <n v="3000"/>
    <x v="0"/>
    <x v="3"/>
    <x v="166"/>
    <x v="166"/>
    <x v="2"/>
  </r>
  <r>
    <x v="167"/>
    <x v="167"/>
    <x v="166"/>
    <x v="74"/>
    <n v="11"/>
    <x v="2"/>
    <s v="US"/>
    <s v="USD"/>
    <x v="167"/>
    <x v="167"/>
    <b v="0"/>
    <n v="2"/>
    <x v="1"/>
    <s v="film &amp; video/drama"/>
    <n v="0"/>
    <n v="5.5"/>
    <x v="0"/>
    <x v="3"/>
    <x v="167"/>
    <x v="167"/>
    <x v="0"/>
  </r>
  <r>
    <x v="168"/>
    <x v="168"/>
    <x v="167"/>
    <x v="6"/>
    <n v="325"/>
    <x v="2"/>
    <s v="US"/>
    <s v="USD"/>
    <x v="168"/>
    <x v="168"/>
    <b v="0"/>
    <n v="3"/>
    <x v="1"/>
    <s v="film &amp; video/drama"/>
    <n v="4"/>
    <n v="108.33"/>
    <x v="0"/>
    <x v="3"/>
    <x v="168"/>
    <x v="168"/>
    <x v="0"/>
  </r>
  <r>
    <x v="169"/>
    <x v="169"/>
    <x v="168"/>
    <x v="30"/>
    <n v="560"/>
    <x v="2"/>
    <s v="GB"/>
    <s v="GBP"/>
    <x v="169"/>
    <x v="169"/>
    <b v="0"/>
    <n v="10"/>
    <x v="1"/>
    <s v="film &amp; video/drama"/>
    <n v="22"/>
    <n v="56"/>
    <x v="0"/>
    <x v="3"/>
    <x v="169"/>
    <x v="169"/>
    <x v="3"/>
  </r>
  <r>
    <x v="170"/>
    <x v="170"/>
    <x v="169"/>
    <x v="3"/>
    <n v="325"/>
    <x v="2"/>
    <s v="US"/>
    <s v="USD"/>
    <x v="170"/>
    <x v="170"/>
    <b v="0"/>
    <n v="10"/>
    <x v="1"/>
    <s v="film &amp; video/drama"/>
    <n v="3"/>
    <n v="32.5"/>
    <x v="0"/>
    <x v="3"/>
    <x v="170"/>
    <x v="170"/>
    <x v="0"/>
  </r>
  <r>
    <x v="171"/>
    <x v="171"/>
    <x v="170"/>
    <x v="63"/>
    <n v="1"/>
    <x v="2"/>
    <s v="US"/>
    <s v="USD"/>
    <x v="171"/>
    <x v="171"/>
    <b v="0"/>
    <n v="1"/>
    <x v="1"/>
    <s v="film &amp; video/drama"/>
    <n v="0"/>
    <n v="1"/>
    <x v="0"/>
    <x v="3"/>
    <x v="171"/>
    <x v="171"/>
    <x v="2"/>
  </r>
  <r>
    <x v="172"/>
    <x v="172"/>
    <x v="171"/>
    <x v="75"/>
    <n v="0"/>
    <x v="2"/>
    <s v="US"/>
    <s v="USD"/>
    <x v="172"/>
    <x v="172"/>
    <b v="0"/>
    <n v="0"/>
    <x v="1"/>
    <s v="film &amp; video/drama"/>
    <n v="0"/>
    <n v="0"/>
    <x v="0"/>
    <x v="3"/>
    <x v="172"/>
    <x v="172"/>
    <x v="0"/>
  </r>
  <r>
    <x v="173"/>
    <x v="173"/>
    <x v="172"/>
    <x v="76"/>
    <n v="0"/>
    <x v="2"/>
    <s v="GB"/>
    <s v="GBP"/>
    <x v="173"/>
    <x v="173"/>
    <b v="0"/>
    <n v="0"/>
    <x v="1"/>
    <s v="film &amp; video/drama"/>
    <n v="0"/>
    <n v="0"/>
    <x v="0"/>
    <x v="3"/>
    <x v="173"/>
    <x v="173"/>
    <x v="0"/>
  </r>
  <r>
    <x v="174"/>
    <x v="174"/>
    <x v="173"/>
    <x v="12"/>
    <n v="0"/>
    <x v="2"/>
    <s v="NL"/>
    <s v="EUR"/>
    <x v="174"/>
    <x v="174"/>
    <b v="0"/>
    <n v="0"/>
    <x v="1"/>
    <s v="film &amp; video/drama"/>
    <n v="0"/>
    <n v="0"/>
    <x v="0"/>
    <x v="3"/>
    <x v="174"/>
    <x v="174"/>
    <x v="0"/>
  </r>
  <r>
    <x v="175"/>
    <x v="175"/>
    <x v="174"/>
    <x v="22"/>
    <n v="1297"/>
    <x v="2"/>
    <s v="GB"/>
    <s v="GBP"/>
    <x v="175"/>
    <x v="175"/>
    <b v="0"/>
    <n v="26"/>
    <x v="1"/>
    <s v="film &amp; video/drama"/>
    <n v="6"/>
    <n v="49.88"/>
    <x v="0"/>
    <x v="3"/>
    <x v="175"/>
    <x v="175"/>
    <x v="3"/>
  </r>
  <r>
    <x v="176"/>
    <x v="176"/>
    <x v="175"/>
    <x v="15"/>
    <n v="0"/>
    <x v="2"/>
    <s v="US"/>
    <s v="USD"/>
    <x v="176"/>
    <x v="176"/>
    <b v="0"/>
    <n v="0"/>
    <x v="1"/>
    <s v="film &amp; video/drama"/>
    <n v="0"/>
    <n v="0"/>
    <x v="0"/>
    <x v="3"/>
    <x v="176"/>
    <x v="176"/>
    <x v="0"/>
  </r>
  <r>
    <x v="177"/>
    <x v="177"/>
    <x v="176"/>
    <x v="52"/>
    <n v="180"/>
    <x v="2"/>
    <s v="US"/>
    <s v="USD"/>
    <x v="177"/>
    <x v="177"/>
    <b v="0"/>
    <n v="7"/>
    <x v="1"/>
    <s v="film &amp; video/drama"/>
    <n v="40"/>
    <n v="25.71"/>
    <x v="0"/>
    <x v="3"/>
    <x v="177"/>
    <x v="177"/>
    <x v="0"/>
  </r>
  <r>
    <x v="178"/>
    <x v="178"/>
    <x v="177"/>
    <x v="69"/>
    <n v="0"/>
    <x v="2"/>
    <s v="ES"/>
    <s v="EUR"/>
    <x v="178"/>
    <x v="178"/>
    <b v="0"/>
    <n v="0"/>
    <x v="1"/>
    <s v="film &amp; video/drama"/>
    <n v="0"/>
    <n v="0"/>
    <x v="0"/>
    <x v="3"/>
    <x v="178"/>
    <x v="178"/>
    <x v="0"/>
  </r>
  <r>
    <x v="179"/>
    <x v="179"/>
    <x v="178"/>
    <x v="28"/>
    <n v="200"/>
    <x v="2"/>
    <s v="US"/>
    <s v="USD"/>
    <x v="179"/>
    <x v="179"/>
    <b v="0"/>
    <n v="2"/>
    <x v="1"/>
    <s v="film &amp; video/drama"/>
    <n v="20"/>
    <n v="100"/>
    <x v="0"/>
    <x v="3"/>
    <x v="179"/>
    <x v="179"/>
    <x v="2"/>
  </r>
  <r>
    <x v="180"/>
    <x v="180"/>
    <x v="179"/>
    <x v="38"/>
    <n v="401"/>
    <x v="2"/>
    <s v="GB"/>
    <s v="GBP"/>
    <x v="180"/>
    <x v="180"/>
    <b v="0"/>
    <n v="13"/>
    <x v="1"/>
    <s v="film &amp; video/drama"/>
    <n v="33"/>
    <n v="30.85"/>
    <x v="0"/>
    <x v="3"/>
    <x v="180"/>
    <x v="180"/>
    <x v="0"/>
  </r>
  <r>
    <x v="181"/>
    <x v="181"/>
    <x v="180"/>
    <x v="77"/>
    <n v="722"/>
    <x v="2"/>
    <s v="GB"/>
    <s v="GBP"/>
    <x v="181"/>
    <x v="181"/>
    <b v="0"/>
    <n v="4"/>
    <x v="1"/>
    <s v="film &amp; video/drama"/>
    <n v="21"/>
    <n v="180.5"/>
    <x v="0"/>
    <x v="3"/>
    <x v="181"/>
    <x v="181"/>
    <x v="0"/>
  </r>
  <r>
    <x v="182"/>
    <x v="182"/>
    <x v="181"/>
    <x v="28"/>
    <n v="0"/>
    <x v="2"/>
    <s v="US"/>
    <s v="USD"/>
    <x v="182"/>
    <x v="182"/>
    <b v="0"/>
    <n v="0"/>
    <x v="1"/>
    <s v="film &amp; video/drama"/>
    <n v="0"/>
    <n v="0"/>
    <x v="0"/>
    <x v="3"/>
    <x v="182"/>
    <x v="182"/>
    <x v="2"/>
  </r>
  <r>
    <x v="183"/>
    <x v="183"/>
    <x v="182"/>
    <x v="78"/>
    <n v="4482"/>
    <x v="2"/>
    <s v="GB"/>
    <s v="GBP"/>
    <x v="183"/>
    <x v="183"/>
    <b v="0"/>
    <n v="12"/>
    <x v="1"/>
    <s v="film &amp; video/drama"/>
    <n v="36"/>
    <n v="373.5"/>
    <x v="0"/>
    <x v="3"/>
    <x v="183"/>
    <x v="183"/>
    <x v="3"/>
  </r>
  <r>
    <x v="184"/>
    <x v="184"/>
    <x v="183"/>
    <x v="15"/>
    <n v="51"/>
    <x v="2"/>
    <s v="CA"/>
    <s v="CAD"/>
    <x v="184"/>
    <x v="184"/>
    <b v="0"/>
    <n v="2"/>
    <x v="1"/>
    <s v="film &amp; video/drama"/>
    <n v="3"/>
    <n v="25.5"/>
    <x v="0"/>
    <x v="3"/>
    <x v="184"/>
    <x v="184"/>
    <x v="3"/>
  </r>
  <r>
    <x v="185"/>
    <x v="185"/>
    <x v="184"/>
    <x v="79"/>
    <n v="2200"/>
    <x v="2"/>
    <s v="NO"/>
    <s v="NOK"/>
    <x v="185"/>
    <x v="185"/>
    <b v="0"/>
    <n v="10"/>
    <x v="1"/>
    <s v="film &amp; video/drama"/>
    <n v="6"/>
    <n v="220"/>
    <x v="0"/>
    <x v="3"/>
    <x v="185"/>
    <x v="185"/>
    <x v="2"/>
  </r>
  <r>
    <x v="186"/>
    <x v="186"/>
    <x v="185"/>
    <x v="10"/>
    <n v="0"/>
    <x v="2"/>
    <s v="US"/>
    <s v="USD"/>
    <x v="186"/>
    <x v="186"/>
    <b v="0"/>
    <n v="0"/>
    <x v="1"/>
    <s v="film &amp; video/drama"/>
    <n v="0"/>
    <n v="0"/>
    <x v="0"/>
    <x v="3"/>
    <x v="186"/>
    <x v="186"/>
    <x v="1"/>
  </r>
  <r>
    <x v="187"/>
    <x v="187"/>
    <x v="186"/>
    <x v="10"/>
    <n v="800"/>
    <x v="2"/>
    <s v="US"/>
    <s v="USD"/>
    <x v="187"/>
    <x v="187"/>
    <b v="0"/>
    <n v="5"/>
    <x v="1"/>
    <s v="film &amp; video/drama"/>
    <n v="16"/>
    <n v="160"/>
    <x v="0"/>
    <x v="3"/>
    <x v="187"/>
    <x v="187"/>
    <x v="0"/>
  </r>
  <r>
    <x v="188"/>
    <x v="188"/>
    <x v="187"/>
    <x v="15"/>
    <n v="0"/>
    <x v="2"/>
    <s v="US"/>
    <s v="USD"/>
    <x v="188"/>
    <x v="188"/>
    <b v="0"/>
    <n v="0"/>
    <x v="1"/>
    <s v="film &amp; video/drama"/>
    <n v="0"/>
    <n v="0"/>
    <x v="0"/>
    <x v="3"/>
    <x v="188"/>
    <x v="188"/>
    <x v="3"/>
  </r>
  <r>
    <x v="189"/>
    <x v="189"/>
    <x v="188"/>
    <x v="69"/>
    <n v="345"/>
    <x v="2"/>
    <s v="US"/>
    <s v="USD"/>
    <x v="189"/>
    <x v="189"/>
    <b v="0"/>
    <n v="5"/>
    <x v="1"/>
    <s v="film &amp; video/drama"/>
    <n v="0"/>
    <n v="69"/>
    <x v="0"/>
    <x v="3"/>
    <x v="189"/>
    <x v="189"/>
    <x v="2"/>
  </r>
  <r>
    <x v="190"/>
    <x v="190"/>
    <x v="189"/>
    <x v="14"/>
    <n v="50"/>
    <x v="2"/>
    <s v="US"/>
    <s v="USD"/>
    <x v="190"/>
    <x v="190"/>
    <b v="0"/>
    <n v="1"/>
    <x v="1"/>
    <s v="film &amp; video/drama"/>
    <n v="0"/>
    <n v="50"/>
    <x v="0"/>
    <x v="3"/>
    <x v="190"/>
    <x v="190"/>
    <x v="2"/>
  </r>
  <r>
    <x v="191"/>
    <x v="191"/>
    <x v="190"/>
    <x v="10"/>
    <n v="250"/>
    <x v="2"/>
    <s v="AU"/>
    <s v="AUD"/>
    <x v="191"/>
    <x v="191"/>
    <b v="0"/>
    <n v="3"/>
    <x v="1"/>
    <s v="film &amp; video/drama"/>
    <n v="5"/>
    <n v="83.33"/>
    <x v="0"/>
    <x v="3"/>
    <x v="191"/>
    <x v="191"/>
    <x v="0"/>
  </r>
  <r>
    <x v="192"/>
    <x v="192"/>
    <x v="191"/>
    <x v="80"/>
    <n v="17"/>
    <x v="2"/>
    <s v="US"/>
    <s v="USD"/>
    <x v="192"/>
    <x v="192"/>
    <b v="0"/>
    <n v="3"/>
    <x v="1"/>
    <s v="film &amp; video/drama"/>
    <n v="0"/>
    <n v="5.67"/>
    <x v="0"/>
    <x v="3"/>
    <x v="192"/>
    <x v="192"/>
    <x v="3"/>
  </r>
  <r>
    <x v="193"/>
    <x v="193"/>
    <x v="192"/>
    <x v="28"/>
    <n v="0"/>
    <x v="2"/>
    <s v="GB"/>
    <s v="GBP"/>
    <x v="193"/>
    <x v="193"/>
    <b v="0"/>
    <n v="0"/>
    <x v="1"/>
    <s v="film &amp; video/drama"/>
    <n v="0"/>
    <n v="0"/>
    <x v="0"/>
    <x v="3"/>
    <x v="193"/>
    <x v="193"/>
    <x v="3"/>
  </r>
  <r>
    <x v="194"/>
    <x v="194"/>
    <x v="193"/>
    <x v="30"/>
    <n v="3"/>
    <x v="2"/>
    <s v="GB"/>
    <s v="GBP"/>
    <x v="194"/>
    <x v="194"/>
    <b v="0"/>
    <n v="3"/>
    <x v="1"/>
    <s v="film &amp; video/drama"/>
    <n v="0"/>
    <n v="1"/>
    <x v="0"/>
    <x v="3"/>
    <x v="194"/>
    <x v="194"/>
    <x v="2"/>
  </r>
  <r>
    <x v="195"/>
    <x v="195"/>
    <x v="194"/>
    <x v="71"/>
    <n v="0"/>
    <x v="2"/>
    <s v="US"/>
    <s v="USD"/>
    <x v="195"/>
    <x v="195"/>
    <b v="0"/>
    <n v="0"/>
    <x v="1"/>
    <s v="film &amp; video/drama"/>
    <n v="0"/>
    <n v="0"/>
    <x v="0"/>
    <x v="3"/>
    <x v="195"/>
    <x v="195"/>
    <x v="0"/>
  </r>
  <r>
    <x v="196"/>
    <x v="196"/>
    <x v="195"/>
    <x v="8"/>
    <n v="1465"/>
    <x v="2"/>
    <s v="GB"/>
    <s v="GBP"/>
    <x v="196"/>
    <x v="196"/>
    <b v="0"/>
    <n v="19"/>
    <x v="1"/>
    <s v="film &amp; video/drama"/>
    <n v="42"/>
    <n v="77.11"/>
    <x v="0"/>
    <x v="3"/>
    <x v="196"/>
    <x v="196"/>
    <x v="0"/>
  </r>
  <r>
    <x v="197"/>
    <x v="197"/>
    <x v="196"/>
    <x v="30"/>
    <n v="262"/>
    <x v="2"/>
    <s v="GB"/>
    <s v="GBP"/>
    <x v="197"/>
    <x v="197"/>
    <b v="0"/>
    <n v="8"/>
    <x v="1"/>
    <s v="film &amp; video/drama"/>
    <n v="10"/>
    <n v="32.75"/>
    <x v="0"/>
    <x v="3"/>
    <x v="197"/>
    <x v="197"/>
    <x v="1"/>
  </r>
  <r>
    <x v="198"/>
    <x v="198"/>
    <x v="197"/>
    <x v="31"/>
    <n v="279"/>
    <x v="2"/>
    <s v="US"/>
    <s v="USD"/>
    <x v="198"/>
    <x v="198"/>
    <b v="0"/>
    <n v="6"/>
    <x v="1"/>
    <s v="film &amp; video/drama"/>
    <n v="1"/>
    <n v="46.5"/>
    <x v="0"/>
    <x v="3"/>
    <x v="198"/>
    <x v="198"/>
    <x v="3"/>
  </r>
  <r>
    <x v="199"/>
    <x v="199"/>
    <x v="198"/>
    <x v="3"/>
    <n v="0"/>
    <x v="2"/>
    <s v="US"/>
    <s v="USD"/>
    <x v="199"/>
    <x v="199"/>
    <b v="0"/>
    <n v="0"/>
    <x v="1"/>
    <s v="film &amp; video/drama"/>
    <n v="0"/>
    <n v="0"/>
    <x v="0"/>
    <x v="3"/>
    <x v="199"/>
    <x v="199"/>
    <x v="2"/>
  </r>
  <r>
    <x v="200"/>
    <x v="200"/>
    <x v="199"/>
    <x v="12"/>
    <n v="1571.55"/>
    <x v="2"/>
    <s v="US"/>
    <s v="USD"/>
    <x v="200"/>
    <x v="200"/>
    <b v="0"/>
    <n v="18"/>
    <x v="1"/>
    <s v="film &amp; video/drama"/>
    <n v="26"/>
    <n v="87.31"/>
    <x v="0"/>
    <x v="3"/>
    <x v="200"/>
    <x v="200"/>
    <x v="3"/>
  </r>
  <r>
    <x v="201"/>
    <x v="201"/>
    <x v="200"/>
    <x v="81"/>
    <n v="380"/>
    <x v="2"/>
    <s v="US"/>
    <s v="USD"/>
    <x v="201"/>
    <x v="201"/>
    <b v="0"/>
    <n v="7"/>
    <x v="1"/>
    <s v="film &amp; video/drama"/>
    <n v="58"/>
    <n v="54.29"/>
    <x v="0"/>
    <x v="3"/>
    <x v="201"/>
    <x v="201"/>
    <x v="0"/>
  </r>
  <r>
    <x v="202"/>
    <x v="202"/>
    <x v="201"/>
    <x v="12"/>
    <n v="0"/>
    <x v="2"/>
    <s v="US"/>
    <s v="USD"/>
    <x v="202"/>
    <x v="202"/>
    <b v="0"/>
    <n v="0"/>
    <x v="1"/>
    <s v="film &amp; video/drama"/>
    <n v="0"/>
    <n v="0"/>
    <x v="0"/>
    <x v="3"/>
    <x v="202"/>
    <x v="202"/>
    <x v="0"/>
  </r>
  <r>
    <x v="203"/>
    <x v="203"/>
    <x v="202"/>
    <x v="30"/>
    <n v="746"/>
    <x v="2"/>
    <s v="GB"/>
    <s v="GBP"/>
    <x v="203"/>
    <x v="203"/>
    <b v="0"/>
    <n v="8"/>
    <x v="1"/>
    <s v="film &amp; video/drama"/>
    <n v="30"/>
    <n v="93.25"/>
    <x v="0"/>
    <x v="3"/>
    <x v="203"/>
    <x v="203"/>
    <x v="3"/>
  </r>
  <r>
    <x v="204"/>
    <x v="204"/>
    <x v="203"/>
    <x v="82"/>
    <n v="152165"/>
    <x v="2"/>
    <s v="AU"/>
    <s v="AUD"/>
    <x v="204"/>
    <x v="204"/>
    <b v="0"/>
    <n v="1293"/>
    <x v="1"/>
    <s v="film &amp; video/drama"/>
    <n v="51"/>
    <n v="117.68"/>
    <x v="0"/>
    <x v="3"/>
    <x v="204"/>
    <x v="204"/>
    <x v="2"/>
  </r>
  <r>
    <x v="205"/>
    <x v="205"/>
    <x v="204"/>
    <x v="6"/>
    <n v="1300"/>
    <x v="2"/>
    <s v="US"/>
    <s v="USD"/>
    <x v="205"/>
    <x v="205"/>
    <b v="0"/>
    <n v="17"/>
    <x v="1"/>
    <s v="film &amp; video/drama"/>
    <n v="16"/>
    <n v="76.47"/>
    <x v="0"/>
    <x v="3"/>
    <x v="205"/>
    <x v="205"/>
    <x v="0"/>
  </r>
  <r>
    <x v="206"/>
    <x v="206"/>
    <x v="205"/>
    <x v="83"/>
    <n v="0"/>
    <x v="2"/>
    <s v="US"/>
    <s v="USD"/>
    <x v="206"/>
    <x v="206"/>
    <b v="0"/>
    <n v="0"/>
    <x v="1"/>
    <s v="film &amp; video/drama"/>
    <n v="0"/>
    <n v="0"/>
    <x v="0"/>
    <x v="3"/>
    <x v="206"/>
    <x v="206"/>
    <x v="2"/>
  </r>
  <r>
    <x v="207"/>
    <x v="207"/>
    <x v="206"/>
    <x v="32"/>
    <n v="2130"/>
    <x v="2"/>
    <s v="CA"/>
    <s v="CAD"/>
    <x v="207"/>
    <x v="207"/>
    <b v="0"/>
    <n v="13"/>
    <x v="1"/>
    <s v="film &amp; video/drama"/>
    <n v="15"/>
    <n v="163.85"/>
    <x v="0"/>
    <x v="3"/>
    <x v="207"/>
    <x v="207"/>
    <x v="3"/>
  </r>
  <r>
    <x v="208"/>
    <x v="208"/>
    <x v="207"/>
    <x v="63"/>
    <n v="0"/>
    <x v="2"/>
    <s v="AU"/>
    <s v="AUD"/>
    <x v="208"/>
    <x v="208"/>
    <b v="0"/>
    <n v="0"/>
    <x v="1"/>
    <s v="film &amp; video/drama"/>
    <n v="0"/>
    <n v="0"/>
    <x v="0"/>
    <x v="3"/>
    <x v="208"/>
    <x v="208"/>
    <x v="3"/>
  </r>
  <r>
    <x v="209"/>
    <x v="209"/>
    <x v="208"/>
    <x v="31"/>
    <n v="0"/>
    <x v="2"/>
    <s v="US"/>
    <s v="USD"/>
    <x v="209"/>
    <x v="209"/>
    <b v="0"/>
    <n v="0"/>
    <x v="1"/>
    <s v="film &amp; video/drama"/>
    <n v="0"/>
    <n v="0"/>
    <x v="0"/>
    <x v="3"/>
    <x v="209"/>
    <x v="209"/>
    <x v="0"/>
  </r>
  <r>
    <x v="210"/>
    <x v="210"/>
    <x v="209"/>
    <x v="14"/>
    <n v="3030"/>
    <x v="2"/>
    <s v="US"/>
    <s v="USD"/>
    <x v="210"/>
    <x v="210"/>
    <b v="0"/>
    <n v="33"/>
    <x v="1"/>
    <s v="film &amp; video/drama"/>
    <n v="25"/>
    <n v="91.82"/>
    <x v="0"/>
    <x v="3"/>
    <x v="210"/>
    <x v="210"/>
    <x v="0"/>
  </r>
  <r>
    <x v="211"/>
    <x v="211"/>
    <x v="210"/>
    <x v="10"/>
    <n v="2230"/>
    <x v="2"/>
    <s v="US"/>
    <s v="USD"/>
    <x v="211"/>
    <x v="211"/>
    <b v="0"/>
    <n v="12"/>
    <x v="1"/>
    <s v="film &amp; video/drama"/>
    <n v="45"/>
    <n v="185.83"/>
    <x v="0"/>
    <x v="3"/>
    <x v="211"/>
    <x v="211"/>
    <x v="0"/>
  </r>
  <r>
    <x v="212"/>
    <x v="212"/>
    <x v="211"/>
    <x v="84"/>
    <n v="1"/>
    <x v="2"/>
    <s v="US"/>
    <s v="USD"/>
    <x v="212"/>
    <x v="212"/>
    <b v="0"/>
    <n v="1"/>
    <x v="1"/>
    <s v="film &amp; video/drama"/>
    <n v="0"/>
    <n v="1"/>
    <x v="0"/>
    <x v="3"/>
    <x v="212"/>
    <x v="212"/>
    <x v="2"/>
  </r>
  <r>
    <x v="213"/>
    <x v="213"/>
    <x v="212"/>
    <x v="63"/>
    <n v="20"/>
    <x v="2"/>
    <s v="US"/>
    <s v="USD"/>
    <x v="213"/>
    <x v="213"/>
    <b v="0"/>
    <n v="1"/>
    <x v="1"/>
    <s v="film &amp; video/drama"/>
    <n v="0"/>
    <n v="20"/>
    <x v="0"/>
    <x v="3"/>
    <x v="213"/>
    <x v="213"/>
    <x v="0"/>
  </r>
  <r>
    <x v="214"/>
    <x v="214"/>
    <x v="213"/>
    <x v="78"/>
    <n v="1"/>
    <x v="2"/>
    <s v="US"/>
    <s v="USD"/>
    <x v="214"/>
    <x v="214"/>
    <b v="0"/>
    <n v="1"/>
    <x v="1"/>
    <s v="film &amp; video/drama"/>
    <n v="0"/>
    <n v="1"/>
    <x v="0"/>
    <x v="3"/>
    <x v="214"/>
    <x v="214"/>
    <x v="0"/>
  </r>
  <r>
    <x v="215"/>
    <x v="215"/>
    <x v="214"/>
    <x v="85"/>
    <n v="10"/>
    <x v="2"/>
    <s v="GB"/>
    <s v="GBP"/>
    <x v="215"/>
    <x v="215"/>
    <b v="0"/>
    <n v="1"/>
    <x v="1"/>
    <s v="film &amp; video/drama"/>
    <n v="0"/>
    <n v="10"/>
    <x v="0"/>
    <x v="3"/>
    <x v="215"/>
    <x v="215"/>
    <x v="2"/>
  </r>
  <r>
    <x v="216"/>
    <x v="216"/>
    <x v="215"/>
    <x v="63"/>
    <n v="27849.22"/>
    <x v="2"/>
    <s v="US"/>
    <s v="USD"/>
    <x v="216"/>
    <x v="216"/>
    <b v="0"/>
    <n v="84"/>
    <x v="1"/>
    <s v="film &amp; video/drama"/>
    <n v="56"/>
    <n v="331.54"/>
    <x v="0"/>
    <x v="3"/>
    <x v="216"/>
    <x v="216"/>
    <x v="0"/>
  </r>
  <r>
    <x v="217"/>
    <x v="217"/>
    <x v="216"/>
    <x v="57"/>
    <n v="11943"/>
    <x v="2"/>
    <s v="SE"/>
    <s v="SEK"/>
    <x v="217"/>
    <x v="217"/>
    <b v="0"/>
    <n v="38"/>
    <x v="1"/>
    <s v="film &amp; video/drama"/>
    <n v="12"/>
    <n v="314.29000000000002"/>
    <x v="0"/>
    <x v="3"/>
    <x v="217"/>
    <x v="217"/>
    <x v="3"/>
  </r>
  <r>
    <x v="218"/>
    <x v="218"/>
    <x v="217"/>
    <x v="10"/>
    <n v="100"/>
    <x v="2"/>
    <s v="US"/>
    <s v="USD"/>
    <x v="218"/>
    <x v="218"/>
    <b v="0"/>
    <n v="1"/>
    <x v="1"/>
    <s v="film &amp; video/drama"/>
    <n v="2"/>
    <n v="100"/>
    <x v="0"/>
    <x v="3"/>
    <x v="218"/>
    <x v="218"/>
    <x v="0"/>
  </r>
  <r>
    <x v="219"/>
    <x v="219"/>
    <x v="218"/>
    <x v="63"/>
    <n v="8815"/>
    <x v="2"/>
    <s v="US"/>
    <s v="USD"/>
    <x v="219"/>
    <x v="219"/>
    <b v="0"/>
    <n v="76"/>
    <x v="1"/>
    <s v="film &amp; video/drama"/>
    <n v="18"/>
    <n v="115.99"/>
    <x v="0"/>
    <x v="3"/>
    <x v="219"/>
    <x v="219"/>
    <x v="2"/>
  </r>
  <r>
    <x v="220"/>
    <x v="220"/>
    <x v="219"/>
    <x v="63"/>
    <n v="360"/>
    <x v="2"/>
    <s v="US"/>
    <s v="USD"/>
    <x v="220"/>
    <x v="220"/>
    <b v="0"/>
    <n v="3"/>
    <x v="1"/>
    <s v="film &amp; video/drama"/>
    <n v="1"/>
    <n v="120"/>
    <x v="0"/>
    <x v="3"/>
    <x v="220"/>
    <x v="220"/>
    <x v="0"/>
  </r>
  <r>
    <x v="221"/>
    <x v="221"/>
    <x v="220"/>
    <x v="63"/>
    <n v="0"/>
    <x v="2"/>
    <s v="US"/>
    <s v="USD"/>
    <x v="221"/>
    <x v="221"/>
    <b v="0"/>
    <n v="0"/>
    <x v="1"/>
    <s v="film &amp; video/drama"/>
    <n v="0"/>
    <n v="0"/>
    <x v="0"/>
    <x v="3"/>
    <x v="221"/>
    <x v="221"/>
    <x v="0"/>
  </r>
  <r>
    <x v="222"/>
    <x v="222"/>
    <x v="221"/>
    <x v="28"/>
    <n v="130"/>
    <x v="2"/>
    <s v="US"/>
    <s v="USD"/>
    <x v="222"/>
    <x v="222"/>
    <b v="0"/>
    <n v="2"/>
    <x v="1"/>
    <s v="film &amp; video/drama"/>
    <n v="13"/>
    <n v="65"/>
    <x v="0"/>
    <x v="3"/>
    <x v="222"/>
    <x v="222"/>
    <x v="0"/>
  </r>
  <r>
    <x v="223"/>
    <x v="223"/>
    <x v="222"/>
    <x v="86"/>
    <n v="0"/>
    <x v="2"/>
    <s v="US"/>
    <s v="USD"/>
    <x v="223"/>
    <x v="223"/>
    <b v="0"/>
    <n v="0"/>
    <x v="1"/>
    <s v="film &amp; video/drama"/>
    <n v="0"/>
    <n v="0"/>
    <x v="0"/>
    <x v="3"/>
    <x v="223"/>
    <x v="223"/>
    <x v="2"/>
  </r>
  <r>
    <x v="224"/>
    <x v="224"/>
    <x v="223"/>
    <x v="87"/>
    <n v="0"/>
    <x v="2"/>
    <s v="AU"/>
    <s v="AUD"/>
    <x v="224"/>
    <x v="224"/>
    <b v="0"/>
    <n v="0"/>
    <x v="1"/>
    <s v="film &amp; video/drama"/>
    <n v="0"/>
    <n v="0"/>
    <x v="0"/>
    <x v="3"/>
    <x v="224"/>
    <x v="224"/>
    <x v="0"/>
  </r>
  <r>
    <x v="225"/>
    <x v="225"/>
    <x v="224"/>
    <x v="48"/>
    <n v="0"/>
    <x v="2"/>
    <s v="US"/>
    <s v="USD"/>
    <x v="225"/>
    <x v="225"/>
    <b v="0"/>
    <n v="0"/>
    <x v="1"/>
    <s v="film &amp; video/drama"/>
    <n v="0"/>
    <n v="0"/>
    <x v="0"/>
    <x v="3"/>
    <x v="225"/>
    <x v="225"/>
    <x v="2"/>
  </r>
  <r>
    <x v="226"/>
    <x v="226"/>
    <x v="225"/>
    <x v="88"/>
    <n v="250"/>
    <x v="2"/>
    <s v="GB"/>
    <s v="GBP"/>
    <x v="226"/>
    <x v="226"/>
    <b v="0"/>
    <n v="2"/>
    <x v="1"/>
    <s v="film &amp; video/drama"/>
    <n v="1"/>
    <n v="125"/>
    <x v="0"/>
    <x v="3"/>
    <x v="226"/>
    <x v="226"/>
    <x v="0"/>
  </r>
  <r>
    <x v="227"/>
    <x v="227"/>
    <x v="226"/>
    <x v="89"/>
    <n v="0"/>
    <x v="2"/>
    <s v="US"/>
    <s v="USD"/>
    <x v="227"/>
    <x v="227"/>
    <b v="0"/>
    <n v="0"/>
    <x v="1"/>
    <s v="film &amp; video/drama"/>
    <n v="0"/>
    <n v="0"/>
    <x v="0"/>
    <x v="3"/>
    <x v="227"/>
    <x v="227"/>
    <x v="0"/>
  </r>
  <r>
    <x v="228"/>
    <x v="228"/>
    <x v="227"/>
    <x v="6"/>
    <n v="0"/>
    <x v="2"/>
    <s v="GB"/>
    <s v="GBP"/>
    <x v="228"/>
    <x v="228"/>
    <b v="0"/>
    <n v="0"/>
    <x v="1"/>
    <s v="film &amp; video/drama"/>
    <n v="0"/>
    <n v="0"/>
    <x v="0"/>
    <x v="3"/>
    <x v="228"/>
    <x v="228"/>
    <x v="0"/>
  </r>
  <r>
    <x v="229"/>
    <x v="229"/>
    <x v="228"/>
    <x v="9"/>
    <n v="0"/>
    <x v="2"/>
    <s v="DE"/>
    <s v="EUR"/>
    <x v="229"/>
    <x v="229"/>
    <b v="0"/>
    <n v="0"/>
    <x v="1"/>
    <s v="film &amp; video/drama"/>
    <n v="0"/>
    <n v="0"/>
    <x v="0"/>
    <x v="3"/>
    <x v="229"/>
    <x v="229"/>
    <x v="2"/>
  </r>
  <r>
    <x v="230"/>
    <x v="230"/>
    <x v="229"/>
    <x v="36"/>
    <n v="60"/>
    <x v="2"/>
    <s v="US"/>
    <s v="USD"/>
    <x v="230"/>
    <x v="230"/>
    <b v="0"/>
    <n v="2"/>
    <x v="1"/>
    <s v="film &amp; video/drama"/>
    <n v="0"/>
    <n v="30"/>
    <x v="0"/>
    <x v="3"/>
    <x v="230"/>
    <x v="230"/>
    <x v="0"/>
  </r>
  <r>
    <x v="231"/>
    <x v="231"/>
    <x v="230"/>
    <x v="86"/>
    <n v="0"/>
    <x v="2"/>
    <s v="US"/>
    <s v="USD"/>
    <x v="231"/>
    <x v="231"/>
    <b v="0"/>
    <n v="0"/>
    <x v="1"/>
    <s v="film &amp; video/drama"/>
    <n v="0"/>
    <n v="0"/>
    <x v="0"/>
    <x v="3"/>
    <x v="231"/>
    <x v="231"/>
    <x v="0"/>
  </r>
  <r>
    <x v="232"/>
    <x v="232"/>
    <x v="231"/>
    <x v="23"/>
    <n v="110"/>
    <x v="2"/>
    <s v="GB"/>
    <s v="GBP"/>
    <x v="232"/>
    <x v="232"/>
    <b v="0"/>
    <n v="7"/>
    <x v="1"/>
    <s v="film &amp; video/drama"/>
    <n v="3"/>
    <n v="15.71"/>
    <x v="0"/>
    <x v="3"/>
    <x v="232"/>
    <x v="232"/>
    <x v="0"/>
  </r>
  <r>
    <x v="233"/>
    <x v="233"/>
    <x v="232"/>
    <x v="90"/>
    <n v="0"/>
    <x v="2"/>
    <s v="US"/>
    <s v="USD"/>
    <x v="233"/>
    <x v="233"/>
    <b v="0"/>
    <n v="0"/>
    <x v="1"/>
    <s v="film &amp; video/drama"/>
    <n v="0"/>
    <n v="0"/>
    <x v="0"/>
    <x v="3"/>
    <x v="233"/>
    <x v="233"/>
    <x v="2"/>
  </r>
  <r>
    <x v="234"/>
    <x v="234"/>
    <x v="233"/>
    <x v="28"/>
    <n v="401"/>
    <x v="2"/>
    <s v="US"/>
    <s v="USD"/>
    <x v="234"/>
    <x v="234"/>
    <b v="0"/>
    <n v="5"/>
    <x v="1"/>
    <s v="film &amp; video/drama"/>
    <n v="40"/>
    <n v="80.2"/>
    <x v="0"/>
    <x v="3"/>
    <x v="234"/>
    <x v="234"/>
    <x v="0"/>
  </r>
  <r>
    <x v="235"/>
    <x v="235"/>
    <x v="234"/>
    <x v="3"/>
    <n v="0"/>
    <x v="2"/>
    <s v="US"/>
    <s v="USD"/>
    <x v="235"/>
    <x v="235"/>
    <b v="0"/>
    <n v="0"/>
    <x v="1"/>
    <s v="film &amp; video/drama"/>
    <n v="0"/>
    <n v="0"/>
    <x v="0"/>
    <x v="3"/>
    <x v="235"/>
    <x v="235"/>
    <x v="0"/>
  </r>
  <r>
    <x v="236"/>
    <x v="236"/>
    <x v="235"/>
    <x v="60"/>
    <n v="0"/>
    <x v="2"/>
    <s v="US"/>
    <s v="USD"/>
    <x v="236"/>
    <x v="236"/>
    <b v="0"/>
    <n v="0"/>
    <x v="1"/>
    <s v="film &amp; video/drama"/>
    <n v="0"/>
    <n v="0"/>
    <x v="0"/>
    <x v="3"/>
    <x v="236"/>
    <x v="236"/>
    <x v="0"/>
  </r>
  <r>
    <x v="237"/>
    <x v="237"/>
    <x v="236"/>
    <x v="36"/>
    <n v="50"/>
    <x v="2"/>
    <s v="US"/>
    <s v="USD"/>
    <x v="237"/>
    <x v="237"/>
    <b v="0"/>
    <n v="1"/>
    <x v="1"/>
    <s v="film &amp; video/drama"/>
    <n v="0"/>
    <n v="50"/>
    <x v="0"/>
    <x v="3"/>
    <x v="237"/>
    <x v="237"/>
    <x v="2"/>
  </r>
  <r>
    <x v="238"/>
    <x v="238"/>
    <x v="237"/>
    <x v="91"/>
    <n v="0"/>
    <x v="2"/>
    <s v="US"/>
    <s v="USD"/>
    <x v="238"/>
    <x v="238"/>
    <b v="0"/>
    <n v="0"/>
    <x v="1"/>
    <s v="film &amp; video/drama"/>
    <n v="0"/>
    <n v="0"/>
    <x v="0"/>
    <x v="3"/>
    <x v="238"/>
    <x v="238"/>
    <x v="2"/>
  </r>
  <r>
    <x v="239"/>
    <x v="239"/>
    <x v="238"/>
    <x v="28"/>
    <n v="250"/>
    <x v="2"/>
    <s v="AU"/>
    <s v="AUD"/>
    <x v="239"/>
    <x v="239"/>
    <b v="0"/>
    <n v="5"/>
    <x v="1"/>
    <s v="film &amp; video/drama"/>
    <n v="25"/>
    <n v="50"/>
    <x v="0"/>
    <x v="3"/>
    <x v="239"/>
    <x v="239"/>
    <x v="0"/>
  </r>
  <r>
    <x v="240"/>
    <x v="240"/>
    <x v="239"/>
    <x v="36"/>
    <n v="16145.12"/>
    <x v="0"/>
    <s v="US"/>
    <s v="USD"/>
    <x v="240"/>
    <x v="240"/>
    <b v="1"/>
    <n v="137"/>
    <x v="0"/>
    <s v="film &amp; video/documentary"/>
    <n v="108"/>
    <n v="117.85"/>
    <x v="0"/>
    <x v="4"/>
    <x v="240"/>
    <x v="240"/>
    <x v="4"/>
  </r>
  <r>
    <x v="241"/>
    <x v="241"/>
    <x v="240"/>
    <x v="92"/>
    <n v="41000"/>
    <x v="0"/>
    <s v="US"/>
    <s v="USD"/>
    <x v="241"/>
    <x v="241"/>
    <b v="1"/>
    <n v="376"/>
    <x v="0"/>
    <s v="film &amp; video/documentary"/>
    <n v="113"/>
    <n v="109.04"/>
    <x v="0"/>
    <x v="4"/>
    <x v="241"/>
    <x v="241"/>
    <x v="3"/>
  </r>
  <r>
    <x v="242"/>
    <x v="242"/>
    <x v="241"/>
    <x v="93"/>
    <n v="14750"/>
    <x v="0"/>
    <s v="US"/>
    <s v="USD"/>
    <x v="242"/>
    <x v="242"/>
    <b v="1"/>
    <n v="202"/>
    <x v="0"/>
    <s v="film &amp; video/documentary"/>
    <n v="113"/>
    <n v="73.02"/>
    <x v="0"/>
    <x v="4"/>
    <x v="242"/>
    <x v="242"/>
    <x v="6"/>
  </r>
  <r>
    <x v="243"/>
    <x v="243"/>
    <x v="242"/>
    <x v="31"/>
    <n v="25648"/>
    <x v="0"/>
    <s v="US"/>
    <s v="USD"/>
    <x v="243"/>
    <x v="243"/>
    <b v="1"/>
    <n v="328"/>
    <x v="0"/>
    <s v="film &amp; video/documentary"/>
    <n v="103"/>
    <n v="78.2"/>
    <x v="0"/>
    <x v="4"/>
    <x v="243"/>
    <x v="243"/>
    <x v="3"/>
  </r>
  <r>
    <x v="244"/>
    <x v="244"/>
    <x v="243"/>
    <x v="8"/>
    <n v="3981.5"/>
    <x v="0"/>
    <s v="US"/>
    <s v="USD"/>
    <x v="244"/>
    <x v="244"/>
    <b v="1"/>
    <n v="84"/>
    <x v="0"/>
    <s v="film &amp; video/documentary"/>
    <n v="114"/>
    <n v="47.4"/>
    <x v="0"/>
    <x v="4"/>
    <x v="244"/>
    <x v="244"/>
    <x v="7"/>
  </r>
  <r>
    <x v="245"/>
    <x v="245"/>
    <x v="244"/>
    <x v="10"/>
    <n v="5186"/>
    <x v="0"/>
    <s v="US"/>
    <s v="USD"/>
    <x v="245"/>
    <x v="245"/>
    <b v="1"/>
    <n v="96"/>
    <x v="0"/>
    <s v="film &amp; video/documentary"/>
    <n v="104"/>
    <n v="54.02"/>
    <x v="0"/>
    <x v="4"/>
    <x v="245"/>
    <x v="245"/>
    <x v="5"/>
  </r>
  <r>
    <x v="246"/>
    <x v="246"/>
    <x v="245"/>
    <x v="10"/>
    <n v="15273"/>
    <x v="0"/>
    <s v="US"/>
    <s v="USD"/>
    <x v="246"/>
    <x v="246"/>
    <b v="1"/>
    <n v="223"/>
    <x v="0"/>
    <s v="film &amp; video/documentary"/>
    <n v="305"/>
    <n v="68.489999999999995"/>
    <x v="0"/>
    <x v="4"/>
    <x v="246"/>
    <x v="246"/>
    <x v="7"/>
  </r>
  <r>
    <x v="247"/>
    <x v="247"/>
    <x v="246"/>
    <x v="10"/>
    <n v="6705"/>
    <x v="0"/>
    <s v="US"/>
    <s v="USD"/>
    <x v="247"/>
    <x v="247"/>
    <b v="1"/>
    <n v="62"/>
    <x v="0"/>
    <s v="film &amp; video/documentary"/>
    <n v="134"/>
    <n v="108.15"/>
    <x v="0"/>
    <x v="4"/>
    <x v="247"/>
    <x v="247"/>
    <x v="7"/>
  </r>
  <r>
    <x v="248"/>
    <x v="248"/>
    <x v="247"/>
    <x v="94"/>
    <n v="86133"/>
    <x v="0"/>
    <s v="US"/>
    <s v="USD"/>
    <x v="248"/>
    <x v="248"/>
    <b v="1"/>
    <n v="146"/>
    <x v="0"/>
    <s v="film &amp; video/documentary"/>
    <n v="101"/>
    <n v="589.95000000000005"/>
    <x v="0"/>
    <x v="4"/>
    <x v="248"/>
    <x v="248"/>
    <x v="6"/>
  </r>
  <r>
    <x v="249"/>
    <x v="249"/>
    <x v="248"/>
    <x v="3"/>
    <n v="11292"/>
    <x v="0"/>
    <s v="US"/>
    <s v="USD"/>
    <x v="249"/>
    <x v="249"/>
    <b v="1"/>
    <n v="235"/>
    <x v="0"/>
    <s v="film &amp; video/documentary"/>
    <n v="113"/>
    <n v="48.05"/>
    <x v="0"/>
    <x v="4"/>
    <x v="249"/>
    <x v="249"/>
    <x v="7"/>
  </r>
  <r>
    <x v="250"/>
    <x v="250"/>
    <x v="249"/>
    <x v="11"/>
    <n v="31675"/>
    <x v="0"/>
    <s v="US"/>
    <s v="USD"/>
    <x v="250"/>
    <x v="250"/>
    <b v="1"/>
    <n v="437"/>
    <x v="0"/>
    <s v="film &amp; video/documentary"/>
    <n v="106"/>
    <n v="72.48"/>
    <x v="0"/>
    <x v="4"/>
    <x v="250"/>
    <x v="250"/>
    <x v="4"/>
  </r>
  <r>
    <x v="251"/>
    <x v="251"/>
    <x v="250"/>
    <x v="8"/>
    <n v="4395"/>
    <x v="0"/>
    <s v="US"/>
    <s v="USD"/>
    <x v="251"/>
    <x v="251"/>
    <b v="1"/>
    <n v="77"/>
    <x v="0"/>
    <s v="film &amp; video/documentary"/>
    <n v="126"/>
    <n v="57.08"/>
    <x v="0"/>
    <x v="4"/>
    <x v="251"/>
    <x v="251"/>
    <x v="5"/>
  </r>
  <r>
    <x v="252"/>
    <x v="252"/>
    <x v="251"/>
    <x v="10"/>
    <n v="9228"/>
    <x v="0"/>
    <s v="US"/>
    <s v="USD"/>
    <x v="252"/>
    <x v="252"/>
    <b v="1"/>
    <n v="108"/>
    <x v="0"/>
    <s v="film &amp; video/documentary"/>
    <n v="185"/>
    <n v="85.44"/>
    <x v="0"/>
    <x v="4"/>
    <x v="252"/>
    <x v="252"/>
    <x v="7"/>
  </r>
  <r>
    <x v="253"/>
    <x v="253"/>
    <x v="252"/>
    <x v="15"/>
    <n v="1511"/>
    <x v="0"/>
    <s v="US"/>
    <s v="USD"/>
    <x v="253"/>
    <x v="253"/>
    <b v="1"/>
    <n v="7"/>
    <x v="0"/>
    <s v="film &amp; video/documentary"/>
    <n v="101"/>
    <n v="215.86"/>
    <x v="0"/>
    <x v="4"/>
    <x v="253"/>
    <x v="253"/>
    <x v="5"/>
  </r>
  <r>
    <x v="254"/>
    <x v="254"/>
    <x v="253"/>
    <x v="95"/>
    <n v="28067.34"/>
    <x v="0"/>
    <s v="US"/>
    <s v="USD"/>
    <x v="254"/>
    <x v="254"/>
    <b v="1"/>
    <n v="314"/>
    <x v="0"/>
    <s v="film &amp; video/documentary"/>
    <n v="117"/>
    <n v="89.39"/>
    <x v="0"/>
    <x v="4"/>
    <x v="254"/>
    <x v="254"/>
    <x v="0"/>
  </r>
  <r>
    <x v="255"/>
    <x v="255"/>
    <x v="254"/>
    <x v="6"/>
    <n v="8538.66"/>
    <x v="0"/>
    <s v="US"/>
    <s v="USD"/>
    <x v="255"/>
    <x v="255"/>
    <b v="1"/>
    <n v="188"/>
    <x v="0"/>
    <s v="film &amp; video/documentary"/>
    <n v="107"/>
    <n v="45.42"/>
    <x v="0"/>
    <x v="4"/>
    <x v="255"/>
    <x v="255"/>
    <x v="6"/>
  </r>
  <r>
    <x v="256"/>
    <x v="256"/>
    <x v="255"/>
    <x v="93"/>
    <n v="18083"/>
    <x v="0"/>
    <s v="US"/>
    <s v="USD"/>
    <x v="256"/>
    <x v="256"/>
    <b v="1"/>
    <n v="275"/>
    <x v="0"/>
    <s v="film &amp; video/documentary"/>
    <n v="139"/>
    <n v="65.760000000000005"/>
    <x v="0"/>
    <x v="4"/>
    <x v="256"/>
    <x v="256"/>
    <x v="4"/>
  </r>
  <r>
    <x v="257"/>
    <x v="257"/>
    <x v="256"/>
    <x v="19"/>
    <n v="37354.269999999997"/>
    <x v="0"/>
    <s v="US"/>
    <s v="USD"/>
    <x v="257"/>
    <x v="257"/>
    <b v="1"/>
    <n v="560"/>
    <x v="0"/>
    <s v="film &amp; video/documentary"/>
    <n v="107"/>
    <n v="66.7"/>
    <x v="0"/>
    <x v="4"/>
    <x v="257"/>
    <x v="257"/>
    <x v="2"/>
  </r>
  <r>
    <x v="258"/>
    <x v="258"/>
    <x v="257"/>
    <x v="11"/>
    <n v="57342"/>
    <x v="0"/>
    <s v="US"/>
    <s v="USD"/>
    <x v="258"/>
    <x v="258"/>
    <b v="1"/>
    <n v="688"/>
    <x v="0"/>
    <s v="film &amp; video/documentary"/>
    <n v="191"/>
    <n v="83.35"/>
    <x v="0"/>
    <x v="4"/>
    <x v="258"/>
    <x v="258"/>
    <x v="6"/>
  </r>
  <r>
    <x v="259"/>
    <x v="259"/>
    <x v="258"/>
    <x v="96"/>
    <n v="98953.42"/>
    <x v="0"/>
    <s v="US"/>
    <s v="USD"/>
    <x v="259"/>
    <x v="259"/>
    <b v="1"/>
    <n v="942"/>
    <x v="0"/>
    <s v="film &amp; video/documentary"/>
    <n v="132"/>
    <n v="105.05"/>
    <x v="0"/>
    <x v="4"/>
    <x v="259"/>
    <x v="259"/>
    <x v="0"/>
  </r>
  <r>
    <x v="260"/>
    <x v="260"/>
    <x v="259"/>
    <x v="3"/>
    <n v="10640"/>
    <x v="0"/>
    <s v="US"/>
    <s v="USD"/>
    <x v="260"/>
    <x v="260"/>
    <b v="1"/>
    <n v="88"/>
    <x v="0"/>
    <s v="film &amp; video/documentary"/>
    <n v="106"/>
    <n v="120.91"/>
    <x v="0"/>
    <x v="4"/>
    <x v="260"/>
    <x v="260"/>
    <x v="7"/>
  </r>
  <r>
    <x v="261"/>
    <x v="261"/>
    <x v="260"/>
    <x v="22"/>
    <n v="21480"/>
    <x v="0"/>
    <s v="US"/>
    <s v="USD"/>
    <x v="261"/>
    <x v="261"/>
    <b v="1"/>
    <n v="220"/>
    <x v="0"/>
    <s v="film &amp; video/documentary"/>
    <n v="107"/>
    <n v="97.64"/>
    <x v="0"/>
    <x v="4"/>
    <x v="261"/>
    <x v="261"/>
    <x v="5"/>
  </r>
  <r>
    <x v="262"/>
    <x v="262"/>
    <x v="261"/>
    <x v="30"/>
    <n v="6000"/>
    <x v="0"/>
    <s v="US"/>
    <s v="USD"/>
    <x v="262"/>
    <x v="262"/>
    <b v="1"/>
    <n v="145"/>
    <x v="0"/>
    <s v="film &amp; video/documentary"/>
    <n v="240"/>
    <n v="41.38"/>
    <x v="0"/>
    <x v="4"/>
    <x v="262"/>
    <x v="262"/>
    <x v="6"/>
  </r>
  <r>
    <x v="263"/>
    <x v="263"/>
    <x v="262"/>
    <x v="31"/>
    <n v="29520.27"/>
    <x v="0"/>
    <s v="US"/>
    <s v="USD"/>
    <x v="263"/>
    <x v="263"/>
    <b v="1"/>
    <n v="963"/>
    <x v="0"/>
    <s v="film &amp; video/documentary"/>
    <n v="118"/>
    <n v="30.65"/>
    <x v="0"/>
    <x v="4"/>
    <x v="263"/>
    <x v="263"/>
    <x v="5"/>
  </r>
  <r>
    <x v="264"/>
    <x v="264"/>
    <x v="263"/>
    <x v="10"/>
    <n v="5910"/>
    <x v="0"/>
    <s v="US"/>
    <s v="USD"/>
    <x v="264"/>
    <x v="264"/>
    <b v="1"/>
    <n v="91"/>
    <x v="0"/>
    <s v="film &amp; video/documentary"/>
    <n v="118"/>
    <n v="64.95"/>
    <x v="0"/>
    <x v="4"/>
    <x v="264"/>
    <x v="264"/>
    <x v="5"/>
  </r>
  <r>
    <x v="265"/>
    <x v="265"/>
    <x v="264"/>
    <x v="10"/>
    <n v="5555"/>
    <x v="0"/>
    <s v="US"/>
    <s v="USD"/>
    <x v="265"/>
    <x v="265"/>
    <b v="1"/>
    <n v="58"/>
    <x v="0"/>
    <s v="film &amp; video/documentary"/>
    <n v="111"/>
    <n v="95.78"/>
    <x v="0"/>
    <x v="4"/>
    <x v="265"/>
    <x v="265"/>
    <x v="7"/>
  </r>
  <r>
    <x v="266"/>
    <x v="266"/>
    <x v="265"/>
    <x v="28"/>
    <n v="1455"/>
    <x v="0"/>
    <s v="US"/>
    <s v="USD"/>
    <x v="266"/>
    <x v="266"/>
    <b v="1"/>
    <n v="36"/>
    <x v="0"/>
    <s v="film &amp; video/documentary"/>
    <n v="146"/>
    <n v="40.42"/>
    <x v="0"/>
    <x v="4"/>
    <x v="266"/>
    <x v="266"/>
    <x v="7"/>
  </r>
  <r>
    <x v="267"/>
    <x v="267"/>
    <x v="266"/>
    <x v="97"/>
    <n v="12965.44"/>
    <x v="0"/>
    <s v="GB"/>
    <s v="GBP"/>
    <x v="267"/>
    <x v="267"/>
    <b v="1"/>
    <n v="165"/>
    <x v="0"/>
    <s v="film &amp; video/documentary"/>
    <n v="132"/>
    <n v="78.58"/>
    <x v="0"/>
    <x v="4"/>
    <x v="267"/>
    <x v="267"/>
    <x v="3"/>
  </r>
  <r>
    <x v="268"/>
    <x v="268"/>
    <x v="267"/>
    <x v="10"/>
    <n v="5570"/>
    <x v="0"/>
    <s v="US"/>
    <s v="USD"/>
    <x v="268"/>
    <x v="268"/>
    <b v="1"/>
    <n v="111"/>
    <x v="0"/>
    <s v="film &amp; video/documentary"/>
    <n v="111"/>
    <n v="50.18"/>
    <x v="0"/>
    <x v="4"/>
    <x v="268"/>
    <x v="268"/>
    <x v="6"/>
  </r>
  <r>
    <x v="269"/>
    <x v="269"/>
    <x v="268"/>
    <x v="57"/>
    <n v="147233.76999999999"/>
    <x v="0"/>
    <s v="AU"/>
    <s v="AUD"/>
    <x v="269"/>
    <x v="269"/>
    <b v="1"/>
    <n v="1596"/>
    <x v="0"/>
    <s v="film &amp; video/documentary"/>
    <n v="147"/>
    <n v="92.25"/>
    <x v="0"/>
    <x v="4"/>
    <x v="269"/>
    <x v="269"/>
    <x v="1"/>
  </r>
  <r>
    <x v="270"/>
    <x v="270"/>
    <x v="269"/>
    <x v="98"/>
    <n v="3510"/>
    <x v="0"/>
    <s v="US"/>
    <s v="USD"/>
    <x v="270"/>
    <x v="270"/>
    <b v="1"/>
    <n v="61"/>
    <x v="0"/>
    <s v="film &amp; video/documentary"/>
    <n v="153"/>
    <n v="57.54"/>
    <x v="0"/>
    <x v="4"/>
    <x v="270"/>
    <x v="270"/>
    <x v="6"/>
  </r>
  <r>
    <x v="271"/>
    <x v="271"/>
    <x v="270"/>
    <x v="11"/>
    <n v="31404"/>
    <x v="0"/>
    <s v="US"/>
    <s v="USD"/>
    <x v="271"/>
    <x v="271"/>
    <b v="1"/>
    <n v="287"/>
    <x v="0"/>
    <s v="film &amp; video/documentary"/>
    <n v="105"/>
    <n v="109.42"/>
    <x v="0"/>
    <x v="4"/>
    <x v="271"/>
    <x v="271"/>
    <x v="4"/>
  </r>
  <r>
    <x v="272"/>
    <x v="272"/>
    <x v="271"/>
    <x v="9"/>
    <n v="5323.01"/>
    <x v="0"/>
    <s v="US"/>
    <s v="USD"/>
    <x v="272"/>
    <x v="272"/>
    <b v="1"/>
    <n v="65"/>
    <x v="0"/>
    <s v="film &amp; video/documentary"/>
    <n v="177"/>
    <n v="81.89"/>
    <x v="0"/>
    <x v="4"/>
    <x v="272"/>
    <x v="272"/>
    <x v="7"/>
  </r>
  <r>
    <x v="273"/>
    <x v="273"/>
    <x v="272"/>
    <x v="10"/>
    <n v="5388.79"/>
    <x v="0"/>
    <s v="US"/>
    <s v="USD"/>
    <x v="273"/>
    <x v="273"/>
    <b v="1"/>
    <n v="118"/>
    <x v="0"/>
    <s v="film &amp; video/documentary"/>
    <n v="108"/>
    <n v="45.67"/>
    <x v="0"/>
    <x v="4"/>
    <x v="273"/>
    <x v="273"/>
    <x v="6"/>
  </r>
  <r>
    <x v="274"/>
    <x v="274"/>
    <x v="273"/>
    <x v="23"/>
    <n v="6240"/>
    <x v="0"/>
    <s v="US"/>
    <s v="USD"/>
    <x v="274"/>
    <x v="274"/>
    <b v="1"/>
    <n v="113"/>
    <x v="0"/>
    <s v="film &amp; video/documentary"/>
    <n v="156"/>
    <n v="55.22"/>
    <x v="0"/>
    <x v="4"/>
    <x v="274"/>
    <x v="274"/>
    <x v="5"/>
  </r>
  <r>
    <x v="275"/>
    <x v="275"/>
    <x v="274"/>
    <x v="22"/>
    <n v="21679"/>
    <x v="0"/>
    <s v="US"/>
    <s v="USD"/>
    <x v="275"/>
    <x v="275"/>
    <b v="1"/>
    <n v="332"/>
    <x v="0"/>
    <s v="film &amp; video/documentary"/>
    <n v="108"/>
    <n v="65.3"/>
    <x v="0"/>
    <x v="4"/>
    <x v="275"/>
    <x v="275"/>
    <x v="5"/>
  </r>
  <r>
    <x v="276"/>
    <x v="276"/>
    <x v="275"/>
    <x v="23"/>
    <n v="5904"/>
    <x v="0"/>
    <s v="US"/>
    <s v="USD"/>
    <x v="276"/>
    <x v="276"/>
    <b v="1"/>
    <n v="62"/>
    <x v="0"/>
    <s v="film &amp; video/documentary"/>
    <n v="148"/>
    <n v="95.23"/>
    <x v="0"/>
    <x v="4"/>
    <x v="276"/>
    <x v="276"/>
    <x v="5"/>
  </r>
  <r>
    <x v="277"/>
    <x v="277"/>
    <x v="276"/>
    <x v="99"/>
    <n v="71748"/>
    <x v="0"/>
    <s v="US"/>
    <s v="USD"/>
    <x v="277"/>
    <x v="277"/>
    <b v="1"/>
    <n v="951"/>
    <x v="0"/>
    <s v="film &amp; video/documentary"/>
    <n v="110"/>
    <n v="75.44"/>
    <x v="0"/>
    <x v="4"/>
    <x v="277"/>
    <x v="277"/>
    <x v="0"/>
  </r>
  <r>
    <x v="278"/>
    <x v="278"/>
    <x v="277"/>
    <x v="100"/>
    <n v="40594"/>
    <x v="0"/>
    <s v="US"/>
    <s v="USD"/>
    <x v="278"/>
    <x v="278"/>
    <b v="1"/>
    <n v="415"/>
    <x v="0"/>
    <s v="film &amp; video/documentary"/>
    <n v="150"/>
    <n v="97.82"/>
    <x v="0"/>
    <x v="4"/>
    <x v="278"/>
    <x v="278"/>
    <x v="5"/>
  </r>
  <r>
    <x v="279"/>
    <x v="279"/>
    <x v="278"/>
    <x v="73"/>
    <n v="26744.11"/>
    <x v="0"/>
    <s v="US"/>
    <s v="USD"/>
    <x v="279"/>
    <x v="279"/>
    <b v="1"/>
    <n v="305"/>
    <x v="0"/>
    <s v="film &amp; video/documentary"/>
    <n v="157"/>
    <n v="87.69"/>
    <x v="0"/>
    <x v="4"/>
    <x v="279"/>
    <x v="279"/>
    <x v="1"/>
  </r>
  <r>
    <x v="280"/>
    <x v="280"/>
    <x v="279"/>
    <x v="96"/>
    <n v="117108"/>
    <x v="0"/>
    <s v="US"/>
    <s v="USD"/>
    <x v="280"/>
    <x v="280"/>
    <b v="1"/>
    <n v="2139"/>
    <x v="0"/>
    <s v="film &amp; video/documentary"/>
    <n v="156"/>
    <n v="54.75"/>
    <x v="0"/>
    <x v="4"/>
    <x v="280"/>
    <x v="280"/>
    <x v="3"/>
  </r>
  <r>
    <x v="281"/>
    <x v="281"/>
    <x v="280"/>
    <x v="62"/>
    <n v="6632.32"/>
    <x v="0"/>
    <s v="US"/>
    <s v="USD"/>
    <x v="281"/>
    <x v="281"/>
    <b v="1"/>
    <n v="79"/>
    <x v="0"/>
    <s v="film &amp; video/documentary"/>
    <n v="121"/>
    <n v="83.95"/>
    <x v="0"/>
    <x v="4"/>
    <x v="281"/>
    <x v="281"/>
    <x v="8"/>
  </r>
  <r>
    <x v="282"/>
    <x v="282"/>
    <x v="281"/>
    <x v="101"/>
    <n v="45535"/>
    <x v="0"/>
    <s v="US"/>
    <s v="USD"/>
    <x v="282"/>
    <x v="282"/>
    <b v="1"/>
    <n v="179"/>
    <x v="0"/>
    <s v="film &amp; video/documentary"/>
    <n v="101"/>
    <n v="254.39"/>
    <x v="0"/>
    <x v="4"/>
    <x v="282"/>
    <x v="282"/>
    <x v="7"/>
  </r>
  <r>
    <x v="283"/>
    <x v="283"/>
    <x v="282"/>
    <x v="102"/>
    <n v="20569.05"/>
    <x v="0"/>
    <s v="US"/>
    <s v="USD"/>
    <x v="283"/>
    <x v="283"/>
    <b v="1"/>
    <n v="202"/>
    <x v="0"/>
    <s v="film &amp; video/documentary"/>
    <n v="114"/>
    <n v="101.83"/>
    <x v="0"/>
    <x v="4"/>
    <x v="283"/>
    <x v="283"/>
    <x v="6"/>
  </r>
  <r>
    <x v="284"/>
    <x v="284"/>
    <x v="283"/>
    <x v="79"/>
    <n v="41850.46"/>
    <x v="0"/>
    <s v="US"/>
    <s v="USD"/>
    <x v="284"/>
    <x v="284"/>
    <b v="1"/>
    <n v="760"/>
    <x v="0"/>
    <s v="film &amp; video/documentary"/>
    <n v="105"/>
    <n v="55.07"/>
    <x v="0"/>
    <x v="4"/>
    <x v="284"/>
    <x v="284"/>
    <x v="6"/>
  </r>
  <r>
    <x v="285"/>
    <x v="285"/>
    <x v="284"/>
    <x v="32"/>
    <n v="32035.51"/>
    <x v="0"/>
    <s v="US"/>
    <s v="USD"/>
    <x v="285"/>
    <x v="285"/>
    <b v="1"/>
    <n v="563"/>
    <x v="0"/>
    <s v="film &amp; video/documentary"/>
    <n v="229"/>
    <n v="56.9"/>
    <x v="0"/>
    <x v="4"/>
    <x v="285"/>
    <x v="285"/>
    <x v="4"/>
  </r>
  <r>
    <x v="286"/>
    <x v="286"/>
    <x v="285"/>
    <x v="36"/>
    <n v="16373"/>
    <x v="0"/>
    <s v="US"/>
    <s v="USD"/>
    <x v="286"/>
    <x v="286"/>
    <b v="1"/>
    <n v="135"/>
    <x v="0"/>
    <s v="film &amp; video/documentary"/>
    <n v="109"/>
    <n v="121.28"/>
    <x v="0"/>
    <x v="4"/>
    <x v="286"/>
    <x v="286"/>
    <x v="4"/>
  </r>
  <r>
    <x v="287"/>
    <x v="287"/>
    <x v="286"/>
    <x v="36"/>
    <n v="26445"/>
    <x v="0"/>
    <s v="US"/>
    <s v="USD"/>
    <x v="287"/>
    <x v="287"/>
    <b v="1"/>
    <n v="290"/>
    <x v="0"/>
    <s v="film &amp; video/documentary"/>
    <n v="176"/>
    <n v="91.19"/>
    <x v="0"/>
    <x v="4"/>
    <x v="287"/>
    <x v="287"/>
    <x v="5"/>
  </r>
  <r>
    <x v="288"/>
    <x v="288"/>
    <x v="287"/>
    <x v="63"/>
    <n v="51605.31"/>
    <x v="0"/>
    <s v="US"/>
    <s v="USD"/>
    <x v="288"/>
    <x v="288"/>
    <b v="1"/>
    <n v="447"/>
    <x v="0"/>
    <s v="film &amp; video/documentary"/>
    <n v="103"/>
    <n v="115.45"/>
    <x v="0"/>
    <x v="4"/>
    <x v="288"/>
    <x v="288"/>
    <x v="5"/>
  </r>
  <r>
    <x v="289"/>
    <x v="289"/>
    <x v="288"/>
    <x v="36"/>
    <n v="15723"/>
    <x v="0"/>
    <s v="GB"/>
    <s v="GBP"/>
    <x v="289"/>
    <x v="289"/>
    <b v="1"/>
    <n v="232"/>
    <x v="0"/>
    <s v="film &amp; video/documentary"/>
    <n v="105"/>
    <n v="67.77"/>
    <x v="0"/>
    <x v="4"/>
    <x v="289"/>
    <x v="289"/>
    <x v="4"/>
  </r>
  <r>
    <x v="290"/>
    <x v="290"/>
    <x v="289"/>
    <x v="37"/>
    <n v="4800.8"/>
    <x v="0"/>
    <s v="US"/>
    <s v="USD"/>
    <x v="290"/>
    <x v="290"/>
    <b v="1"/>
    <n v="168"/>
    <x v="0"/>
    <s v="film &amp; video/documentary"/>
    <n v="107"/>
    <n v="28.58"/>
    <x v="0"/>
    <x v="4"/>
    <x v="290"/>
    <x v="290"/>
    <x v="7"/>
  </r>
  <r>
    <x v="291"/>
    <x v="291"/>
    <x v="290"/>
    <x v="10"/>
    <n v="6001"/>
    <x v="0"/>
    <s v="US"/>
    <s v="USD"/>
    <x v="291"/>
    <x v="291"/>
    <b v="1"/>
    <n v="128"/>
    <x v="0"/>
    <s v="film &amp; video/documentary"/>
    <n v="120"/>
    <n v="46.88"/>
    <x v="0"/>
    <x v="4"/>
    <x v="291"/>
    <x v="291"/>
    <x v="4"/>
  </r>
  <r>
    <x v="292"/>
    <x v="292"/>
    <x v="291"/>
    <x v="96"/>
    <n v="76130.2"/>
    <x v="0"/>
    <s v="US"/>
    <s v="USD"/>
    <x v="292"/>
    <x v="292"/>
    <b v="1"/>
    <n v="493"/>
    <x v="0"/>
    <s v="film &amp; video/documentary"/>
    <n v="102"/>
    <n v="154.41999999999999"/>
    <x v="0"/>
    <x v="4"/>
    <x v="292"/>
    <x v="292"/>
    <x v="6"/>
  </r>
  <r>
    <x v="293"/>
    <x v="293"/>
    <x v="292"/>
    <x v="91"/>
    <n v="26360"/>
    <x v="0"/>
    <s v="US"/>
    <s v="USD"/>
    <x v="293"/>
    <x v="293"/>
    <b v="1"/>
    <n v="131"/>
    <x v="0"/>
    <s v="film &amp; video/documentary"/>
    <n v="101"/>
    <n v="201.22"/>
    <x v="0"/>
    <x v="4"/>
    <x v="293"/>
    <x v="293"/>
    <x v="3"/>
  </r>
  <r>
    <x v="294"/>
    <x v="294"/>
    <x v="293"/>
    <x v="10"/>
    <n v="5000"/>
    <x v="0"/>
    <s v="US"/>
    <s v="USD"/>
    <x v="294"/>
    <x v="294"/>
    <b v="1"/>
    <n v="50"/>
    <x v="0"/>
    <s v="film &amp; video/documentary"/>
    <n v="100"/>
    <n v="100"/>
    <x v="0"/>
    <x v="4"/>
    <x v="294"/>
    <x v="294"/>
    <x v="7"/>
  </r>
  <r>
    <x v="295"/>
    <x v="295"/>
    <x v="294"/>
    <x v="63"/>
    <n v="66554.559999999998"/>
    <x v="0"/>
    <s v="US"/>
    <s v="USD"/>
    <x v="295"/>
    <x v="295"/>
    <b v="1"/>
    <n v="665"/>
    <x v="0"/>
    <s v="film &amp; video/documentary"/>
    <n v="133"/>
    <n v="100.08"/>
    <x v="0"/>
    <x v="4"/>
    <x v="295"/>
    <x v="295"/>
    <x v="4"/>
  </r>
  <r>
    <x v="296"/>
    <x v="296"/>
    <x v="295"/>
    <x v="31"/>
    <n v="29681.55"/>
    <x v="0"/>
    <s v="US"/>
    <s v="USD"/>
    <x v="296"/>
    <x v="296"/>
    <b v="1"/>
    <n v="129"/>
    <x v="0"/>
    <s v="film &amp; video/documentary"/>
    <n v="119"/>
    <n v="230.09"/>
    <x v="0"/>
    <x v="4"/>
    <x v="296"/>
    <x v="296"/>
    <x v="5"/>
  </r>
  <r>
    <x v="297"/>
    <x v="297"/>
    <x v="296"/>
    <x v="22"/>
    <n v="20128"/>
    <x v="0"/>
    <s v="US"/>
    <s v="USD"/>
    <x v="297"/>
    <x v="297"/>
    <b v="1"/>
    <n v="142"/>
    <x v="0"/>
    <s v="film &amp; video/documentary"/>
    <n v="101"/>
    <n v="141.75"/>
    <x v="0"/>
    <x v="4"/>
    <x v="297"/>
    <x v="297"/>
    <x v="0"/>
  </r>
  <r>
    <x v="298"/>
    <x v="298"/>
    <x v="297"/>
    <x v="103"/>
    <n v="137254.84"/>
    <x v="0"/>
    <s v="US"/>
    <s v="USD"/>
    <x v="298"/>
    <x v="298"/>
    <b v="1"/>
    <n v="2436"/>
    <x v="0"/>
    <s v="film &amp; video/documentary"/>
    <n v="109"/>
    <n v="56.34"/>
    <x v="0"/>
    <x v="4"/>
    <x v="298"/>
    <x v="298"/>
    <x v="3"/>
  </r>
  <r>
    <x v="299"/>
    <x v="299"/>
    <x v="298"/>
    <x v="3"/>
    <n v="17895.25"/>
    <x v="0"/>
    <s v="US"/>
    <s v="USD"/>
    <x v="299"/>
    <x v="299"/>
    <b v="1"/>
    <n v="244"/>
    <x v="0"/>
    <s v="film &amp; video/documentary"/>
    <n v="179"/>
    <n v="73.34"/>
    <x v="0"/>
    <x v="4"/>
    <x v="299"/>
    <x v="299"/>
    <x v="7"/>
  </r>
  <r>
    <x v="300"/>
    <x v="300"/>
    <x v="299"/>
    <x v="31"/>
    <n v="25430.66"/>
    <x v="0"/>
    <s v="US"/>
    <s v="USD"/>
    <x v="300"/>
    <x v="300"/>
    <b v="1"/>
    <n v="298"/>
    <x v="0"/>
    <s v="film &amp; video/documentary"/>
    <n v="102"/>
    <n v="85.34"/>
    <x v="0"/>
    <x v="4"/>
    <x v="300"/>
    <x v="300"/>
    <x v="6"/>
  </r>
  <r>
    <x v="301"/>
    <x v="301"/>
    <x v="300"/>
    <x v="93"/>
    <n v="15435.55"/>
    <x v="0"/>
    <s v="US"/>
    <s v="USD"/>
    <x v="301"/>
    <x v="301"/>
    <b v="1"/>
    <n v="251"/>
    <x v="0"/>
    <s v="film &amp; video/documentary"/>
    <n v="119"/>
    <n v="61.5"/>
    <x v="0"/>
    <x v="4"/>
    <x v="301"/>
    <x v="301"/>
    <x v="4"/>
  </r>
  <r>
    <x v="302"/>
    <x v="302"/>
    <x v="301"/>
    <x v="3"/>
    <n v="10046"/>
    <x v="0"/>
    <s v="US"/>
    <s v="USD"/>
    <x v="302"/>
    <x v="302"/>
    <b v="1"/>
    <n v="108"/>
    <x v="0"/>
    <s v="film &amp; video/documentary"/>
    <n v="100"/>
    <n v="93.02"/>
    <x v="0"/>
    <x v="4"/>
    <x v="302"/>
    <x v="302"/>
    <x v="5"/>
  </r>
  <r>
    <x v="303"/>
    <x v="303"/>
    <x v="302"/>
    <x v="9"/>
    <n v="4124"/>
    <x v="0"/>
    <s v="US"/>
    <s v="USD"/>
    <x v="303"/>
    <x v="303"/>
    <b v="1"/>
    <n v="82"/>
    <x v="0"/>
    <s v="film &amp; video/documentary"/>
    <n v="137"/>
    <n v="50.29"/>
    <x v="0"/>
    <x v="4"/>
    <x v="303"/>
    <x v="303"/>
    <x v="5"/>
  </r>
  <r>
    <x v="304"/>
    <x v="304"/>
    <x v="303"/>
    <x v="104"/>
    <n v="7876"/>
    <x v="0"/>
    <s v="US"/>
    <s v="USD"/>
    <x v="304"/>
    <x v="304"/>
    <b v="1"/>
    <n v="74"/>
    <x v="0"/>
    <s v="film &amp; video/documentary"/>
    <n v="232"/>
    <n v="106.43"/>
    <x v="0"/>
    <x v="4"/>
    <x v="304"/>
    <x v="304"/>
    <x v="5"/>
  </r>
  <r>
    <x v="305"/>
    <x v="305"/>
    <x v="304"/>
    <x v="51"/>
    <n v="9775"/>
    <x v="0"/>
    <s v="US"/>
    <s v="USD"/>
    <x v="305"/>
    <x v="305"/>
    <b v="1"/>
    <n v="189"/>
    <x v="0"/>
    <s v="film &amp; video/documentary"/>
    <n v="130"/>
    <n v="51.72"/>
    <x v="0"/>
    <x v="4"/>
    <x v="305"/>
    <x v="305"/>
    <x v="5"/>
  </r>
  <r>
    <x v="306"/>
    <x v="306"/>
    <x v="305"/>
    <x v="28"/>
    <n v="2929"/>
    <x v="0"/>
    <s v="US"/>
    <s v="USD"/>
    <x v="306"/>
    <x v="306"/>
    <b v="1"/>
    <n v="80"/>
    <x v="0"/>
    <s v="film &amp; video/documentary"/>
    <n v="293"/>
    <n v="36.61"/>
    <x v="0"/>
    <x v="4"/>
    <x v="306"/>
    <x v="306"/>
    <x v="4"/>
  </r>
  <r>
    <x v="307"/>
    <x v="307"/>
    <x v="306"/>
    <x v="29"/>
    <n v="24490"/>
    <x v="0"/>
    <s v="US"/>
    <s v="USD"/>
    <x v="307"/>
    <x v="307"/>
    <b v="1"/>
    <n v="576"/>
    <x v="0"/>
    <s v="film &amp; video/documentary"/>
    <n v="111"/>
    <n v="42.52"/>
    <x v="0"/>
    <x v="4"/>
    <x v="307"/>
    <x v="307"/>
    <x v="4"/>
  </r>
  <r>
    <x v="308"/>
    <x v="308"/>
    <x v="307"/>
    <x v="14"/>
    <n v="12668"/>
    <x v="0"/>
    <s v="US"/>
    <s v="USD"/>
    <x v="308"/>
    <x v="308"/>
    <b v="1"/>
    <n v="202"/>
    <x v="0"/>
    <s v="film &amp; video/documentary"/>
    <n v="106"/>
    <n v="62.71"/>
    <x v="0"/>
    <x v="4"/>
    <x v="308"/>
    <x v="308"/>
    <x v="6"/>
  </r>
  <r>
    <x v="309"/>
    <x v="309"/>
    <x v="308"/>
    <x v="102"/>
    <n v="21410"/>
    <x v="0"/>
    <s v="US"/>
    <s v="USD"/>
    <x v="309"/>
    <x v="309"/>
    <b v="1"/>
    <n v="238"/>
    <x v="0"/>
    <s v="film &amp; video/documentary"/>
    <n v="119"/>
    <n v="89.96"/>
    <x v="0"/>
    <x v="4"/>
    <x v="309"/>
    <x v="309"/>
    <x v="5"/>
  </r>
  <r>
    <x v="310"/>
    <x v="310"/>
    <x v="309"/>
    <x v="28"/>
    <n v="1041.29"/>
    <x v="0"/>
    <s v="US"/>
    <s v="USD"/>
    <x v="310"/>
    <x v="310"/>
    <b v="1"/>
    <n v="36"/>
    <x v="0"/>
    <s v="film &amp; video/documentary"/>
    <n v="104"/>
    <n v="28.92"/>
    <x v="0"/>
    <x v="4"/>
    <x v="310"/>
    <x v="310"/>
    <x v="6"/>
  </r>
  <r>
    <x v="311"/>
    <x v="311"/>
    <x v="310"/>
    <x v="22"/>
    <n v="20820.330000000002"/>
    <x v="0"/>
    <s v="US"/>
    <s v="USD"/>
    <x v="311"/>
    <x v="311"/>
    <b v="1"/>
    <n v="150"/>
    <x v="0"/>
    <s v="film &amp; video/documentary"/>
    <n v="104"/>
    <n v="138.80000000000001"/>
    <x v="0"/>
    <x v="4"/>
    <x v="311"/>
    <x v="311"/>
    <x v="6"/>
  </r>
  <r>
    <x v="312"/>
    <x v="312"/>
    <x v="311"/>
    <x v="6"/>
    <n v="8950"/>
    <x v="0"/>
    <s v="US"/>
    <s v="USD"/>
    <x v="312"/>
    <x v="312"/>
    <b v="1"/>
    <n v="146"/>
    <x v="0"/>
    <s v="film &amp; video/documentary"/>
    <n v="112"/>
    <n v="61.3"/>
    <x v="0"/>
    <x v="4"/>
    <x v="312"/>
    <x v="312"/>
    <x v="4"/>
  </r>
  <r>
    <x v="313"/>
    <x v="313"/>
    <x v="312"/>
    <x v="73"/>
    <n v="17805"/>
    <x v="0"/>
    <s v="US"/>
    <s v="USD"/>
    <x v="313"/>
    <x v="313"/>
    <b v="1"/>
    <n v="222"/>
    <x v="0"/>
    <s v="film &amp; video/documentary"/>
    <n v="105"/>
    <n v="80.2"/>
    <x v="0"/>
    <x v="4"/>
    <x v="313"/>
    <x v="313"/>
    <x v="7"/>
  </r>
  <r>
    <x v="314"/>
    <x v="314"/>
    <x v="313"/>
    <x v="28"/>
    <n v="3851.5"/>
    <x v="0"/>
    <s v="US"/>
    <s v="USD"/>
    <x v="314"/>
    <x v="314"/>
    <b v="1"/>
    <n v="120"/>
    <x v="0"/>
    <s v="film &amp; video/documentary"/>
    <n v="385"/>
    <n v="32.1"/>
    <x v="0"/>
    <x v="4"/>
    <x v="314"/>
    <x v="314"/>
    <x v="4"/>
  </r>
  <r>
    <x v="315"/>
    <x v="315"/>
    <x v="314"/>
    <x v="31"/>
    <n v="25312"/>
    <x v="0"/>
    <s v="US"/>
    <s v="USD"/>
    <x v="315"/>
    <x v="315"/>
    <b v="1"/>
    <n v="126"/>
    <x v="0"/>
    <s v="film &amp; video/documentary"/>
    <n v="101"/>
    <n v="200.89"/>
    <x v="0"/>
    <x v="4"/>
    <x v="315"/>
    <x v="315"/>
    <x v="5"/>
  </r>
  <r>
    <x v="316"/>
    <x v="316"/>
    <x v="315"/>
    <x v="36"/>
    <n v="17066"/>
    <x v="0"/>
    <s v="CA"/>
    <s v="CAD"/>
    <x v="316"/>
    <x v="316"/>
    <b v="1"/>
    <n v="158"/>
    <x v="0"/>
    <s v="film &amp; video/documentary"/>
    <n v="114"/>
    <n v="108.01"/>
    <x v="0"/>
    <x v="4"/>
    <x v="316"/>
    <x v="316"/>
    <x v="3"/>
  </r>
  <r>
    <x v="317"/>
    <x v="317"/>
    <x v="316"/>
    <x v="11"/>
    <n v="30241"/>
    <x v="0"/>
    <s v="US"/>
    <s v="USD"/>
    <x v="317"/>
    <x v="317"/>
    <b v="1"/>
    <n v="316"/>
    <x v="0"/>
    <s v="film &amp; video/documentary"/>
    <n v="101"/>
    <n v="95.7"/>
    <x v="0"/>
    <x v="4"/>
    <x v="317"/>
    <x v="317"/>
    <x v="4"/>
  </r>
  <r>
    <x v="318"/>
    <x v="318"/>
    <x v="317"/>
    <x v="10"/>
    <n v="14166"/>
    <x v="0"/>
    <s v="US"/>
    <s v="USD"/>
    <x v="318"/>
    <x v="318"/>
    <b v="1"/>
    <n v="284"/>
    <x v="0"/>
    <s v="film &amp; video/documentary"/>
    <n v="283"/>
    <n v="49.88"/>
    <x v="0"/>
    <x v="4"/>
    <x v="318"/>
    <x v="318"/>
    <x v="4"/>
  </r>
  <r>
    <x v="319"/>
    <x v="319"/>
    <x v="318"/>
    <x v="10"/>
    <n v="5634"/>
    <x v="0"/>
    <s v="US"/>
    <s v="USD"/>
    <x v="319"/>
    <x v="319"/>
    <b v="1"/>
    <n v="51"/>
    <x v="0"/>
    <s v="film &amp; video/documentary"/>
    <n v="113"/>
    <n v="110.47"/>
    <x v="0"/>
    <x v="4"/>
    <x v="319"/>
    <x v="319"/>
    <x v="8"/>
  </r>
  <r>
    <x v="320"/>
    <x v="320"/>
    <x v="319"/>
    <x v="22"/>
    <n v="21316"/>
    <x v="0"/>
    <s v="GB"/>
    <s v="GBP"/>
    <x v="320"/>
    <x v="320"/>
    <b v="1"/>
    <n v="158"/>
    <x v="0"/>
    <s v="film &amp; video/documentary"/>
    <n v="107"/>
    <n v="134.91"/>
    <x v="0"/>
    <x v="4"/>
    <x v="320"/>
    <x v="320"/>
    <x v="0"/>
  </r>
  <r>
    <x v="321"/>
    <x v="321"/>
    <x v="320"/>
    <x v="19"/>
    <n v="35932"/>
    <x v="0"/>
    <s v="DE"/>
    <s v="EUR"/>
    <x v="321"/>
    <x v="321"/>
    <b v="1"/>
    <n v="337"/>
    <x v="0"/>
    <s v="film &amp; video/documentary"/>
    <n v="103"/>
    <n v="106.62"/>
    <x v="0"/>
    <x v="4"/>
    <x v="321"/>
    <x v="321"/>
    <x v="2"/>
  </r>
  <r>
    <x v="322"/>
    <x v="322"/>
    <x v="321"/>
    <x v="31"/>
    <n v="26978"/>
    <x v="0"/>
    <s v="US"/>
    <s v="USD"/>
    <x v="322"/>
    <x v="322"/>
    <b v="1"/>
    <n v="186"/>
    <x v="0"/>
    <s v="film &amp; video/documentary"/>
    <n v="108"/>
    <n v="145.04"/>
    <x v="0"/>
    <x v="4"/>
    <x v="322"/>
    <x v="322"/>
    <x v="2"/>
  </r>
  <r>
    <x v="323"/>
    <x v="323"/>
    <x v="322"/>
    <x v="105"/>
    <n v="6646"/>
    <x v="0"/>
    <s v="US"/>
    <s v="USD"/>
    <x v="323"/>
    <x v="323"/>
    <b v="1"/>
    <n v="58"/>
    <x v="0"/>
    <s v="film &amp; video/documentary"/>
    <n v="123"/>
    <n v="114.59"/>
    <x v="0"/>
    <x v="4"/>
    <x v="323"/>
    <x v="323"/>
    <x v="2"/>
  </r>
  <r>
    <x v="324"/>
    <x v="324"/>
    <x v="323"/>
    <x v="0"/>
    <n v="8636"/>
    <x v="0"/>
    <s v="US"/>
    <s v="USD"/>
    <x v="324"/>
    <x v="324"/>
    <b v="1"/>
    <n v="82"/>
    <x v="0"/>
    <s v="film &amp; video/documentary"/>
    <n v="102"/>
    <n v="105.32"/>
    <x v="0"/>
    <x v="4"/>
    <x v="324"/>
    <x v="324"/>
    <x v="0"/>
  </r>
  <r>
    <x v="325"/>
    <x v="325"/>
    <x v="324"/>
    <x v="63"/>
    <n v="52198"/>
    <x v="0"/>
    <s v="US"/>
    <s v="USD"/>
    <x v="325"/>
    <x v="325"/>
    <b v="1"/>
    <n v="736"/>
    <x v="0"/>
    <s v="film &amp; video/documentary"/>
    <n v="104"/>
    <n v="70.92"/>
    <x v="0"/>
    <x v="4"/>
    <x v="325"/>
    <x v="325"/>
    <x v="2"/>
  </r>
  <r>
    <x v="326"/>
    <x v="326"/>
    <x v="325"/>
    <x v="60"/>
    <n v="169394.6"/>
    <x v="0"/>
    <s v="US"/>
    <s v="USD"/>
    <x v="326"/>
    <x v="326"/>
    <b v="1"/>
    <n v="1151"/>
    <x v="0"/>
    <s v="film &amp; video/documentary"/>
    <n v="113"/>
    <n v="147.16999999999999"/>
    <x v="0"/>
    <x v="4"/>
    <x v="326"/>
    <x v="326"/>
    <x v="1"/>
  </r>
  <r>
    <x v="327"/>
    <x v="327"/>
    <x v="326"/>
    <x v="23"/>
    <n v="5456"/>
    <x v="0"/>
    <s v="US"/>
    <s v="USD"/>
    <x v="327"/>
    <x v="327"/>
    <b v="1"/>
    <n v="34"/>
    <x v="0"/>
    <s v="film &amp; video/documentary"/>
    <n v="136"/>
    <n v="160.47"/>
    <x v="0"/>
    <x v="4"/>
    <x v="327"/>
    <x v="327"/>
    <x v="0"/>
  </r>
  <r>
    <x v="328"/>
    <x v="328"/>
    <x v="327"/>
    <x v="96"/>
    <n v="77710.8"/>
    <x v="0"/>
    <s v="US"/>
    <s v="USD"/>
    <x v="328"/>
    <x v="328"/>
    <b v="1"/>
    <n v="498"/>
    <x v="0"/>
    <s v="film &amp; video/documentary"/>
    <n v="104"/>
    <n v="156.05000000000001"/>
    <x v="0"/>
    <x v="4"/>
    <x v="328"/>
    <x v="328"/>
    <x v="0"/>
  </r>
  <r>
    <x v="329"/>
    <x v="329"/>
    <x v="328"/>
    <x v="3"/>
    <n v="10550"/>
    <x v="0"/>
    <s v="US"/>
    <s v="USD"/>
    <x v="329"/>
    <x v="329"/>
    <b v="1"/>
    <n v="167"/>
    <x v="0"/>
    <s v="film &amp; video/documentary"/>
    <n v="106"/>
    <n v="63.17"/>
    <x v="0"/>
    <x v="4"/>
    <x v="329"/>
    <x v="329"/>
    <x v="0"/>
  </r>
  <r>
    <x v="330"/>
    <x v="330"/>
    <x v="329"/>
    <x v="19"/>
    <n v="35640"/>
    <x v="0"/>
    <s v="US"/>
    <s v="USD"/>
    <x v="330"/>
    <x v="330"/>
    <b v="1"/>
    <n v="340"/>
    <x v="0"/>
    <s v="film &amp; video/documentary"/>
    <n v="102"/>
    <n v="104.82"/>
    <x v="0"/>
    <x v="4"/>
    <x v="330"/>
    <x v="330"/>
    <x v="4"/>
  </r>
  <r>
    <x v="331"/>
    <x v="331"/>
    <x v="330"/>
    <x v="79"/>
    <n v="42642"/>
    <x v="0"/>
    <s v="US"/>
    <s v="USD"/>
    <x v="331"/>
    <x v="331"/>
    <b v="1"/>
    <n v="438"/>
    <x v="0"/>
    <s v="film &amp; video/documentary"/>
    <n v="107"/>
    <n v="97.36"/>
    <x v="0"/>
    <x v="4"/>
    <x v="331"/>
    <x v="331"/>
    <x v="2"/>
  </r>
  <r>
    <x v="332"/>
    <x v="332"/>
    <x v="331"/>
    <x v="57"/>
    <n v="113015"/>
    <x v="0"/>
    <s v="US"/>
    <s v="USD"/>
    <x v="332"/>
    <x v="332"/>
    <b v="1"/>
    <n v="555"/>
    <x v="0"/>
    <s v="film &amp; video/documentary"/>
    <n v="113"/>
    <n v="203.63"/>
    <x v="0"/>
    <x v="4"/>
    <x v="332"/>
    <x v="332"/>
    <x v="0"/>
  </r>
  <r>
    <x v="333"/>
    <x v="333"/>
    <x v="332"/>
    <x v="79"/>
    <n v="50091"/>
    <x v="0"/>
    <s v="US"/>
    <s v="USD"/>
    <x v="333"/>
    <x v="333"/>
    <b v="1"/>
    <n v="266"/>
    <x v="0"/>
    <s v="film &amp; video/documentary"/>
    <n v="125"/>
    <n v="188.31"/>
    <x v="0"/>
    <x v="4"/>
    <x v="333"/>
    <x v="333"/>
    <x v="2"/>
  </r>
  <r>
    <x v="334"/>
    <x v="334"/>
    <x v="333"/>
    <x v="3"/>
    <n v="10119"/>
    <x v="0"/>
    <s v="US"/>
    <s v="USD"/>
    <x v="334"/>
    <x v="334"/>
    <b v="1"/>
    <n v="69"/>
    <x v="0"/>
    <s v="film &amp; video/documentary"/>
    <n v="101"/>
    <n v="146.65"/>
    <x v="0"/>
    <x v="4"/>
    <x v="334"/>
    <x v="334"/>
    <x v="0"/>
  </r>
  <r>
    <x v="335"/>
    <x v="335"/>
    <x v="334"/>
    <x v="0"/>
    <n v="8735"/>
    <x v="0"/>
    <s v="US"/>
    <s v="USD"/>
    <x v="335"/>
    <x v="335"/>
    <b v="1"/>
    <n v="80"/>
    <x v="0"/>
    <s v="film &amp; video/documentary"/>
    <n v="103"/>
    <n v="109.19"/>
    <x v="0"/>
    <x v="4"/>
    <x v="335"/>
    <x v="335"/>
    <x v="0"/>
  </r>
  <r>
    <x v="336"/>
    <x v="336"/>
    <x v="335"/>
    <x v="31"/>
    <n v="29209.78"/>
    <x v="0"/>
    <s v="US"/>
    <s v="USD"/>
    <x v="336"/>
    <x v="336"/>
    <b v="1"/>
    <n v="493"/>
    <x v="0"/>
    <s v="film &amp; video/documentary"/>
    <n v="117"/>
    <n v="59.25"/>
    <x v="0"/>
    <x v="4"/>
    <x v="336"/>
    <x v="336"/>
    <x v="0"/>
  </r>
  <r>
    <x v="337"/>
    <x v="337"/>
    <x v="336"/>
    <x v="9"/>
    <n v="3035.05"/>
    <x v="0"/>
    <s v="US"/>
    <s v="USD"/>
    <x v="337"/>
    <x v="337"/>
    <b v="1"/>
    <n v="31"/>
    <x v="0"/>
    <s v="film &amp; video/documentary"/>
    <n v="101"/>
    <n v="97.9"/>
    <x v="0"/>
    <x v="4"/>
    <x v="337"/>
    <x v="337"/>
    <x v="0"/>
  </r>
  <r>
    <x v="338"/>
    <x v="338"/>
    <x v="337"/>
    <x v="36"/>
    <n v="16520.04"/>
    <x v="0"/>
    <s v="US"/>
    <s v="USD"/>
    <x v="338"/>
    <x v="338"/>
    <b v="1"/>
    <n v="236"/>
    <x v="0"/>
    <s v="film &amp; video/documentary"/>
    <n v="110"/>
    <n v="70"/>
    <x v="0"/>
    <x v="4"/>
    <x v="338"/>
    <x v="338"/>
    <x v="2"/>
  </r>
  <r>
    <x v="339"/>
    <x v="339"/>
    <x v="338"/>
    <x v="12"/>
    <n v="6485"/>
    <x v="0"/>
    <s v="US"/>
    <s v="USD"/>
    <x v="339"/>
    <x v="339"/>
    <b v="1"/>
    <n v="89"/>
    <x v="0"/>
    <s v="film &amp; video/documentary"/>
    <n v="108"/>
    <n v="72.87"/>
    <x v="0"/>
    <x v="4"/>
    <x v="339"/>
    <x v="339"/>
    <x v="0"/>
  </r>
  <r>
    <x v="340"/>
    <x v="340"/>
    <x v="339"/>
    <x v="19"/>
    <n v="43758"/>
    <x v="0"/>
    <s v="US"/>
    <s v="USD"/>
    <x v="340"/>
    <x v="340"/>
    <b v="1"/>
    <n v="299"/>
    <x v="0"/>
    <s v="film &amp; video/documentary"/>
    <n v="125"/>
    <n v="146.35"/>
    <x v="0"/>
    <x v="4"/>
    <x v="340"/>
    <x v="340"/>
    <x v="1"/>
  </r>
  <r>
    <x v="341"/>
    <x v="341"/>
    <x v="340"/>
    <x v="8"/>
    <n v="3735"/>
    <x v="0"/>
    <s v="US"/>
    <s v="USD"/>
    <x v="341"/>
    <x v="341"/>
    <b v="1"/>
    <n v="55"/>
    <x v="0"/>
    <s v="film &amp; video/documentary"/>
    <n v="107"/>
    <n v="67.91"/>
    <x v="0"/>
    <x v="4"/>
    <x v="341"/>
    <x v="341"/>
    <x v="3"/>
  </r>
  <r>
    <x v="342"/>
    <x v="342"/>
    <x v="341"/>
    <x v="56"/>
    <n v="55201.52"/>
    <x v="0"/>
    <s v="US"/>
    <s v="USD"/>
    <x v="342"/>
    <x v="342"/>
    <b v="1"/>
    <n v="325"/>
    <x v="0"/>
    <s v="film &amp; video/documentary"/>
    <n v="100"/>
    <n v="169.85"/>
    <x v="0"/>
    <x v="4"/>
    <x v="342"/>
    <x v="342"/>
    <x v="2"/>
  </r>
  <r>
    <x v="343"/>
    <x v="343"/>
    <x v="342"/>
    <x v="11"/>
    <n v="30608.59"/>
    <x v="0"/>
    <s v="US"/>
    <s v="USD"/>
    <x v="343"/>
    <x v="343"/>
    <b v="1"/>
    <n v="524"/>
    <x v="0"/>
    <s v="film &amp; video/documentary"/>
    <n v="102"/>
    <n v="58.41"/>
    <x v="0"/>
    <x v="4"/>
    <x v="343"/>
    <x v="343"/>
    <x v="3"/>
  </r>
  <r>
    <x v="344"/>
    <x v="344"/>
    <x v="343"/>
    <x v="106"/>
    <n v="34198"/>
    <x v="0"/>
    <s v="US"/>
    <s v="USD"/>
    <x v="344"/>
    <x v="344"/>
    <b v="1"/>
    <n v="285"/>
    <x v="0"/>
    <s v="film &amp; video/documentary"/>
    <n v="102"/>
    <n v="119.99"/>
    <x v="0"/>
    <x v="4"/>
    <x v="344"/>
    <x v="344"/>
    <x v="0"/>
  </r>
  <r>
    <x v="345"/>
    <x v="345"/>
    <x v="344"/>
    <x v="107"/>
    <n v="17875"/>
    <x v="0"/>
    <s v="US"/>
    <s v="USD"/>
    <x v="345"/>
    <x v="345"/>
    <b v="1"/>
    <n v="179"/>
    <x v="0"/>
    <s v="film &amp; video/documentary"/>
    <n v="123"/>
    <n v="99.86"/>
    <x v="0"/>
    <x v="4"/>
    <x v="345"/>
    <x v="345"/>
    <x v="0"/>
  </r>
  <r>
    <x v="346"/>
    <x v="346"/>
    <x v="345"/>
    <x v="3"/>
    <n v="17028.88"/>
    <x v="0"/>
    <s v="US"/>
    <s v="USD"/>
    <x v="346"/>
    <x v="346"/>
    <b v="1"/>
    <n v="188"/>
    <x v="0"/>
    <s v="film &amp; video/documentary"/>
    <n v="170"/>
    <n v="90.58"/>
    <x v="0"/>
    <x v="4"/>
    <x v="346"/>
    <x v="346"/>
    <x v="0"/>
  </r>
  <r>
    <x v="347"/>
    <x v="347"/>
    <x v="346"/>
    <x v="79"/>
    <n v="44636.2"/>
    <x v="0"/>
    <s v="US"/>
    <s v="USD"/>
    <x v="347"/>
    <x v="347"/>
    <b v="1"/>
    <n v="379"/>
    <x v="0"/>
    <s v="film &amp; video/documentary"/>
    <n v="112"/>
    <n v="117.77"/>
    <x v="0"/>
    <x v="4"/>
    <x v="347"/>
    <x v="347"/>
    <x v="0"/>
  </r>
  <r>
    <x v="348"/>
    <x v="348"/>
    <x v="347"/>
    <x v="3"/>
    <n v="10300"/>
    <x v="0"/>
    <s v="US"/>
    <s v="USD"/>
    <x v="348"/>
    <x v="348"/>
    <b v="1"/>
    <n v="119"/>
    <x v="0"/>
    <s v="film &amp; video/documentary"/>
    <n v="103"/>
    <n v="86.55"/>
    <x v="0"/>
    <x v="4"/>
    <x v="348"/>
    <x v="348"/>
    <x v="0"/>
  </r>
  <r>
    <x v="349"/>
    <x v="349"/>
    <x v="348"/>
    <x v="108"/>
    <n v="12007.18"/>
    <x v="0"/>
    <s v="US"/>
    <s v="USD"/>
    <x v="349"/>
    <x v="349"/>
    <b v="1"/>
    <n v="167"/>
    <x v="0"/>
    <s v="film &amp; video/documentary"/>
    <n v="107"/>
    <n v="71.900000000000006"/>
    <x v="0"/>
    <x v="4"/>
    <x v="349"/>
    <x v="349"/>
    <x v="1"/>
  </r>
  <r>
    <x v="350"/>
    <x v="350"/>
    <x v="349"/>
    <x v="31"/>
    <n v="28690"/>
    <x v="0"/>
    <s v="US"/>
    <s v="USD"/>
    <x v="350"/>
    <x v="350"/>
    <b v="1"/>
    <n v="221"/>
    <x v="0"/>
    <s v="film &amp; video/documentary"/>
    <n v="115"/>
    <n v="129.82"/>
    <x v="0"/>
    <x v="4"/>
    <x v="350"/>
    <x v="350"/>
    <x v="2"/>
  </r>
  <r>
    <x v="351"/>
    <x v="351"/>
    <x v="350"/>
    <x v="109"/>
    <n v="43296"/>
    <x v="0"/>
    <s v="ES"/>
    <s v="EUR"/>
    <x v="351"/>
    <x v="351"/>
    <b v="1"/>
    <n v="964"/>
    <x v="0"/>
    <s v="film &amp; video/documentary"/>
    <n v="127"/>
    <n v="44.91"/>
    <x v="0"/>
    <x v="4"/>
    <x v="351"/>
    <x v="351"/>
    <x v="2"/>
  </r>
  <r>
    <x v="352"/>
    <x v="352"/>
    <x v="351"/>
    <x v="3"/>
    <n v="11656"/>
    <x v="0"/>
    <s v="US"/>
    <s v="USD"/>
    <x v="352"/>
    <x v="352"/>
    <b v="1"/>
    <n v="286"/>
    <x v="0"/>
    <s v="film &amp; video/documentary"/>
    <n v="117"/>
    <n v="40.76"/>
    <x v="0"/>
    <x v="4"/>
    <x v="352"/>
    <x v="352"/>
    <x v="3"/>
  </r>
  <r>
    <x v="353"/>
    <x v="353"/>
    <x v="352"/>
    <x v="110"/>
    <n v="63460.18"/>
    <x v="0"/>
    <s v="US"/>
    <s v="USD"/>
    <x v="353"/>
    <x v="353"/>
    <b v="1"/>
    <n v="613"/>
    <x v="0"/>
    <s v="film &amp; video/documentary"/>
    <n v="109"/>
    <n v="103.52"/>
    <x v="0"/>
    <x v="4"/>
    <x v="353"/>
    <x v="353"/>
    <x v="0"/>
  </r>
  <r>
    <x v="354"/>
    <x v="354"/>
    <x v="353"/>
    <x v="8"/>
    <n v="3638"/>
    <x v="0"/>
    <s v="US"/>
    <s v="USD"/>
    <x v="354"/>
    <x v="354"/>
    <b v="1"/>
    <n v="29"/>
    <x v="0"/>
    <s v="film &amp; video/documentary"/>
    <n v="104"/>
    <n v="125.45"/>
    <x v="0"/>
    <x v="4"/>
    <x v="354"/>
    <x v="354"/>
    <x v="2"/>
  </r>
  <r>
    <x v="355"/>
    <x v="355"/>
    <x v="354"/>
    <x v="19"/>
    <n v="40690"/>
    <x v="0"/>
    <s v="US"/>
    <s v="USD"/>
    <x v="355"/>
    <x v="355"/>
    <b v="1"/>
    <n v="165"/>
    <x v="0"/>
    <s v="film &amp; video/documentary"/>
    <n v="116"/>
    <n v="246.61"/>
    <x v="0"/>
    <x v="4"/>
    <x v="355"/>
    <x v="355"/>
    <x v="3"/>
  </r>
  <r>
    <x v="356"/>
    <x v="356"/>
    <x v="355"/>
    <x v="51"/>
    <n v="7701.93"/>
    <x v="0"/>
    <s v="US"/>
    <s v="USD"/>
    <x v="356"/>
    <x v="356"/>
    <b v="1"/>
    <n v="97"/>
    <x v="0"/>
    <s v="film &amp; video/documentary"/>
    <n v="103"/>
    <n v="79.400000000000006"/>
    <x v="0"/>
    <x v="4"/>
    <x v="356"/>
    <x v="356"/>
    <x v="2"/>
  </r>
  <r>
    <x v="357"/>
    <x v="357"/>
    <x v="356"/>
    <x v="36"/>
    <n v="26100"/>
    <x v="0"/>
    <s v="US"/>
    <s v="USD"/>
    <x v="357"/>
    <x v="357"/>
    <b v="1"/>
    <n v="303"/>
    <x v="0"/>
    <s v="film &amp; video/documentary"/>
    <n v="174"/>
    <n v="86.14"/>
    <x v="0"/>
    <x v="4"/>
    <x v="357"/>
    <x v="357"/>
    <x v="0"/>
  </r>
  <r>
    <x v="358"/>
    <x v="358"/>
    <x v="357"/>
    <x v="63"/>
    <n v="51544"/>
    <x v="0"/>
    <s v="US"/>
    <s v="USD"/>
    <x v="358"/>
    <x v="358"/>
    <b v="1"/>
    <n v="267"/>
    <x v="0"/>
    <s v="film &amp; video/documentary"/>
    <n v="103"/>
    <n v="193.05"/>
    <x v="0"/>
    <x v="4"/>
    <x v="358"/>
    <x v="358"/>
    <x v="2"/>
  </r>
  <r>
    <x v="359"/>
    <x v="359"/>
    <x v="358"/>
    <x v="111"/>
    <n v="25375"/>
    <x v="0"/>
    <s v="US"/>
    <s v="USD"/>
    <x v="359"/>
    <x v="359"/>
    <b v="1"/>
    <n v="302"/>
    <x v="0"/>
    <s v="film &amp; video/documentary"/>
    <n v="105"/>
    <n v="84.02"/>
    <x v="0"/>
    <x v="4"/>
    <x v="359"/>
    <x v="359"/>
    <x v="3"/>
  </r>
  <r>
    <x v="360"/>
    <x v="360"/>
    <x v="359"/>
    <x v="14"/>
    <n v="12165"/>
    <x v="0"/>
    <s v="US"/>
    <s v="USD"/>
    <x v="360"/>
    <x v="360"/>
    <b v="0"/>
    <n v="87"/>
    <x v="0"/>
    <s v="film &amp; video/documentary"/>
    <n v="101"/>
    <n v="139.83000000000001"/>
    <x v="0"/>
    <x v="4"/>
    <x v="360"/>
    <x v="360"/>
    <x v="0"/>
  </r>
  <r>
    <x v="361"/>
    <x v="361"/>
    <x v="360"/>
    <x v="19"/>
    <n v="38876.949999999997"/>
    <x v="0"/>
    <s v="US"/>
    <s v="USD"/>
    <x v="361"/>
    <x v="361"/>
    <b v="0"/>
    <n v="354"/>
    <x v="0"/>
    <s v="film &amp; video/documentary"/>
    <n v="111"/>
    <n v="109.82"/>
    <x v="0"/>
    <x v="4"/>
    <x v="361"/>
    <x v="361"/>
    <x v="3"/>
  </r>
  <r>
    <x v="362"/>
    <x v="362"/>
    <x v="361"/>
    <x v="112"/>
    <n v="12000"/>
    <x v="0"/>
    <s v="US"/>
    <s v="USD"/>
    <x v="362"/>
    <x v="362"/>
    <b v="0"/>
    <n v="86"/>
    <x v="0"/>
    <s v="film &amp; video/documentary"/>
    <n v="124"/>
    <n v="139.53"/>
    <x v="0"/>
    <x v="4"/>
    <x v="362"/>
    <x v="362"/>
    <x v="3"/>
  </r>
  <r>
    <x v="363"/>
    <x v="363"/>
    <x v="362"/>
    <x v="113"/>
    <n v="9044"/>
    <x v="0"/>
    <s v="US"/>
    <s v="USD"/>
    <x v="363"/>
    <x v="363"/>
    <b v="0"/>
    <n v="26"/>
    <x v="0"/>
    <s v="film &amp; video/documentary"/>
    <n v="101"/>
    <n v="347.85"/>
    <x v="0"/>
    <x v="4"/>
    <x v="363"/>
    <x v="363"/>
    <x v="7"/>
  </r>
  <r>
    <x v="364"/>
    <x v="364"/>
    <x v="363"/>
    <x v="39"/>
    <n v="7711.3"/>
    <x v="0"/>
    <s v="US"/>
    <s v="USD"/>
    <x v="364"/>
    <x v="364"/>
    <b v="0"/>
    <n v="113"/>
    <x v="0"/>
    <s v="film &amp; video/documentary"/>
    <n v="110"/>
    <n v="68.239999999999995"/>
    <x v="0"/>
    <x v="4"/>
    <x v="364"/>
    <x v="364"/>
    <x v="3"/>
  </r>
  <r>
    <x v="365"/>
    <x v="365"/>
    <x v="364"/>
    <x v="36"/>
    <n v="15596"/>
    <x v="0"/>
    <s v="GB"/>
    <s v="GBP"/>
    <x v="365"/>
    <x v="365"/>
    <b v="0"/>
    <n v="65"/>
    <x v="0"/>
    <s v="film &amp; video/documentary"/>
    <n v="104"/>
    <n v="239.94"/>
    <x v="0"/>
    <x v="4"/>
    <x v="365"/>
    <x v="365"/>
    <x v="3"/>
  </r>
  <r>
    <x v="366"/>
    <x v="366"/>
    <x v="365"/>
    <x v="114"/>
    <n v="38500"/>
    <x v="0"/>
    <s v="US"/>
    <s v="USD"/>
    <x v="366"/>
    <x v="366"/>
    <b v="0"/>
    <n v="134"/>
    <x v="0"/>
    <s v="film &amp; video/documentary"/>
    <n v="101"/>
    <n v="287.31"/>
    <x v="0"/>
    <x v="4"/>
    <x v="366"/>
    <x v="366"/>
    <x v="5"/>
  </r>
  <r>
    <x v="367"/>
    <x v="367"/>
    <x v="366"/>
    <x v="3"/>
    <n v="10335.01"/>
    <x v="0"/>
    <s v="US"/>
    <s v="USD"/>
    <x v="367"/>
    <x v="367"/>
    <b v="0"/>
    <n v="119"/>
    <x v="0"/>
    <s v="film &amp; video/documentary"/>
    <n v="103"/>
    <n v="86.85"/>
    <x v="0"/>
    <x v="4"/>
    <x v="367"/>
    <x v="367"/>
    <x v="4"/>
  </r>
  <r>
    <x v="368"/>
    <x v="368"/>
    <x v="367"/>
    <x v="78"/>
    <n v="13014"/>
    <x v="0"/>
    <s v="US"/>
    <s v="USD"/>
    <x v="368"/>
    <x v="368"/>
    <b v="0"/>
    <n v="159"/>
    <x v="0"/>
    <s v="film &amp; video/documentary"/>
    <n v="104"/>
    <n v="81.849999999999994"/>
    <x v="0"/>
    <x v="4"/>
    <x v="368"/>
    <x v="368"/>
    <x v="0"/>
  </r>
  <r>
    <x v="369"/>
    <x v="369"/>
    <x v="368"/>
    <x v="115"/>
    <n v="7160.12"/>
    <x v="0"/>
    <s v="US"/>
    <s v="USD"/>
    <x v="369"/>
    <x v="369"/>
    <b v="0"/>
    <n v="167"/>
    <x v="0"/>
    <s v="film &amp; video/documentary"/>
    <n v="110"/>
    <n v="42.87"/>
    <x v="0"/>
    <x v="4"/>
    <x v="369"/>
    <x v="369"/>
    <x v="6"/>
  </r>
  <r>
    <x v="370"/>
    <x v="370"/>
    <x v="369"/>
    <x v="31"/>
    <n v="30505"/>
    <x v="0"/>
    <s v="US"/>
    <s v="USD"/>
    <x v="370"/>
    <x v="370"/>
    <b v="0"/>
    <n v="43"/>
    <x v="0"/>
    <s v="film &amp; video/documentary"/>
    <n v="122"/>
    <n v="709.42"/>
    <x v="0"/>
    <x v="4"/>
    <x v="370"/>
    <x v="370"/>
    <x v="2"/>
  </r>
  <r>
    <x v="371"/>
    <x v="371"/>
    <x v="370"/>
    <x v="60"/>
    <n v="171253"/>
    <x v="0"/>
    <s v="US"/>
    <s v="USD"/>
    <x v="371"/>
    <x v="371"/>
    <b v="0"/>
    <n v="1062"/>
    <x v="0"/>
    <s v="film &amp; video/documentary"/>
    <n v="114"/>
    <n v="161.26"/>
    <x v="0"/>
    <x v="4"/>
    <x v="371"/>
    <x v="371"/>
    <x v="5"/>
  </r>
  <r>
    <x v="372"/>
    <x v="372"/>
    <x v="371"/>
    <x v="43"/>
    <n v="376"/>
    <x v="0"/>
    <s v="GB"/>
    <s v="GBP"/>
    <x v="372"/>
    <x v="372"/>
    <b v="0"/>
    <n v="9"/>
    <x v="0"/>
    <s v="film &amp; video/documentary"/>
    <n v="125"/>
    <n v="41.78"/>
    <x v="0"/>
    <x v="4"/>
    <x v="372"/>
    <x v="372"/>
    <x v="2"/>
  </r>
  <r>
    <x v="373"/>
    <x v="373"/>
    <x v="372"/>
    <x v="51"/>
    <n v="8000"/>
    <x v="0"/>
    <s v="US"/>
    <s v="USD"/>
    <x v="373"/>
    <x v="373"/>
    <b v="0"/>
    <n v="89"/>
    <x v="0"/>
    <s v="film &amp; video/documentary"/>
    <n v="107"/>
    <n v="89.89"/>
    <x v="0"/>
    <x v="4"/>
    <x v="373"/>
    <x v="373"/>
    <x v="5"/>
  </r>
  <r>
    <x v="374"/>
    <x v="374"/>
    <x v="373"/>
    <x v="12"/>
    <n v="7839"/>
    <x v="0"/>
    <s v="US"/>
    <s v="USD"/>
    <x v="374"/>
    <x v="374"/>
    <b v="0"/>
    <n v="174"/>
    <x v="0"/>
    <s v="film &amp; video/documentary"/>
    <n v="131"/>
    <n v="45.05"/>
    <x v="0"/>
    <x v="4"/>
    <x v="374"/>
    <x v="374"/>
    <x v="6"/>
  </r>
  <r>
    <x v="375"/>
    <x v="375"/>
    <x v="374"/>
    <x v="2"/>
    <n v="600"/>
    <x v="0"/>
    <s v="US"/>
    <s v="USD"/>
    <x v="375"/>
    <x v="375"/>
    <b v="0"/>
    <n v="14"/>
    <x v="0"/>
    <s v="film &amp; video/documentary"/>
    <n v="120"/>
    <n v="42.86"/>
    <x v="0"/>
    <x v="4"/>
    <x v="375"/>
    <x v="375"/>
    <x v="3"/>
  </r>
  <r>
    <x v="376"/>
    <x v="376"/>
    <x v="375"/>
    <x v="116"/>
    <n v="2596"/>
    <x v="0"/>
    <s v="GB"/>
    <s v="GBP"/>
    <x v="376"/>
    <x v="376"/>
    <b v="0"/>
    <n v="48"/>
    <x v="0"/>
    <s v="film &amp; video/documentary"/>
    <n v="106"/>
    <n v="54.08"/>
    <x v="0"/>
    <x v="4"/>
    <x v="376"/>
    <x v="376"/>
    <x v="2"/>
  </r>
  <r>
    <x v="377"/>
    <x v="377"/>
    <x v="376"/>
    <x v="14"/>
    <n v="13728"/>
    <x v="0"/>
    <s v="US"/>
    <s v="USD"/>
    <x v="377"/>
    <x v="377"/>
    <b v="0"/>
    <n v="133"/>
    <x v="0"/>
    <s v="film &amp; video/documentary"/>
    <n v="114"/>
    <n v="103.22"/>
    <x v="0"/>
    <x v="4"/>
    <x v="377"/>
    <x v="377"/>
    <x v="0"/>
  </r>
  <r>
    <x v="378"/>
    <x v="378"/>
    <x v="377"/>
    <x v="9"/>
    <n v="3353"/>
    <x v="0"/>
    <s v="CA"/>
    <s v="CAD"/>
    <x v="378"/>
    <x v="378"/>
    <b v="0"/>
    <n v="83"/>
    <x v="0"/>
    <s v="film &amp; video/documentary"/>
    <n v="112"/>
    <n v="40.4"/>
    <x v="0"/>
    <x v="4"/>
    <x v="378"/>
    <x v="378"/>
    <x v="2"/>
  </r>
  <r>
    <x v="379"/>
    <x v="379"/>
    <x v="378"/>
    <x v="36"/>
    <n v="17412"/>
    <x v="0"/>
    <s v="US"/>
    <s v="USD"/>
    <x v="379"/>
    <x v="379"/>
    <b v="0"/>
    <n v="149"/>
    <x v="0"/>
    <s v="film &amp; video/documentary"/>
    <n v="116"/>
    <n v="116.86"/>
    <x v="0"/>
    <x v="4"/>
    <x v="379"/>
    <x v="379"/>
    <x v="5"/>
  </r>
  <r>
    <x v="380"/>
    <x v="380"/>
    <x v="379"/>
    <x v="23"/>
    <n v="5660"/>
    <x v="0"/>
    <s v="US"/>
    <s v="USD"/>
    <x v="380"/>
    <x v="380"/>
    <b v="0"/>
    <n v="49"/>
    <x v="0"/>
    <s v="film &amp; video/documentary"/>
    <n v="142"/>
    <n v="115.51"/>
    <x v="0"/>
    <x v="4"/>
    <x v="380"/>
    <x v="380"/>
    <x v="0"/>
  </r>
  <r>
    <x v="381"/>
    <x v="381"/>
    <x v="380"/>
    <x v="31"/>
    <n v="26182.5"/>
    <x v="0"/>
    <s v="US"/>
    <s v="USD"/>
    <x v="381"/>
    <x v="381"/>
    <b v="0"/>
    <n v="251"/>
    <x v="0"/>
    <s v="film &amp; video/documentary"/>
    <n v="105"/>
    <n v="104.31"/>
    <x v="0"/>
    <x v="4"/>
    <x v="381"/>
    <x v="381"/>
    <x v="5"/>
  </r>
  <r>
    <x v="382"/>
    <x v="382"/>
    <x v="381"/>
    <x v="20"/>
    <n v="1535"/>
    <x v="0"/>
    <s v="US"/>
    <s v="USD"/>
    <x v="382"/>
    <x v="382"/>
    <b v="0"/>
    <n v="22"/>
    <x v="0"/>
    <s v="film &amp; video/documentary"/>
    <n v="256"/>
    <n v="69.77"/>
    <x v="0"/>
    <x v="4"/>
    <x v="382"/>
    <x v="382"/>
    <x v="5"/>
  </r>
  <r>
    <x v="383"/>
    <x v="383"/>
    <x v="382"/>
    <x v="117"/>
    <n v="2065"/>
    <x v="0"/>
    <s v="US"/>
    <s v="USD"/>
    <x v="383"/>
    <x v="383"/>
    <b v="0"/>
    <n v="48"/>
    <x v="0"/>
    <s v="film &amp; video/documentary"/>
    <n v="207"/>
    <n v="43.02"/>
    <x v="0"/>
    <x v="4"/>
    <x v="383"/>
    <x v="383"/>
    <x v="3"/>
  </r>
  <r>
    <x v="384"/>
    <x v="384"/>
    <x v="383"/>
    <x v="22"/>
    <n v="22421"/>
    <x v="0"/>
    <s v="US"/>
    <s v="USD"/>
    <x v="384"/>
    <x v="384"/>
    <b v="0"/>
    <n v="383"/>
    <x v="0"/>
    <s v="film &amp; video/documentary"/>
    <n v="112"/>
    <n v="58.54"/>
    <x v="0"/>
    <x v="4"/>
    <x v="384"/>
    <x v="384"/>
    <x v="3"/>
  </r>
  <r>
    <x v="385"/>
    <x v="385"/>
    <x v="384"/>
    <x v="31"/>
    <n v="26495.5"/>
    <x v="0"/>
    <s v="US"/>
    <s v="USD"/>
    <x v="385"/>
    <x v="385"/>
    <b v="0"/>
    <n v="237"/>
    <x v="0"/>
    <s v="film &amp; video/documentary"/>
    <n v="106"/>
    <n v="111.8"/>
    <x v="0"/>
    <x v="4"/>
    <x v="385"/>
    <x v="385"/>
    <x v="3"/>
  </r>
  <r>
    <x v="386"/>
    <x v="386"/>
    <x v="385"/>
    <x v="20"/>
    <n v="601"/>
    <x v="0"/>
    <s v="US"/>
    <s v="USD"/>
    <x v="386"/>
    <x v="386"/>
    <b v="0"/>
    <n v="13"/>
    <x v="0"/>
    <s v="film &amp; video/documentary"/>
    <n v="100"/>
    <n v="46.23"/>
    <x v="0"/>
    <x v="4"/>
    <x v="386"/>
    <x v="386"/>
    <x v="0"/>
  </r>
  <r>
    <x v="387"/>
    <x v="387"/>
    <x v="386"/>
    <x v="114"/>
    <n v="81316"/>
    <x v="0"/>
    <s v="US"/>
    <s v="USD"/>
    <x v="387"/>
    <x v="387"/>
    <b v="0"/>
    <n v="562"/>
    <x v="0"/>
    <s v="film &amp; video/documentary"/>
    <n v="214"/>
    <n v="144.69"/>
    <x v="0"/>
    <x v="4"/>
    <x v="387"/>
    <x v="387"/>
    <x v="0"/>
  </r>
  <r>
    <x v="388"/>
    <x v="388"/>
    <x v="387"/>
    <x v="10"/>
    <n v="6308"/>
    <x v="0"/>
    <s v="US"/>
    <s v="USD"/>
    <x v="388"/>
    <x v="388"/>
    <b v="0"/>
    <n v="71"/>
    <x v="0"/>
    <s v="film &amp; video/documentary"/>
    <n v="126"/>
    <n v="88.85"/>
    <x v="0"/>
    <x v="4"/>
    <x v="388"/>
    <x v="388"/>
    <x v="2"/>
  </r>
  <r>
    <x v="389"/>
    <x v="389"/>
    <x v="388"/>
    <x v="118"/>
    <n v="123444.12"/>
    <x v="0"/>
    <s v="US"/>
    <s v="USD"/>
    <x v="389"/>
    <x v="389"/>
    <b v="0"/>
    <n v="1510"/>
    <x v="0"/>
    <s v="film &amp; video/documentary"/>
    <n v="182"/>
    <n v="81.75"/>
    <x v="0"/>
    <x v="4"/>
    <x v="389"/>
    <x v="389"/>
    <x v="3"/>
  </r>
  <r>
    <x v="390"/>
    <x v="390"/>
    <x v="389"/>
    <x v="28"/>
    <n v="1000"/>
    <x v="0"/>
    <s v="US"/>
    <s v="USD"/>
    <x v="390"/>
    <x v="390"/>
    <b v="0"/>
    <n v="14"/>
    <x v="0"/>
    <s v="film &amp; video/documentary"/>
    <n v="100"/>
    <n v="71.430000000000007"/>
    <x v="0"/>
    <x v="4"/>
    <x v="390"/>
    <x v="390"/>
    <x v="0"/>
  </r>
  <r>
    <x v="391"/>
    <x v="391"/>
    <x v="390"/>
    <x v="22"/>
    <n v="20122"/>
    <x v="0"/>
    <s v="US"/>
    <s v="USD"/>
    <x v="391"/>
    <x v="391"/>
    <b v="0"/>
    <n v="193"/>
    <x v="0"/>
    <s v="film &amp; video/documentary"/>
    <n v="101"/>
    <n v="104.26"/>
    <x v="0"/>
    <x v="4"/>
    <x v="391"/>
    <x v="391"/>
    <x v="6"/>
  </r>
  <r>
    <x v="392"/>
    <x v="392"/>
    <x v="391"/>
    <x v="17"/>
    <n v="18667"/>
    <x v="0"/>
    <s v="US"/>
    <s v="USD"/>
    <x v="392"/>
    <x v="392"/>
    <b v="0"/>
    <n v="206"/>
    <x v="0"/>
    <s v="film &amp; video/documentary"/>
    <n v="101"/>
    <n v="90.62"/>
    <x v="0"/>
    <x v="4"/>
    <x v="392"/>
    <x v="392"/>
    <x v="6"/>
  </r>
  <r>
    <x v="393"/>
    <x v="393"/>
    <x v="392"/>
    <x v="63"/>
    <n v="55223"/>
    <x v="0"/>
    <s v="US"/>
    <s v="USD"/>
    <x v="393"/>
    <x v="393"/>
    <b v="0"/>
    <n v="351"/>
    <x v="0"/>
    <s v="film &amp; video/documentary"/>
    <n v="110"/>
    <n v="157.33000000000001"/>
    <x v="0"/>
    <x v="4"/>
    <x v="393"/>
    <x v="393"/>
    <x v="4"/>
  </r>
  <r>
    <x v="394"/>
    <x v="394"/>
    <x v="393"/>
    <x v="119"/>
    <n v="5259"/>
    <x v="0"/>
    <s v="ES"/>
    <s v="EUR"/>
    <x v="394"/>
    <x v="394"/>
    <b v="0"/>
    <n v="50"/>
    <x v="0"/>
    <s v="film &amp; video/documentary"/>
    <n v="112"/>
    <n v="105.18"/>
    <x v="0"/>
    <x v="4"/>
    <x v="394"/>
    <x v="394"/>
    <x v="2"/>
  </r>
  <r>
    <x v="395"/>
    <x v="395"/>
    <x v="394"/>
    <x v="3"/>
    <n v="10804.45"/>
    <x v="0"/>
    <s v="US"/>
    <s v="USD"/>
    <x v="395"/>
    <x v="395"/>
    <b v="0"/>
    <n v="184"/>
    <x v="0"/>
    <s v="film &amp; video/documentary"/>
    <n v="108"/>
    <n v="58.72"/>
    <x v="0"/>
    <x v="4"/>
    <x v="395"/>
    <x v="395"/>
    <x v="5"/>
  </r>
  <r>
    <x v="396"/>
    <x v="396"/>
    <x v="395"/>
    <x v="36"/>
    <n v="16000"/>
    <x v="0"/>
    <s v="US"/>
    <s v="USD"/>
    <x v="396"/>
    <x v="396"/>
    <b v="0"/>
    <n v="196"/>
    <x v="0"/>
    <s v="film &amp; video/documentary"/>
    <n v="107"/>
    <n v="81.63"/>
    <x v="0"/>
    <x v="4"/>
    <x v="396"/>
    <x v="396"/>
    <x v="5"/>
  </r>
  <r>
    <x v="397"/>
    <x v="397"/>
    <x v="396"/>
    <x v="120"/>
    <n v="12929.35"/>
    <x v="0"/>
    <s v="US"/>
    <s v="USD"/>
    <x v="397"/>
    <x v="397"/>
    <b v="0"/>
    <n v="229"/>
    <x v="0"/>
    <s v="film &amp; video/documentary"/>
    <n v="104"/>
    <n v="56.46"/>
    <x v="0"/>
    <x v="4"/>
    <x v="397"/>
    <x v="397"/>
    <x v="7"/>
  </r>
  <r>
    <x v="398"/>
    <x v="398"/>
    <x v="397"/>
    <x v="51"/>
    <n v="9387"/>
    <x v="0"/>
    <s v="US"/>
    <s v="USD"/>
    <x v="398"/>
    <x v="398"/>
    <b v="0"/>
    <n v="67"/>
    <x v="0"/>
    <s v="film &amp; video/documentary"/>
    <n v="125"/>
    <n v="140.1"/>
    <x v="0"/>
    <x v="4"/>
    <x v="398"/>
    <x v="398"/>
    <x v="0"/>
  </r>
  <r>
    <x v="399"/>
    <x v="399"/>
    <x v="398"/>
    <x v="22"/>
    <n v="21361"/>
    <x v="0"/>
    <s v="GB"/>
    <s v="GBP"/>
    <x v="399"/>
    <x v="399"/>
    <b v="0"/>
    <n v="95"/>
    <x v="0"/>
    <s v="film &amp; video/documentary"/>
    <n v="107"/>
    <n v="224.85"/>
    <x v="0"/>
    <x v="4"/>
    <x v="399"/>
    <x v="399"/>
    <x v="2"/>
  </r>
  <r>
    <x v="400"/>
    <x v="400"/>
    <x v="399"/>
    <x v="3"/>
    <n v="11230.25"/>
    <x v="0"/>
    <s v="US"/>
    <s v="USD"/>
    <x v="400"/>
    <x v="400"/>
    <b v="0"/>
    <n v="62"/>
    <x v="0"/>
    <s v="film &amp; video/documentary"/>
    <n v="112"/>
    <n v="181.13"/>
    <x v="0"/>
    <x v="4"/>
    <x v="400"/>
    <x v="400"/>
    <x v="3"/>
  </r>
  <r>
    <x v="401"/>
    <x v="401"/>
    <x v="400"/>
    <x v="63"/>
    <n v="51906"/>
    <x v="0"/>
    <s v="US"/>
    <s v="USD"/>
    <x v="401"/>
    <x v="401"/>
    <b v="0"/>
    <n v="73"/>
    <x v="0"/>
    <s v="film &amp; video/documentary"/>
    <n v="104"/>
    <n v="711.04"/>
    <x v="0"/>
    <x v="4"/>
    <x v="401"/>
    <x v="401"/>
    <x v="6"/>
  </r>
  <r>
    <x v="402"/>
    <x v="402"/>
    <x v="401"/>
    <x v="13"/>
    <n v="2833"/>
    <x v="0"/>
    <s v="US"/>
    <s v="USD"/>
    <x v="402"/>
    <x v="402"/>
    <b v="0"/>
    <n v="43"/>
    <x v="0"/>
    <s v="film &amp; video/documentary"/>
    <n v="142"/>
    <n v="65.88"/>
    <x v="0"/>
    <x v="4"/>
    <x v="402"/>
    <x v="402"/>
    <x v="0"/>
  </r>
  <r>
    <x v="403"/>
    <x v="403"/>
    <x v="402"/>
    <x v="10"/>
    <n v="5263"/>
    <x v="0"/>
    <s v="US"/>
    <s v="USD"/>
    <x v="403"/>
    <x v="403"/>
    <b v="0"/>
    <n v="70"/>
    <x v="0"/>
    <s v="film &amp; video/documentary"/>
    <n v="105"/>
    <n v="75.19"/>
    <x v="0"/>
    <x v="4"/>
    <x v="403"/>
    <x v="403"/>
    <x v="6"/>
  </r>
  <r>
    <x v="404"/>
    <x v="404"/>
    <x v="403"/>
    <x v="19"/>
    <n v="36082"/>
    <x v="0"/>
    <s v="US"/>
    <s v="USD"/>
    <x v="404"/>
    <x v="404"/>
    <b v="0"/>
    <n v="271"/>
    <x v="0"/>
    <s v="film &amp; video/documentary"/>
    <n v="103"/>
    <n v="133.13999999999999"/>
    <x v="0"/>
    <x v="4"/>
    <x v="404"/>
    <x v="404"/>
    <x v="3"/>
  </r>
  <r>
    <x v="405"/>
    <x v="405"/>
    <x v="404"/>
    <x v="121"/>
    <n v="3036"/>
    <x v="0"/>
    <s v="US"/>
    <s v="USD"/>
    <x v="405"/>
    <x v="405"/>
    <b v="0"/>
    <n v="55"/>
    <x v="0"/>
    <s v="film &amp; video/documentary"/>
    <n v="108"/>
    <n v="55.2"/>
    <x v="0"/>
    <x v="4"/>
    <x v="405"/>
    <x v="405"/>
    <x v="3"/>
  </r>
  <r>
    <x v="406"/>
    <x v="406"/>
    <x v="405"/>
    <x v="70"/>
    <n v="3015.73"/>
    <x v="0"/>
    <s v="US"/>
    <s v="USD"/>
    <x v="406"/>
    <x v="406"/>
    <b v="0"/>
    <n v="35"/>
    <x v="0"/>
    <s v="film &amp; video/documentary"/>
    <n v="108"/>
    <n v="86.16"/>
    <x v="0"/>
    <x v="4"/>
    <x v="406"/>
    <x v="406"/>
    <x v="6"/>
  </r>
  <r>
    <x v="407"/>
    <x v="407"/>
    <x v="406"/>
    <x v="13"/>
    <n v="2031"/>
    <x v="0"/>
    <s v="US"/>
    <s v="USD"/>
    <x v="407"/>
    <x v="407"/>
    <b v="0"/>
    <n v="22"/>
    <x v="0"/>
    <s v="film &amp; video/documentary"/>
    <n v="102"/>
    <n v="92.32"/>
    <x v="0"/>
    <x v="4"/>
    <x v="407"/>
    <x v="407"/>
    <x v="6"/>
  </r>
  <r>
    <x v="408"/>
    <x v="408"/>
    <x v="407"/>
    <x v="12"/>
    <n v="6086.26"/>
    <x v="0"/>
    <s v="US"/>
    <s v="USD"/>
    <x v="408"/>
    <x v="408"/>
    <b v="0"/>
    <n v="38"/>
    <x v="0"/>
    <s v="film &amp; video/documentary"/>
    <n v="101"/>
    <n v="160.16"/>
    <x v="0"/>
    <x v="4"/>
    <x v="408"/>
    <x v="408"/>
    <x v="4"/>
  </r>
  <r>
    <x v="409"/>
    <x v="409"/>
    <x v="408"/>
    <x v="2"/>
    <n v="684"/>
    <x v="0"/>
    <s v="GB"/>
    <s v="GBP"/>
    <x v="409"/>
    <x v="409"/>
    <b v="0"/>
    <n v="15"/>
    <x v="0"/>
    <s v="film &amp; video/documentary"/>
    <n v="137"/>
    <n v="45.6"/>
    <x v="0"/>
    <x v="4"/>
    <x v="409"/>
    <x v="409"/>
    <x v="2"/>
  </r>
  <r>
    <x v="410"/>
    <x v="410"/>
    <x v="409"/>
    <x v="28"/>
    <n v="1283"/>
    <x v="0"/>
    <s v="CA"/>
    <s v="CAD"/>
    <x v="410"/>
    <x v="410"/>
    <b v="0"/>
    <n v="7"/>
    <x v="0"/>
    <s v="film &amp; video/documentary"/>
    <n v="128"/>
    <n v="183.29"/>
    <x v="0"/>
    <x v="4"/>
    <x v="410"/>
    <x v="410"/>
    <x v="0"/>
  </r>
  <r>
    <x v="411"/>
    <x v="411"/>
    <x v="410"/>
    <x v="11"/>
    <n v="30315"/>
    <x v="0"/>
    <s v="US"/>
    <s v="USD"/>
    <x v="411"/>
    <x v="411"/>
    <b v="0"/>
    <n v="241"/>
    <x v="0"/>
    <s v="film &amp; video/documentary"/>
    <n v="101"/>
    <n v="125.79"/>
    <x v="0"/>
    <x v="4"/>
    <x v="411"/>
    <x v="411"/>
    <x v="4"/>
  </r>
  <r>
    <x v="412"/>
    <x v="412"/>
    <x v="411"/>
    <x v="30"/>
    <n v="3171"/>
    <x v="0"/>
    <s v="US"/>
    <s v="USD"/>
    <x v="412"/>
    <x v="412"/>
    <b v="0"/>
    <n v="55"/>
    <x v="0"/>
    <s v="film &amp; video/documentary"/>
    <n v="127"/>
    <n v="57.65"/>
    <x v="0"/>
    <x v="4"/>
    <x v="412"/>
    <x v="412"/>
    <x v="5"/>
  </r>
  <r>
    <x v="413"/>
    <x v="413"/>
    <x v="412"/>
    <x v="122"/>
    <n v="13451"/>
    <x v="0"/>
    <s v="US"/>
    <s v="USD"/>
    <x v="413"/>
    <x v="413"/>
    <b v="0"/>
    <n v="171"/>
    <x v="0"/>
    <s v="film &amp; video/documentary"/>
    <n v="105"/>
    <n v="78.66"/>
    <x v="0"/>
    <x v="4"/>
    <x v="413"/>
    <x v="413"/>
    <x v="5"/>
  </r>
  <r>
    <x v="414"/>
    <x v="414"/>
    <x v="413"/>
    <x v="17"/>
    <n v="19028"/>
    <x v="0"/>
    <s v="US"/>
    <s v="USD"/>
    <x v="414"/>
    <x v="414"/>
    <b v="0"/>
    <n v="208"/>
    <x v="0"/>
    <s v="film &amp; video/documentary"/>
    <n v="103"/>
    <n v="91.48"/>
    <x v="0"/>
    <x v="4"/>
    <x v="414"/>
    <x v="414"/>
    <x v="4"/>
  </r>
  <r>
    <x v="415"/>
    <x v="415"/>
    <x v="414"/>
    <x v="123"/>
    <n v="1430.06"/>
    <x v="0"/>
    <s v="CA"/>
    <s v="CAD"/>
    <x v="415"/>
    <x v="415"/>
    <b v="0"/>
    <n v="21"/>
    <x v="0"/>
    <s v="film &amp; video/documentary"/>
    <n v="102"/>
    <n v="68.099999999999994"/>
    <x v="0"/>
    <x v="4"/>
    <x v="415"/>
    <x v="415"/>
    <x v="3"/>
  </r>
  <r>
    <x v="416"/>
    <x v="416"/>
    <x v="415"/>
    <x v="28"/>
    <n v="1202.17"/>
    <x v="0"/>
    <s v="US"/>
    <s v="USD"/>
    <x v="416"/>
    <x v="416"/>
    <b v="0"/>
    <n v="25"/>
    <x v="0"/>
    <s v="film &amp; video/documentary"/>
    <n v="120"/>
    <n v="48.09"/>
    <x v="0"/>
    <x v="4"/>
    <x v="416"/>
    <x v="416"/>
    <x v="3"/>
  </r>
  <r>
    <x v="417"/>
    <x v="417"/>
    <x v="416"/>
    <x v="124"/>
    <n v="10526"/>
    <x v="0"/>
    <s v="US"/>
    <s v="USD"/>
    <x v="417"/>
    <x v="417"/>
    <b v="0"/>
    <n v="52"/>
    <x v="0"/>
    <s v="film &amp; video/documentary"/>
    <n v="100"/>
    <n v="202.42"/>
    <x v="0"/>
    <x v="4"/>
    <x v="417"/>
    <x v="417"/>
    <x v="4"/>
  </r>
  <r>
    <x v="418"/>
    <x v="418"/>
    <x v="417"/>
    <x v="125"/>
    <n v="22542"/>
    <x v="0"/>
    <s v="US"/>
    <s v="USD"/>
    <x v="418"/>
    <x v="418"/>
    <b v="0"/>
    <n v="104"/>
    <x v="0"/>
    <s v="film &amp; video/documentary"/>
    <n v="101"/>
    <n v="216.75"/>
    <x v="0"/>
    <x v="4"/>
    <x v="418"/>
    <x v="418"/>
    <x v="0"/>
  </r>
  <r>
    <x v="419"/>
    <x v="419"/>
    <x v="418"/>
    <x v="6"/>
    <n v="8035"/>
    <x v="0"/>
    <s v="US"/>
    <s v="USD"/>
    <x v="419"/>
    <x v="419"/>
    <b v="0"/>
    <n v="73"/>
    <x v="0"/>
    <s v="film &amp; video/documentary"/>
    <n v="100"/>
    <n v="110.07"/>
    <x v="0"/>
    <x v="4"/>
    <x v="419"/>
    <x v="419"/>
    <x v="4"/>
  </r>
  <r>
    <x v="420"/>
    <x v="420"/>
    <x v="419"/>
    <x v="126"/>
    <n v="14.5"/>
    <x v="2"/>
    <s v="US"/>
    <s v="USD"/>
    <x v="420"/>
    <x v="420"/>
    <b v="0"/>
    <n v="3"/>
    <x v="1"/>
    <s v="film &amp; video/animation"/>
    <n v="0"/>
    <n v="4.83"/>
    <x v="0"/>
    <x v="5"/>
    <x v="420"/>
    <x v="420"/>
    <x v="3"/>
  </r>
  <r>
    <x v="421"/>
    <x v="421"/>
    <x v="420"/>
    <x v="36"/>
    <n v="301"/>
    <x v="2"/>
    <s v="US"/>
    <s v="USD"/>
    <x v="421"/>
    <x v="421"/>
    <b v="0"/>
    <n v="6"/>
    <x v="1"/>
    <s v="film &amp; video/animation"/>
    <n v="2"/>
    <n v="50.17"/>
    <x v="0"/>
    <x v="5"/>
    <x v="421"/>
    <x v="421"/>
    <x v="0"/>
  </r>
  <r>
    <x v="422"/>
    <x v="422"/>
    <x v="421"/>
    <x v="79"/>
    <n v="430"/>
    <x v="2"/>
    <s v="US"/>
    <s v="USD"/>
    <x v="422"/>
    <x v="422"/>
    <b v="0"/>
    <n v="12"/>
    <x v="1"/>
    <s v="film &amp; video/animation"/>
    <n v="1"/>
    <n v="35.83"/>
    <x v="0"/>
    <x v="5"/>
    <x v="422"/>
    <x v="422"/>
    <x v="3"/>
  </r>
  <r>
    <x v="423"/>
    <x v="423"/>
    <x v="422"/>
    <x v="22"/>
    <n v="153"/>
    <x v="2"/>
    <s v="US"/>
    <s v="USD"/>
    <x v="423"/>
    <x v="423"/>
    <b v="0"/>
    <n v="13"/>
    <x v="1"/>
    <s v="film &amp; video/animation"/>
    <n v="1"/>
    <n v="11.77"/>
    <x v="0"/>
    <x v="5"/>
    <x v="423"/>
    <x v="423"/>
    <x v="4"/>
  </r>
  <r>
    <x v="424"/>
    <x v="424"/>
    <x v="423"/>
    <x v="9"/>
    <n v="203.9"/>
    <x v="2"/>
    <s v="US"/>
    <s v="USD"/>
    <x v="424"/>
    <x v="424"/>
    <b v="0"/>
    <n v="5"/>
    <x v="1"/>
    <s v="film &amp; video/animation"/>
    <n v="7"/>
    <n v="40.78"/>
    <x v="0"/>
    <x v="5"/>
    <x v="424"/>
    <x v="424"/>
    <x v="5"/>
  </r>
  <r>
    <x v="425"/>
    <x v="425"/>
    <x v="424"/>
    <x v="63"/>
    <n v="6"/>
    <x v="2"/>
    <s v="US"/>
    <s v="USD"/>
    <x v="425"/>
    <x v="425"/>
    <b v="0"/>
    <n v="2"/>
    <x v="1"/>
    <s v="film &amp; video/animation"/>
    <n v="0"/>
    <n v="3"/>
    <x v="0"/>
    <x v="5"/>
    <x v="425"/>
    <x v="425"/>
    <x v="0"/>
  </r>
  <r>
    <x v="426"/>
    <x v="426"/>
    <x v="425"/>
    <x v="3"/>
    <n v="133"/>
    <x v="2"/>
    <s v="US"/>
    <s v="USD"/>
    <x v="426"/>
    <x v="426"/>
    <b v="0"/>
    <n v="8"/>
    <x v="1"/>
    <s v="film &amp; video/animation"/>
    <n v="1"/>
    <n v="16.63"/>
    <x v="0"/>
    <x v="5"/>
    <x v="426"/>
    <x v="426"/>
    <x v="2"/>
  </r>
  <r>
    <x v="427"/>
    <x v="427"/>
    <x v="426"/>
    <x v="115"/>
    <n v="0"/>
    <x v="2"/>
    <s v="US"/>
    <s v="USD"/>
    <x v="427"/>
    <x v="427"/>
    <b v="0"/>
    <n v="0"/>
    <x v="1"/>
    <s v="film &amp; video/animation"/>
    <n v="0"/>
    <n v="0"/>
    <x v="0"/>
    <x v="5"/>
    <x v="427"/>
    <x v="427"/>
    <x v="0"/>
  </r>
  <r>
    <x v="428"/>
    <x v="428"/>
    <x v="427"/>
    <x v="14"/>
    <n v="676"/>
    <x v="2"/>
    <s v="US"/>
    <s v="USD"/>
    <x v="428"/>
    <x v="428"/>
    <b v="0"/>
    <n v="13"/>
    <x v="1"/>
    <s v="film &amp; video/animation"/>
    <n v="6"/>
    <n v="52"/>
    <x v="0"/>
    <x v="5"/>
    <x v="428"/>
    <x v="428"/>
    <x v="3"/>
  </r>
  <r>
    <x v="429"/>
    <x v="429"/>
    <x v="428"/>
    <x v="10"/>
    <n v="0"/>
    <x v="2"/>
    <s v="US"/>
    <s v="USD"/>
    <x v="429"/>
    <x v="429"/>
    <b v="0"/>
    <n v="0"/>
    <x v="1"/>
    <s v="film &amp; video/animation"/>
    <n v="0"/>
    <n v="0"/>
    <x v="0"/>
    <x v="5"/>
    <x v="429"/>
    <x v="429"/>
    <x v="8"/>
  </r>
  <r>
    <x v="430"/>
    <x v="430"/>
    <x v="429"/>
    <x v="28"/>
    <n v="24"/>
    <x v="2"/>
    <s v="US"/>
    <s v="USD"/>
    <x v="430"/>
    <x v="430"/>
    <b v="0"/>
    <n v="5"/>
    <x v="1"/>
    <s v="film &amp; video/animation"/>
    <n v="2"/>
    <n v="4.8"/>
    <x v="0"/>
    <x v="5"/>
    <x v="430"/>
    <x v="430"/>
    <x v="4"/>
  </r>
  <r>
    <x v="431"/>
    <x v="431"/>
    <x v="430"/>
    <x v="9"/>
    <n v="415"/>
    <x v="2"/>
    <s v="GB"/>
    <s v="GBP"/>
    <x v="431"/>
    <x v="431"/>
    <b v="0"/>
    <n v="8"/>
    <x v="1"/>
    <s v="film &amp; video/animation"/>
    <n v="14"/>
    <n v="51.88"/>
    <x v="0"/>
    <x v="5"/>
    <x v="431"/>
    <x v="431"/>
    <x v="2"/>
  </r>
  <r>
    <x v="432"/>
    <x v="432"/>
    <x v="431"/>
    <x v="12"/>
    <n v="570"/>
    <x v="2"/>
    <s v="US"/>
    <s v="USD"/>
    <x v="432"/>
    <x v="432"/>
    <b v="0"/>
    <n v="8"/>
    <x v="1"/>
    <s v="film &amp; video/animation"/>
    <n v="10"/>
    <n v="71.25"/>
    <x v="0"/>
    <x v="5"/>
    <x v="432"/>
    <x v="432"/>
    <x v="0"/>
  </r>
  <r>
    <x v="433"/>
    <x v="433"/>
    <x v="432"/>
    <x v="9"/>
    <n v="0"/>
    <x v="2"/>
    <s v="US"/>
    <s v="USD"/>
    <x v="433"/>
    <x v="433"/>
    <b v="0"/>
    <n v="0"/>
    <x v="1"/>
    <s v="film &amp; video/animation"/>
    <n v="0"/>
    <n v="0"/>
    <x v="0"/>
    <x v="5"/>
    <x v="433"/>
    <x v="433"/>
    <x v="0"/>
  </r>
  <r>
    <x v="434"/>
    <x v="434"/>
    <x v="433"/>
    <x v="30"/>
    <n v="125"/>
    <x v="2"/>
    <s v="US"/>
    <s v="USD"/>
    <x v="434"/>
    <x v="434"/>
    <b v="0"/>
    <n v="2"/>
    <x v="1"/>
    <s v="film &amp; video/animation"/>
    <n v="5"/>
    <n v="62.5"/>
    <x v="0"/>
    <x v="5"/>
    <x v="434"/>
    <x v="434"/>
    <x v="4"/>
  </r>
  <r>
    <x v="435"/>
    <x v="435"/>
    <x v="434"/>
    <x v="74"/>
    <n v="3"/>
    <x v="2"/>
    <s v="US"/>
    <s v="USD"/>
    <x v="435"/>
    <x v="435"/>
    <b v="0"/>
    <n v="3"/>
    <x v="1"/>
    <s v="film &amp; video/animation"/>
    <n v="0"/>
    <n v="1"/>
    <x v="0"/>
    <x v="5"/>
    <x v="435"/>
    <x v="435"/>
    <x v="4"/>
  </r>
  <r>
    <x v="436"/>
    <x v="436"/>
    <x v="435"/>
    <x v="28"/>
    <n v="0"/>
    <x v="2"/>
    <s v="US"/>
    <s v="USD"/>
    <x v="436"/>
    <x v="436"/>
    <b v="0"/>
    <n v="0"/>
    <x v="1"/>
    <s v="film &amp; video/animation"/>
    <n v="0"/>
    <n v="0"/>
    <x v="0"/>
    <x v="5"/>
    <x v="436"/>
    <x v="436"/>
    <x v="4"/>
  </r>
  <r>
    <x v="437"/>
    <x v="437"/>
    <x v="436"/>
    <x v="39"/>
    <n v="0"/>
    <x v="2"/>
    <s v="CA"/>
    <s v="CAD"/>
    <x v="437"/>
    <x v="437"/>
    <b v="0"/>
    <n v="0"/>
    <x v="1"/>
    <s v="film &amp; video/animation"/>
    <n v="0"/>
    <n v="0"/>
    <x v="0"/>
    <x v="5"/>
    <x v="437"/>
    <x v="437"/>
    <x v="2"/>
  </r>
  <r>
    <x v="438"/>
    <x v="438"/>
    <x v="437"/>
    <x v="22"/>
    <n v="1876"/>
    <x v="2"/>
    <s v="US"/>
    <s v="USD"/>
    <x v="438"/>
    <x v="438"/>
    <b v="0"/>
    <n v="11"/>
    <x v="1"/>
    <s v="film &amp; video/animation"/>
    <n v="9"/>
    <n v="170.55"/>
    <x v="0"/>
    <x v="5"/>
    <x v="438"/>
    <x v="438"/>
    <x v="0"/>
  </r>
  <r>
    <x v="439"/>
    <x v="439"/>
    <x v="438"/>
    <x v="52"/>
    <n v="0"/>
    <x v="2"/>
    <s v="US"/>
    <s v="USD"/>
    <x v="439"/>
    <x v="439"/>
    <b v="0"/>
    <n v="0"/>
    <x v="1"/>
    <s v="film &amp; video/animation"/>
    <n v="0"/>
    <n v="0"/>
    <x v="0"/>
    <x v="5"/>
    <x v="439"/>
    <x v="439"/>
    <x v="3"/>
  </r>
  <r>
    <x v="440"/>
    <x v="440"/>
    <x v="439"/>
    <x v="10"/>
    <n v="5"/>
    <x v="2"/>
    <s v="US"/>
    <s v="USD"/>
    <x v="440"/>
    <x v="440"/>
    <b v="0"/>
    <n v="1"/>
    <x v="1"/>
    <s v="film &amp; video/animation"/>
    <n v="0"/>
    <n v="5"/>
    <x v="0"/>
    <x v="5"/>
    <x v="440"/>
    <x v="440"/>
    <x v="2"/>
  </r>
  <r>
    <x v="441"/>
    <x v="441"/>
    <x v="440"/>
    <x v="44"/>
    <n v="0"/>
    <x v="2"/>
    <s v="GB"/>
    <s v="GBP"/>
    <x v="441"/>
    <x v="441"/>
    <b v="0"/>
    <n v="0"/>
    <x v="1"/>
    <s v="film &amp; video/animation"/>
    <n v="0"/>
    <n v="0"/>
    <x v="0"/>
    <x v="5"/>
    <x v="441"/>
    <x v="441"/>
    <x v="4"/>
  </r>
  <r>
    <x v="442"/>
    <x v="442"/>
    <x v="441"/>
    <x v="73"/>
    <n v="6691"/>
    <x v="2"/>
    <s v="US"/>
    <s v="USD"/>
    <x v="442"/>
    <x v="442"/>
    <b v="0"/>
    <n v="17"/>
    <x v="1"/>
    <s v="film &amp; video/animation"/>
    <n v="39"/>
    <n v="393.59"/>
    <x v="0"/>
    <x v="5"/>
    <x v="442"/>
    <x v="442"/>
    <x v="0"/>
  </r>
  <r>
    <x v="443"/>
    <x v="443"/>
    <x v="442"/>
    <x v="3"/>
    <n v="10"/>
    <x v="2"/>
    <s v="CA"/>
    <s v="CAD"/>
    <x v="443"/>
    <x v="443"/>
    <b v="0"/>
    <n v="2"/>
    <x v="1"/>
    <s v="film &amp; video/animation"/>
    <n v="0"/>
    <n v="5"/>
    <x v="0"/>
    <x v="5"/>
    <x v="443"/>
    <x v="443"/>
    <x v="3"/>
  </r>
  <r>
    <x v="444"/>
    <x v="444"/>
    <x v="443"/>
    <x v="28"/>
    <n v="50"/>
    <x v="2"/>
    <s v="US"/>
    <s v="USD"/>
    <x v="444"/>
    <x v="444"/>
    <b v="0"/>
    <n v="1"/>
    <x v="1"/>
    <s v="film &amp; video/animation"/>
    <n v="5"/>
    <n v="50"/>
    <x v="0"/>
    <x v="5"/>
    <x v="444"/>
    <x v="444"/>
    <x v="6"/>
  </r>
  <r>
    <x v="445"/>
    <x v="445"/>
    <x v="444"/>
    <x v="127"/>
    <n v="2"/>
    <x v="2"/>
    <s v="US"/>
    <s v="USD"/>
    <x v="445"/>
    <x v="445"/>
    <b v="0"/>
    <n v="2"/>
    <x v="1"/>
    <s v="film &amp; video/animation"/>
    <n v="0"/>
    <n v="1"/>
    <x v="0"/>
    <x v="5"/>
    <x v="445"/>
    <x v="445"/>
    <x v="0"/>
  </r>
  <r>
    <x v="446"/>
    <x v="446"/>
    <x v="445"/>
    <x v="124"/>
    <n v="766"/>
    <x v="2"/>
    <s v="US"/>
    <s v="USD"/>
    <x v="446"/>
    <x v="446"/>
    <b v="0"/>
    <n v="16"/>
    <x v="1"/>
    <s v="film &amp; video/animation"/>
    <n v="7"/>
    <n v="47.88"/>
    <x v="0"/>
    <x v="5"/>
    <x v="446"/>
    <x v="446"/>
    <x v="0"/>
  </r>
  <r>
    <x v="447"/>
    <x v="447"/>
    <x v="446"/>
    <x v="11"/>
    <n v="5"/>
    <x v="2"/>
    <s v="GB"/>
    <s v="GBP"/>
    <x v="447"/>
    <x v="447"/>
    <b v="0"/>
    <n v="1"/>
    <x v="1"/>
    <s v="film &amp; video/animation"/>
    <n v="0"/>
    <n v="5"/>
    <x v="0"/>
    <x v="5"/>
    <x v="447"/>
    <x v="447"/>
    <x v="4"/>
  </r>
  <r>
    <x v="448"/>
    <x v="448"/>
    <x v="447"/>
    <x v="30"/>
    <n v="82.01"/>
    <x v="2"/>
    <s v="US"/>
    <s v="USD"/>
    <x v="448"/>
    <x v="448"/>
    <b v="0"/>
    <n v="4"/>
    <x v="1"/>
    <s v="film &amp; video/animation"/>
    <n v="3"/>
    <n v="20.5"/>
    <x v="0"/>
    <x v="5"/>
    <x v="448"/>
    <x v="448"/>
    <x v="3"/>
  </r>
  <r>
    <x v="449"/>
    <x v="449"/>
    <x v="448"/>
    <x v="13"/>
    <n v="45"/>
    <x v="2"/>
    <s v="GB"/>
    <s v="GBP"/>
    <x v="449"/>
    <x v="449"/>
    <b v="0"/>
    <n v="5"/>
    <x v="1"/>
    <s v="film &amp; video/animation"/>
    <n v="2"/>
    <n v="9"/>
    <x v="0"/>
    <x v="5"/>
    <x v="449"/>
    <x v="449"/>
    <x v="4"/>
  </r>
  <r>
    <x v="450"/>
    <x v="450"/>
    <x v="449"/>
    <x v="63"/>
    <n v="396"/>
    <x v="2"/>
    <s v="US"/>
    <s v="USD"/>
    <x v="450"/>
    <x v="450"/>
    <b v="0"/>
    <n v="7"/>
    <x v="1"/>
    <s v="film &amp; video/animation"/>
    <n v="1"/>
    <n v="56.57"/>
    <x v="0"/>
    <x v="5"/>
    <x v="450"/>
    <x v="450"/>
    <x v="3"/>
  </r>
  <r>
    <x v="451"/>
    <x v="451"/>
    <x v="450"/>
    <x v="22"/>
    <n v="0"/>
    <x v="2"/>
    <s v="US"/>
    <s v="USD"/>
    <x v="451"/>
    <x v="451"/>
    <b v="0"/>
    <n v="0"/>
    <x v="1"/>
    <s v="film &amp; video/animation"/>
    <n v="0"/>
    <n v="0"/>
    <x v="0"/>
    <x v="5"/>
    <x v="451"/>
    <x v="451"/>
    <x v="4"/>
  </r>
  <r>
    <x v="452"/>
    <x v="452"/>
    <x v="451"/>
    <x v="47"/>
    <n v="480"/>
    <x v="2"/>
    <s v="US"/>
    <s v="USD"/>
    <x v="452"/>
    <x v="452"/>
    <b v="0"/>
    <n v="12"/>
    <x v="1"/>
    <s v="film &amp; video/animation"/>
    <n v="64"/>
    <n v="40"/>
    <x v="0"/>
    <x v="5"/>
    <x v="452"/>
    <x v="452"/>
    <x v="0"/>
  </r>
  <r>
    <x v="453"/>
    <x v="453"/>
    <x v="452"/>
    <x v="128"/>
    <n v="26"/>
    <x v="2"/>
    <s v="US"/>
    <s v="USD"/>
    <x v="453"/>
    <x v="453"/>
    <b v="0"/>
    <n v="2"/>
    <x v="1"/>
    <s v="film &amp; video/animation"/>
    <n v="0"/>
    <n v="13"/>
    <x v="0"/>
    <x v="5"/>
    <x v="453"/>
    <x v="453"/>
    <x v="0"/>
  </r>
  <r>
    <x v="454"/>
    <x v="454"/>
    <x v="453"/>
    <x v="3"/>
    <n v="82"/>
    <x v="2"/>
    <s v="US"/>
    <s v="USD"/>
    <x v="454"/>
    <x v="454"/>
    <b v="0"/>
    <n v="5"/>
    <x v="1"/>
    <s v="film &amp; video/animation"/>
    <n v="1"/>
    <n v="16.399999999999999"/>
    <x v="0"/>
    <x v="5"/>
    <x v="454"/>
    <x v="454"/>
    <x v="3"/>
  </r>
  <r>
    <x v="455"/>
    <x v="455"/>
    <x v="454"/>
    <x v="99"/>
    <n v="45"/>
    <x v="2"/>
    <s v="US"/>
    <s v="USD"/>
    <x v="455"/>
    <x v="455"/>
    <b v="0"/>
    <n v="2"/>
    <x v="1"/>
    <s v="film &amp; video/animation"/>
    <n v="0"/>
    <n v="22.5"/>
    <x v="0"/>
    <x v="5"/>
    <x v="455"/>
    <x v="455"/>
    <x v="5"/>
  </r>
  <r>
    <x v="456"/>
    <x v="456"/>
    <x v="455"/>
    <x v="129"/>
    <n v="61"/>
    <x v="2"/>
    <s v="US"/>
    <s v="USD"/>
    <x v="456"/>
    <x v="456"/>
    <b v="0"/>
    <n v="3"/>
    <x v="1"/>
    <s v="film &amp; video/animation"/>
    <n v="1"/>
    <n v="20.329999999999998"/>
    <x v="0"/>
    <x v="5"/>
    <x v="456"/>
    <x v="456"/>
    <x v="4"/>
  </r>
  <r>
    <x v="457"/>
    <x v="457"/>
    <x v="456"/>
    <x v="22"/>
    <n v="0"/>
    <x v="2"/>
    <s v="CA"/>
    <s v="CAD"/>
    <x v="457"/>
    <x v="457"/>
    <b v="0"/>
    <n v="0"/>
    <x v="1"/>
    <s v="film &amp; video/animation"/>
    <n v="0"/>
    <n v="0"/>
    <x v="0"/>
    <x v="5"/>
    <x v="457"/>
    <x v="457"/>
    <x v="3"/>
  </r>
  <r>
    <x v="458"/>
    <x v="458"/>
    <x v="457"/>
    <x v="3"/>
    <n v="821"/>
    <x v="2"/>
    <s v="GB"/>
    <s v="GBP"/>
    <x v="458"/>
    <x v="458"/>
    <b v="0"/>
    <n v="49"/>
    <x v="1"/>
    <s v="film &amp; video/animation"/>
    <n v="8"/>
    <n v="16.760000000000002"/>
    <x v="0"/>
    <x v="5"/>
    <x v="458"/>
    <x v="458"/>
    <x v="4"/>
  </r>
  <r>
    <x v="459"/>
    <x v="459"/>
    <x v="458"/>
    <x v="130"/>
    <n v="25"/>
    <x v="2"/>
    <s v="US"/>
    <s v="USD"/>
    <x v="459"/>
    <x v="459"/>
    <b v="0"/>
    <n v="1"/>
    <x v="1"/>
    <s v="film &amp; video/animation"/>
    <n v="0"/>
    <n v="25"/>
    <x v="0"/>
    <x v="5"/>
    <x v="459"/>
    <x v="459"/>
    <x v="6"/>
  </r>
  <r>
    <x v="460"/>
    <x v="460"/>
    <x v="459"/>
    <x v="0"/>
    <n v="25"/>
    <x v="2"/>
    <s v="US"/>
    <s v="USD"/>
    <x v="460"/>
    <x v="460"/>
    <b v="0"/>
    <n v="2"/>
    <x v="1"/>
    <s v="film &amp; video/animation"/>
    <n v="0"/>
    <n v="12.5"/>
    <x v="0"/>
    <x v="5"/>
    <x v="460"/>
    <x v="460"/>
    <x v="3"/>
  </r>
  <r>
    <x v="461"/>
    <x v="461"/>
    <x v="460"/>
    <x v="131"/>
    <n v="0"/>
    <x v="2"/>
    <s v="GB"/>
    <s v="GBP"/>
    <x v="461"/>
    <x v="461"/>
    <b v="0"/>
    <n v="0"/>
    <x v="1"/>
    <s v="film &amp; video/animation"/>
    <n v="0"/>
    <n v="0"/>
    <x v="0"/>
    <x v="5"/>
    <x v="461"/>
    <x v="461"/>
    <x v="4"/>
  </r>
  <r>
    <x v="462"/>
    <x v="462"/>
    <x v="461"/>
    <x v="57"/>
    <n v="0"/>
    <x v="2"/>
    <s v="US"/>
    <s v="USD"/>
    <x v="462"/>
    <x v="462"/>
    <b v="0"/>
    <n v="0"/>
    <x v="1"/>
    <s v="film &amp; video/animation"/>
    <n v="0"/>
    <n v="0"/>
    <x v="0"/>
    <x v="5"/>
    <x v="462"/>
    <x v="462"/>
    <x v="6"/>
  </r>
  <r>
    <x v="463"/>
    <x v="463"/>
    <x v="462"/>
    <x v="56"/>
    <n v="1250"/>
    <x v="2"/>
    <s v="US"/>
    <s v="USD"/>
    <x v="463"/>
    <x v="463"/>
    <b v="0"/>
    <n v="11"/>
    <x v="1"/>
    <s v="film &amp; video/animation"/>
    <n v="2"/>
    <n v="113.64"/>
    <x v="0"/>
    <x v="5"/>
    <x v="463"/>
    <x v="463"/>
    <x v="6"/>
  </r>
  <r>
    <x v="464"/>
    <x v="464"/>
    <x v="463"/>
    <x v="132"/>
    <n v="1"/>
    <x v="2"/>
    <s v="DE"/>
    <s v="EUR"/>
    <x v="464"/>
    <x v="464"/>
    <b v="0"/>
    <n v="1"/>
    <x v="1"/>
    <s v="film &amp; video/animation"/>
    <n v="0"/>
    <n v="1"/>
    <x v="0"/>
    <x v="5"/>
    <x v="464"/>
    <x v="464"/>
    <x v="2"/>
  </r>
  <r>
    <x v="465"/>
    <x v="465"/>
    <x v="464"/>
    <x v="133"/>
    <n v="138"/>
    <x v="2"/>
    <s v="US"/>
    <s v="USD"/>
    <x v="465"/>
    <x v="465"/>
    <b v="0"/>
    <n v="8"/>
    <x v="1"/>
    <s v="film &amp; video/animation"/>
    <n v="27"/>
    <n v="17.25"/>
    <x v="0"/>
    <x v="5"/>
    <x v="465"/>
    <x v="465"/>
    <x v="3"/>
  </r>
  <r>
    <x v="466"/>
    <x v="466"/>
    <x v="465"/>
    <x v="3"/>
    <n v="76"/>
    <x v="2"/>
    <s v="US"/>
    <s v="USD"/>
    <x v="466"/>
    <x v="466"/>
    <b v="0"/>
    <n v="5"/>
    <x v="1"/>
    <s v="film &amp; video/animation"/>
    <n v="1"/>
    <n v="15.2"/>
    <x v="0"/>
    <x v="5"/>
    <x v="466"/>
    <x v="466"/>
    <x v="5"/>
  </r>
  <r>
    <x v="467"/>
    <x v="467"/>
    <x v="466"/>
    <x v="22"/>
    <n v="4315"/>
    <x v="2"/>
    <s v="US"/>
    <s v="USD"/>
    <x v="467"/>
    <x v="467"/>
    <b v="0"/>
    <n v="39"/>
    <x v="1"/>
    <s v="film &amp; video/animation"/>
    <n v="22"/>
    <n v="110.64"/>
    <x v="0"/>
    <x v="5"/>
    <x v="467"/>
    <x v="467"/>
    <x v="5"/>
  </r>
  <r>
    <x v="468"/>
    <x v="468"/>
    <x v="467"/>
    <x v="51"/>
    <n v="0"/>
    <x v="2"/>
    <s v="US"/>
    <s v="USD"/>
    <x v="468"/>
    <x v="468"/>
    <b v="0"/>
    <n v="0"/>
    <x v="1"/>
    <s v="film &amp; video/animation"/>
    <n v="0"/>
    <n v="0"/>
    <x v="0"/>
    <x v="5"/>
    <x v="468"/>
    <x v="468"/>
    <x v="5"/>
  </r>
  <r>
    <x v="469"/>
    <x v="469"/>
    <x v="468"/>
    <x v="12"/>
    <n v="0"/>
    <x v="2"/>
    <s v="GB"/>
    <s v="GBP"/>
    <x v="469"/>
    <x v="469"/>
    <b v="0"/>
    <n v="0"/>
    <x v="1"/>
    <s v="film &amp; video/animation"/>
    <n v="0"/>
    <n v="0"/>
    <x v="0"/>
    <x v="5"/>
    <x v="469"/>
    <x v="469"/>
    <x v="3"/>
  </r>
  <r>
    <x v="470"/>
    <x v="470"/>
    <x v="469"/>
    <x v="10"/>
    <n v="51"/>
    <x v="2"/>
    <s v="US"/>
    <s v="USD"/>
    <x v="470"/>
    <x v="470"/>
    <b v="0"/>
    <n v="2"/>
    <x v="1"/>
    <s v="film &amp; video/animation"/>
    <n v="1"/>
    <n v="25.5"/>
    <x v="0"/>
    <x v="5"/>
    <x v="470"/>
    <x v="470"/>
    <x v="4"/>
  </r>
  <r>
    <x v="471"/>
    <x v="471"/>
    <x v="470"/>
    <x v="56"/>
    <n v="6541"/>
    <x v="2"/>
    <s v="US"/>
    <s v="USD"/>
    <x v="471"/>
    <x v="471"/>
    <b v="0"/>
    <n v="170"/>
    <x v="1"/>
    <s v="film &amp; video/animation"/>
    <n v="12"/>
    <n v="38.479999999999997"/>
    <x v="0"/>
    <x v="5"/>
    <x v="471"/>
    <x v="471"/>
    <x v="3"/>
  </r>
  <r>
    <x v="472"/>
    <x v="472"/>
    <x v="471"/>
    <x v="134"/>
    <n v="141"/>
    <x v="2"/>
    <s v="US"/>
    <s v="USD"/>
    <x v="472"/>
    <x v="472"/>
    <b v="0"/>
    <n v="5"/>
    <x v="1"/>
    <s v="film &amp; video/animation"/>
    <n v="18"/>
    <n v="28.2"/>
    <x v="0"/>
    <x v="5"/>
    <x v="472"/>
    <x v="472"/>
    <x v="3"/>
  </r>
  <r>
    <x v="473"/>
    <x v="473"/>
    <x v="472"/>
    <x v="11"/>
    <n v="861"/>
    <x v="2"/>
    <s v="US"/>
    <s v="USD"/>
    <x v="473"/>
    <x v="473"/>
    <b v="0"/>
    <n v="14"/>
    <x v="1"/>
    <s v="film &amp; video/animation"/>
    <n v="3"/>
    <n v="61.5"/>
    <x v="0"/>
    <x v="5"/>
    <x v="473"/>
    <x v="473"/>
    <x v="3"/>
  </r>
  <r>
    <x v="474"/>
    <x v="474"/>
    <x v="473"/>
    <x v="126"/>
    <n v="1"/>
    <x v="2"/>
    <s v="US"/>
    <s v="USD"/>
    <x v="474"/>
    <x v="474"/>
    <b v="0"/>
    <n v="1"/>
    <x v="1"/>
    <s v="film &amp; video/animation"/>
    <n v="0"/>
    <n v="1"/>
    <x v="0"/>
    <x v="5"/>
    <x v="474"/>
    <x v="474"/>
    <x v="1"/>
  </r>
  <r>
    <x v="475"/>
    <x v="475"/>
    <x v="474"/>
    <x v="13"/>
    <n v="0"/>
    <x v="2"/>
    <s v="US"/>
    <s v="USD"/>
    <x v="475"/>
    <x v="475"/>
    <b v="0"/>
    <n v="0"/>
    <x v="1"/>
    <s v="film &amp; video/animation"/>
    <n v="0"/>
    <n v="0"/>
    <x v="0"/>
    <x v="5"/>
    <x v="475"/>
    <x v="475"/>
    <x v="0"/>
  </r>
  <r>
    <x v="476"/>
    <x v="476"/>
    <x v="475"/>
    <x v="135"/>
    <n v="4906.59"/>
    <x v="2"/>
    <s v="US"/>
    <s v="USD"/>
    <x v="476"/>
    <x v="476"/>
    <b v="0"/>
    <n v="124"/>
    <x v="1"/>
    <s v="film &amp; video/animation"/>
    <n v="2"/>
    <n v="39.57"/>
    <x v="0"/>
    <x v="5"/>
    <x v="476"/>
    <x v="476"/>
    <x v="3"/>
  </r>
  <r>
    <x v="477"/>
    <x v="477"/>
    <x v="476"/>
    <x v="15"/>
    <n v="0"/>
    <x v="2"/>
    <s v="US"/>
    <s v="USD"/>
    <x v="477"/>
    <x v="477"/>
    <b v="0"/>
    <n v="0"/>
    <x v="1"/>
    <s v="film &amp; video/animation"/>
    <n v="0"/>
    <n v="0"/>
    <x v="0"/>
    <x v="5"/>
    <x v="477"/>
    <x v="477"/>
    <x v="5"/>
  </r>
  <r>
    <x v="478"/>
    <x v="478"/>
    <x v="477"/>
    <x v="3"/>
    <n v="0"/>
    <x v="2"/>
    <s v="US"/>
    <s v="USD"/>
    <x v="478"/>
    <x v="478"/>
    <b v="0"/>
    <n v="0"/>
    <x v="1"/>
    <s v="film &amp; video/animation"/>
    <n v="0"/>
    <n v="0"/>
    <x v="0"/>
    <x v="5"/>
    <x v="478"/>
    <x v="478"/>
    <x v="0"/>
  </r>
  <r>
    <x v="479"/>
    <x v="479"/>
    <x v="478"/>
    <x v="36"/>
    <n v="4884"/>
    <x v="2"/>
    <s v="US"/>
    <s v="USD"/>
    <x v="479"/>
    <x v="479"/>
    <b v="0"/>
    <n v="55"/>
    <x v="1"/>
    <s v="film &amp; video/animation"/>
    <n v="33"/>
    <n v="88.8"/>
    <x v="0"/>
    <x v="5"/>
    <x v="479"/>
    <x v="479"/>
    <x v="3"/>
  </r>
  <r>
    <x v="480"/>
    <x v="480"/>
    <x v="479"/>
    <x v="79"/>
    <n v="7764"/>
    <x v="2"/>
    <s v="US"/>
    <s v="USD"/>
    <x v="480"/>
    <x v="480"/>
    <b v="0"/>
    <n v="140"/>
    <x v="1"/>
    <s v="film &amp; video/animation"/>
    <n v="19"/>
    <n v="55.46"/>
    <x v="0"/>
    <x v="5"/>
    <x v="480"/>
    <x v="480"/>
    <x v="4"/>
  </r>
  <r>
    <x v="481"/>
    <x v="481"/>
    <x v="480"/>
    <x v="11"/>
    <n v="1830"/>
    <x v="2"/>
    <s v="US"/>
    <s v="USD"/>
    <x v="481"/>
    <x v="481"/>
    <b v="0"/>
    <n v="21"/>
    <x v="1"/>
    <s v="film &amp; video/animation"/>
    <n v="6"/>
    <n v="87.14"/>
    <x v="0"/>
    <x v="5"/>
    <x v="481"/>
    <x v="481"/>
    <x v="5"/>
  </r>
  <r>
    <x v="482"/>
    <x v="482"/>
    <x v="481"/>
    <x v="3"/>
    <n v="10"/>
    <x v="2"/>
    <s v="US"/>
    <s v="USD"/>
    <x v="482"/>
    <x v="482"/>
    <b v="0"/>
    <n v="1"/>
    <x v="1"/>
    <s v="film &amp; video/animation"/>
    <n v="0"/>
    <n v="10"/>
    <x v="0"/>
    <x v="5"/>
    <x v="482"/>
    <x v="482"/>
    <x v="2"/>
  </r>
  <r>
    <x v="483"/>
    <x v="483"/>
    <x v="482"/>
    <x v="36"/>
    <n v="7530"/>
    <x v="2"/>
    <s v="GB"/>
    <s v="GBP"/>
    <x v="483"/>
    <x v="483"/>
    <b v="0"/>
    <n v="147"/>
    <x v="1"/>
    <s v="film &amp; video/animation"/>
    <n v="50"/>
    <n v="51.22"/>
    <x v="0"/>
    <x v="5"/>
    <x v="483"/>
    <x v="483"/>
    <x v="5"/>
  </r>
  <r>
    <x v="484"/>
    <x v="484"/>
    <x v="483"/>
    <x v="58"/>
    <n v="149"/>
    <x v="2"/>
    <s v="GB"/>
    <s v="GBP"/>
    <x v="484"/>
    <x v="484"/>
    <b v="0"/>
    <n v="11"/>
    <x v="1"/>
    <s v="film &amp; video/animation"/>
    <n v="0"/>
    <n v="13.55"/>
    <x v="0"/>
    <x v="5"/>
    <x v="484"/>
    <x v="484"/>
    <x v="0"/>
  </r>
  <r>
    <x v="485"/>
    <x v="485"/>
    <x v="484"/>
    <x v="136"/>
    <n v="8315.01"/>
    <x v="2"/>
    <s v="GB"/>
    <s v="GBP"/>
    <x v="485"/>
    <x v="485"/>
    <b v="0"/>
    <n v="125"/>
    <x v="1"/>
    <s v="film &amp; video/animation"/>
    <n v="22"/>
    <n v="66.52"/>
    <x v="0"/>
    <x v="5"/>
    <x v="485"/>
    <x v="485"/>
    <x v="4"/>
  </r>
  <r>
    <x v="486"/>
    <x v="486"/>
    <x v="485"/>
    <x v="137"/>
    <n v="50"/>
    <x v="2"/>
    <s v="AU"/>
    <s v="AUD"/>
    <x v="486"/>
    <x v="486"/>
    <b v="0"/>
    <n v="1"/>
    <x v="1"/>
    <s v="film &amp; video/animation"/>
    <n v="0"/>
    <n v="50"/>
    <x v="0"/>
    <x v="5"/>
    <x v="486"/>
    <x v="486"/>
    <x v="3"/>
  </r>
  <r>
    <x v="487"/>
    <x v="487"/>
    <x v="486"/>
    <x v="63"/>
    <n v="0"/>
    <x v="2"/>
    <s v="CA"/>
    <s v="CAD"/>
    <x v="487"/>
    <x v="487"/>
    <b v="0"/>
    <n v="0"/>
    <x v="1"/>
    <s v="film &amp; video/animation"/>
    <n v="0"/>
    <n v="0"/>
    <x v="0"/>
    <x v="5"/>
    <x v="487"/>
    <x v="487"/>
    <x v="2"/>
  </r>
  <r>
    <x v="488"/>
    <x v="488"/>
    <x v="487"/>
    <x v="14"/>
    <n v="0"/>
    <x v="2"/>
    <s v="US"/>
    <s v="USD"/>
    <x v="488"/>
    <x v="488"/>
    <b v="0"/>
    <n v="0"/>
    <x v="1"/>
    <s v="film &amp; video/animation"/>
    <n v="0"/>
    <n v="0"/>
    <x v="0"/>
    <x v="5"/>
    <x v="488"/>
    <x v="488"/>
    <x v="2"/>
  </r>
  <r>
    <x v="489"/>
    <x v="489"/>
    <x v="488"/>
    <x v="138"/>
    <n v="215"/>
    <x v="2"/>
    <s v="US"/>
    <s v="USD"/>
    <x v="489"/>
    <x v="489"/>
    <b v="0"/>
    <n v="3"/>
    <x v="1"/>
    <s v="film &amp; video/animation"/>
    <n v="0"/>
    <n v="71.67"/>
    <x v="0"/>
    <x v="5"/>
    <x v="489"/>
    <x v="489"/>
    <x v="6"/>
  </r>
  <r>
    <x v="490"/>
    <x v="490"/>
    <x v="489"/>
    <x v="28"/>
    <n v="0"/>
    <x v="2"/>
    <s v="US"/>
    <s v="USD"/>
    <x v="490"/>
    <x v="490"/>
    <b v="0"/>
    <n v="0"/>
    <x v="1"/>
    <s v="film &amp; video/animation"/>
    <n v="0"/>
    <n v="0"/>
    <x v="0"/>
    <x v="5"/>
    <x v="490"/>
    <x v="490"/>
    <x v="5"/>
  </r>
  <r>
    <x v="491"/>
    <x v="491"/>
    <x v="490"/>
    <x v="3"/>
    <n v="0"/>
    <x v="2"/>
    <s v="US"/>
    <s v="USD"/>
    <x v="491"/>
    <x v="491"/>
    <b v="0"/>
    <n v="0"/>
    <x v="1"/>
    <s v="film &amp; video/animation"/>
    <n v="0"/>
    <n v="0"/>
    <x v="0"/>
    <x v="5"/>
    <x v="491"/>
    <x v="491"/>
    <x v="0"/>
  </r>
  <r>
    <x v="492"/>
    <x v="492"/>
    <x v="491"/>
    <x v="139"/>
    <n v="0"/>
    <x v="2"/>
    <s v="SE"/>
    <s v="SEK"/>
    <x v="492"/>
    <x v="492"/>
    <b v="0"/>
    <n v="0"/>
    <x v="1"/>
    <s v="film &amp; video/animation"/>
    <n v="0"/>
    <n v="0"/>
    <x v="0"/>
    <x v="5"/>
    <x v="492"/>
    <x v="492"/>
    <x v="2"/>
  </r>
  <r>
    <x v="493"/>
    <x v="493"/>
    <x v="492"/>
    <x v="11"/>
    <n v="0"/>
    <x v="2"/>
    <s v="GB"/>
    <s v="GBP"/>
    <x v="493"/>
    <x v="493"/>
    <b v="0"/>
    <n v="0"/>
    <x v="1"/>
    <s v="film &amp; video/animation"/>
    <n v="0"/>
    <n v="0"/>
    <x v="0"/>
    <x v="5"/>
    <x v="493"/>
    <x v="493"/>
    <x v="0"/>
  </r>
  <r>
    <x v="494"/>
    <x v="494"/>
    <x v="493"/>
    <x v="22"/>
    <n v="31"/>
    <x v="2"/>
    <s v="US"/>
    <s v="USD"/>
    <x v="494"/>
    <x v="494"/>
    <b v="0"/>
    <n v="3"/>
    <x v="1"/>
    <s v="film &amp; video/animation"/>
    <n v="0"/>
    <n v="10.33"/>
    <x v="0"/>
    <x v="5"/>
    <x v="494"/>
    <x v="494"/>
    <x v="3"/>
  </r>
  <r>
    <x v="495"/>
    <x v="495"/>
    <x v="494"/>
    <x v="39"/>
    <n v="0"/>
    <x v="2"/>
    <s v="US"/>
    <s v="USD"/>
    <x v="495"/>
    <x v="495"/>
    <b v="0"/>
    <n v="0"/>
    <x v="1"/>
    <s v="film &amp; video/animation"/>
    <n v="0"/>
    <n v="0"/>
    <x v="0"/>
    <x v="5"/>
    <x v="495"/>
    <x v="495"/>
    <x v="0"/>
  </r>
  <r>
    <x v="496"/>
    <x v="496"/>
    <x v="495"/>
    <x v="127"/>
    <n v="1"/>
    <x v="2"/>
    <s v="US"/>
    <s v="USD"/>
    <x v="496"/>
    <x v="496"/>
    <b v="0"/>
    <n v="1"/>
    <x v="1"/>
    <s v="film &amp; video/animation"/>
    <n v="0"/>
    <n v="1"/>
    <x v="0"/>
    <x v="5"/>
    <x v="496"/>
    <x v="496"/>
    <x v="4"/>
  </r>
  <r>
    <x v="497"/>
    <x v="497"/>
    <x v="496"/>
    <x v="140"/>
    <n v="30"/>
    <x v="2"/>
    <s v="US"/>
    <s v="USD"/>
    <x v="497"/>
    <x v="497"/>
    <b v="0"/>
    <n v="3"/>
    <x v="1"/>
    <s v="film &amp; video/animation"/>
    <n v="1"/>
    <n v="10"/>
    <x v="0"/>
    <x v="5"/>
    <x v="497"/>
    <x v="497"/>
    <x v="3"/>
  </r>
  <r>
    <x v="498"/>
    <x v="498"/>
    <x v="497"/>
    <x v="141"/>
    <n v="2994"/>
    <x v="2"/>
    <s v="US"/>
    <s v="USD"/>
    <x v="498"/>
    <x v="498"/>
    <b v="0"/>
    <n v="22"/>
    <x v="1"/>
    <s v="film &amp; video/animation"/>
    <n v="5"/>
    <n v="136.09"/>
    <x v="0"/>
    <x v="5"/>
    <x v="498"/>
    <x v="498"/>
    <x v="6"/>
  </r>
  <r>
    <x v="499"/>
    <x v="499"/>
    <x v="498"/>
    <x v="22"/>
    <n v="1910"/>
    <x v="2"/>
    <s v="US"/>
    <s v="USD"/>
    <x v="499"/>
    <x v="499"/>
    <b v="0"/>
    <n v="26"/>
    <x v="1"/>
    <s v="film &amp; video/animation"/>
    <n v="10"/>
    <n v="73.459999999999994"/>
    <x v="0"/>
    <x v="5"/>
    <x v="499"/>
    <x v="499"/>
    <x v="8"/>
  </r>
  <r>
    <x v="500"/>
    <x v="500"/>
    <x v="499"/>
    <x v="115"/>
    <n v="215"/>
    <x v="2"/>
    <s v="US"/>
    <s v="USD"/>
    <x v="500"/>
    <x v="500"/>
    <b v="0"/>
    <n v="4"/>
    <x v="1"/>
    <s v="film &amp; video/animation"/>
    <n v="3"/>
    <n v="53.75"/>
    <x v="0"/>
    <x v="5"/>
    <x v="500"/>
    <x v="500"/>
    <x v="7"/>
  </r>
  <r>
    <x v="501"/>
    <x v="501"/>
    <x v="500"/>
    <x v="3"/>
    <n v="0"/>
    <x v="2"/>
    <s v="US"/>
    <s v="USD"/>
    <x v="501"/>
    <x v="501"/>
    <b v="0"/>
    <n v="0"/>
    <x v="1"/>
    <s v="film &amp; video/animation"/>
    <n v="0"/>
    <n v="0"/>
    <x v="0"/>
    <x v="5"/>
    <x v="501"/>
    <x v="501"/>
    <x v="6"/>
  </r>
  <r>
    <x v="502"/>
    <x v="502"/>
    <x v="501"/>
    <x v="22"/>
    <n v="230"/>
    <x v="2"/>
    <s v="US"/>
    <s v="USD"/>
    <x v="502"/>
    <x v="502"/>
    <b v="0"/>
    <n v="4"/>
    <x v="1"/>
    <s v="film &amp; video/animation"/>
    <n v="1"/>
    <n v="57.5"/>
    <x v="0"/>
    <x v="5"/>
    <x v="502"/>
    <x v="502"/>
    <x v="5"/>
  </r>
  <r>
    <x v="503"/>
    <x v="503"/>
    <x v="502"/>
    <x v="115"/>
    <n v="114"/>
    <x v="2"/>
    <s v="GB"/>
    <s v="GBP"/>
    <x v="503"/>
    <x v="503"/>
    <b v="0"/>
    <n v="9"/>
    <x v="1"/>
    <s v="film &amp; video/animation"/>
    <n v="2"/>
    <n v="12.67"/>
    <x v="0"/>
    <x v="5"/>
    <x v="503"/>
    <x v="503"/>
    <x v="3"/>
  </r>
  <r>
    <x v="504"/>
    <x v="504"/>
    <x v="503"/>
    <x v="142"/>
    <n v="335"/>
    <x v="2"/>
    <s v="US"/>
    <s v="USD"/>
    <x v="504"/>
    <x v="504"/>
    <b v="0"/>
    <n v="5"/>
    <x v="1"/>
    <s v="film &amp; video/animation"/>
    <n v="1"/>
    <n v="67"/>
    <x v="0"/>
    <x v="5"/>
    <x v="504"/>
    <x v="504"/>
    <x v="5"/>
  </r>
  <r>
    <x v="505"/>
    <x v="505"/>
    <x v="504"/>
    <x v="14"/>
    <n v="52"/>
    <x v="2"/>
    <s v="US"/>
    <s v="USD"/>
    <x v="505"/>
    <x v="505"/>
    <b v="0"/>
    <n v="14"/>
    <x v="1"/>
    <s v="film &amp; video/animation"/>
    <n v="0"/>
    <n v="3.71"/>
    <x v="0"/>
    <x v="5"/>
    <x v="505"/>
    <x v="505"/>
    <x v="0"/>
  </r>
  <r>
    <x v="506"/>
    <x v="506"/>
    <x v="505"/>
    <x v="61"/>
    <n v="250"/>
    <x v="2"/>
    <s v="US"/>
    <s v="USD"/>
    <x v="506"/>
    <x v="506"/>
    <b v="0"/>
    <n v="1"/>
    <x v="1"/>
    <s v="film &amp; video/animation"/>
    <n v="0"/>
    <n v="250"/>
    <x v="0"/>
    <x v="5"/>
    <x v="506"/>
    <x v="506"/>
    <x v="4"/>
  </r>
  <r>
    <x v="507"/>
    <x v="507"/>
    <x v="506"/>
    <x v="22"/>
    <n v="640"/>
    <x v="2"/>
    <s v="US"/>
    <s v="USD"/>
    <x v="507"/>
    <x v="507"/>
    <b v="0"/>
    <n v="10"/>
    <x v="1"/>
    <s v="film &amp; video/animation"/>
    <n v="3"/>
    <n v="64"/>
    <x v="0"/>
    <x v="5"/>
    <x v="507"/>
    <x v="507"/>
    <x v="5"/>
  </r>
  <r>
    <x v="508"/>
    <x v="508"/>
    <x v="507"/>
    <x v="63"/>
    <n v="400"/>
    <x v="2"/>
    <s v="US"/>
    <s v="USD"/>
    <x v="508"/>
    <x v="508"/>
    <b v="0"/>
    <n v="3"/>
    <x v="1"/>
    <s v="film &amp; video/animation"/>
    <n v="1"/>
    <n v="133.33000000000001"/>
    <x v="0"/>
    <x v="5"/>
    <x v="508"/>
    <x v="508"/>
    <x v="5"/>
  </r>
  <r>
    <x v="509"/>
    <x v="509"/>
    <x v="508"/>
    <x v="10"/>
    <n v="10"/>
    <x v="2"/>
    <s v="GB"/>
    <s v="GBP"/>
    <x v="509"/>
    <x v="509"/>
    <b v="0"/>
    <n v="1"/>
    <x v="1"/>
    <s v="film &amp; video/animation"/>
    <n v="0"/>
    <n v="10"/>
    <x v="0"/>
    <x v="5"/>
    <x v="509"/>
    <x v="509"/>
    <x v="0"/>
  </r>
  <r>
    <x v="510"/>
    <x v="510"/>
    <x v="509"/>
    <x v="32"/>
    <n v="0"/>
    <x v="2"/>
    <s v="US"/>
    <s v="USD"/>
    <x v="510"/>
    <x v="510"/>
    <b v="0"/>
    <n v="0"/>
    <x v="1"/>
    <s v="film &amp; video/animation"/>
    <n v="0"/>
    <n v="0"/>
    <x v="0"/>
    <x v="5"/>
    <x v="510"/>
    <x v="510"/>
    <x v="2"/>
  </r>
  <r>
    <x v="511"/>
    <x v="511"/>
    <x v="510"/>
    <x v="10"/>
    <n v="150"/>
    <x v="2"/>
    <s v="US"/>
    <s v="USD"/>
    <x v="511"/>
    <x v="511"/>
    <b v="0"/>
    <n v="5"/>
    <x v="1"/>
    <s v="film &amp; video/animation"/>
    <n v="3"/>
    <n v="30"/>
    <x v="0"/>
    <x v="5"/>
    <x v="511"/>
    <x v="511"/>
    <x v="4"/>
  </r>
  <r>
    <x v="512"/>
    <x v="512"/>
    <x v="511"/>
    <x v="6"/>
    <n v="11"/>
    <x v="2"/>
    <s v="US"/>
    <s v="USD"/>
    <x v="512"/>
    <x v="512"/>
    <b v="0"/>
    <n v="2"/>
    <x v="1"/>
    <s v="film &amp; video/animation"/>
    <n v="0"/>
    <n v="5.5"/>
    <x v="0"/>
    <x v="5"/>
    <x v="512"/>
    <x v="512"/>
    <x v="2"/>
  </r>
  <r>
    <x v="513"/>
    <x v="513"/>
    <x v="512"/>
    <x v="63"/>
    <n v="6962"/>
    <x v="2"/>
    <s v="US"/>
    <s v="USD"/>
    <x v="513"/>
    <x v="513"/>
    <b v="0"/>
    <n v="68"/>
    <x v="1"/>
    <s v="film &amp; video/animation"/>
    <n v="14"/>
    <n v="102.38"/>
    <x v="0"/>
    <x v="5"/>
    <x v="513"/>
    <x v="513"/>
    <x v="2"/>
  </r>
  <r>
    <x v="514"/>
    <x v="514"/>
    <x v="513"/>
    <x v="15"/>
    <n v="50"/>
    <x v="2"/>
    <s v="CA"/>
    <s v="CAD"/>
    <x v="514"/>
    <x v="514"/>
    <b v="0"/>
    <n v="3"/>
    <x v="1"/>
    <s v="film &amp; video/animation"/>
    <n v="3"/>
    <n v="16.670000000000002"/>
    <x v="0"/>
    <x v="5"/>
    <x v="514"/>
    <x v="514"/>
    <x v="3"/>
  </r>
  <r>
    <x v="515"/>
    <x v="515"/>
    <x v="514"/>
    <x v="143"/>
    <n v="24651"/>
    <x v="2"/>
    <s v="US"/>
    <s v="USD"/>
    <x v="515"/>
    <x v="515"/>
    <b v="0"/>
    <n v="34"/>
    <x v="1"/>
    <s v="film &amp; video/animation"/>
    <n v="25"/>
    <n v="725.03"/>
    <x v="0"/>
    <x v="5"/>
    <x v="515"/>
    <x v="515"/>
    <x v="0"/>
  </r>
  <r>
    <x v="516"/>
    <x v="516"/>
    <x v="515"/>
    <x v="10"/>
    <n v="0"/>
    <x v="2"/>
    <s v="GB"/>
    <s v="GBP"/>
    <x v="516"/>
    <x v="516"/>
    <b v="0"/>
    <n v="0"/>
    <x v="1"/>
    <s v="film &amp; video/animation"/>
    <n v="0"/>
    <n v="0"/>
    <x v="0"/>
    <x v="5"/>
    <x v="516"/>
    <x v="516"/>
    <x v="0"/>
  </r>
  <r>
    <x v="517"/>
    <x v="517"/>
    <x v="516"/>
    <x v="36"/>
    <n v="205"/>
    <x v="2"/>
    <s v="US"/>
    <s v="USD"/>
    <x v="517"/>
    <x v="517"/>
    <b v="0"/>
    <n v="3"/>
    <x v="1"/>
    <s v="film &amp; video/animation"/>
    <n v="1"/>
    <n v="68.33"/>
    <x v="0"/>
    <x v="5"/>
    <x v="517"/>
    <x v="517"/>
    <x v="1"/>
  </r>
  <r>
    <x v="518"/>
    <x v="518"/>
    <x v="517"/>
    <x v="144"/>
    <n v="0"/>
    <x v="2"/>
    <s v="US"/>
    <s v="USD"/>
    <x v="518"/>
    <x v="518"/>
    <b v="0"/>
    <n v="0"/>
    <x v="1"/>
    <s v="film &amp; video/animation"/>
    <n v="0"/>
    <n v="0"/>
    <x v="0"/>
    <x v="5"/>
    <x v="518"/>
    <x v="518"/>
    <x v="0"/>
  </r>
  <r>
    <x v="519"/>
    <x v="519"/>
    <x v="518"/>
    <x v="145"/>
    <n v="2746"/>
    <x v="2"/>
    <s v="US"/>
    <s v="USD"/>
    <x v="519"/>
    <x v="519"/>
    <b v="0"/>
    <n v="70"/>
    <x v="1"/>
    <s v="film &amp; video/animation"/>
    <n v="23"/>
    <n v="39.229999999999997"/>
    <x v="0"/>
    <x v="5"/>
    <x v="519"/>
    <x v="519"/>
    <x v="5"/>
  </r>
  <r>
    <x v="520"/>
    <x v="520"/>
    <x v="519"/>
    <x v="10"/>
    <n v="5105"/>
    <x v="0"/>
    <s v="GB"/>
    <s v="GBP"/>
    <x v="520"/>
    <x v="520"/>
    <b v="0"/>
    <n v="34"/>
    <x v="0"/>
    <s v="theater/plays"/>
    <n v="102"/>
    <n v="150.15"/>
    <x v="1"/>
    <x v="6"/>
    <x v="520"/>
    <x v="520"/>
    <x v="0"/>
  </r>
  <r>
    <x v="521"/>
    <x v="521"/>
    <x v="520"/>
    <x v="10"/>
    <n v="5232"/>
    <x v="0"/>
    <s v="US"/>
    <s v="USD"/>
    <x v="521"/>
    <x v="521"/>
    <b v="0"/>
    <n v="56"/>
    <x v="0"/>
    <s v="theater/plays"/>
    <n v="105"/>
    <n v="93.43"/>
    <x v="1"/>
    <x v="6"/>
    <x v="521"/>
    <x v="521"/>
    <x v="2"/>
  </r>
  <r>
    <x v="522"/>
    <x v="522"/>
    <x v="521"/>
    <x v="9"/>
    <n v="3440"/>
    <x v="0"/>
    <s v="US"/>
    <s v="USD"/>
    <x v="522"/>
    <x v="522"/>
    <b v="0"/>
    <n v="31"/>
    <x v="0"/>
    <s v="theater/plays"/>
    <n v="115"/>
    <n v="110.97"/>
    <x v="1"/>
    <x v="6"/>
    <x v="522"/>
    <x v="522"/>
    <x v="2"/>
  </r>
  <r>
    <x v="523"/>
    <x v="523"/>
    <x v="522"/>
    <x v="10"/>
    <n v="6030"/>
    <x v="0"/>
    <s v="US"/>
    <s v="USD"/>
    <x v="523"/>
    <x v="523"/>
    <b v="0"/>
    <n v="84"/>
    <x v="0"/>
    <s v="theater/plays"/>
    <n v="121"/>
    <n v="71.790000000000006"/>
    <x v="1"/>
    <x v="6"/>
    <x v="523"/>
    <x v="523"/>
    <x v="0"/>
  </r>
  <r>
    <x v="524"/>
    <x v="524"/>
    <x v="523"/>
    <x v="8"/>
    <n v="3803.55"/>
    <x v="0"/>
    <s v="GB"/>
    <s v="GBP"/>
    <x v="524"/>
    <x v="524"/>
    <b v="0"/>
    <n v="130"/>
    <x v="0"/>
    <s v="theater/plays"/>
    <n v="109"/>
    <n v="29.26"/>
    <x v="1"/>
    <x v="6"/>
    <x v="524"/>
    <x v="524"/>
    <x v="2"/>
  </r>
  <r>
    <x v="525"/>
    <x v="525"/>
    <x v="524"/>
    <x v="14"/>
    <n v="12000"/>
    <x v="0"/>
    <s v="US"/>
    <s v="USD"/>
    <x v="525"/>
    <x v="525"/>
    <b v="0"/>
    <n v="12"/>
    <x v="0"/>
    <s v="theater/plays"/>
    <n v="100"/>
    <n v="1000"/>
    <x v="1"/>
    <x v="6"/>
    <x v="525"/>
    <x v="525"/>
    <x v="3"/>
  </r>
  <r>
    <x v="526"/>
    <x v="526"/>
    <x v="525"/>
    <x v="15"/>
    <n v="1710"/>
    <x v="0"/>
    <s v="GB"/>
    <s v="GBP"/>
    <x v="526"/>
    <x v="526"/>
    <b v="0"/>
    <n v="23"/>
    <x v="0"/>
    <s v="theater/plays"/>
    <n v="114"/>
    <n v="74.349999999999994"/>
    <x v="1"/>
    <x v="6"/>
    <x v="526"/>
    <x v="526"/>
    <x v="0"/>
  </r>
  <r>
    <x v="527"/>
    <x v="527"/>
    <x v="526"/>
    <x v="3"/>
    <n v="10085"/>
    <x v="0"/>
    <s v="US"/>
    <s v="USD"/>
    <x v="527"/>
    <x v="527"/>
    <b v="0"/>
    <n v="158"/>
    <x v="0"/>
    <s v="theater/plays"/>
    <n v="101"/>
    <n v="63.83"/>
    <x v="1"/>
    <x v="6"/>
    <x v="527"/>
    <x v="527"/>
    <x v="1"/>
  </r>
  <r>
    <x v="528"/>
    <x v="528"/>
    <x v="527"/>
    <x v="146"/>
    <n v="1330"/>
    <x v="0"/>
    <s v="US"/>
    <s v="USD"/>
    <x v="528"/>
    <x v="528"/>
    <b v="0"/>
    <n v="30"/>
    <x v="0"/>
    <s v="theater/plays"/>
    <n v="116"/>
    <n v="44.33"/>
    <x v="1"/>
    <x v="6"/>
    <x v="528"/>
    <x v="528"/>
    <x v="0"/>
  </r>
  <r>
    <x v="529"/>
    <x v="529"/>
    <x v="528"/>
    <x v="38"/>
    <n v="1565"/>
    <x v="0"/>
    <s v="CA"/>
    <s v="CAD"/>
    <x v="529"/>
    <x v="529"/>
    <b v="0"/>
    <n v="18"/>
    <x v="0"/>
    <s v="theater/plays"/>
    <n v="130"/>
    <n v="86.94"/>
    <x v="1"/>
    <x v="6"/>
    <x v="529"/>
    <x v="529"/>
    <x v="2"/>
  </r>
  <r>
    <x v="530"/>
    <x v="530"/>
    <x v="529"/>
    <x v="147"/>
    <n v="3670"/>
    <x v="0"/>
    <s v="US"/>
    <s v="USD"/>
    <x v="530"/>
    <x v="530"/>
    <b v="0"/>
    <n v="29"/>
    <x v="0"/>
    <s v="theater/plays"/>
    <n v="108"/>
    <n v="126.55"/>
    <x v="1"/>
    <x v="6"/>
    <x v="530"/>
    <x v="530"/>
    <x v="0"/>
  </r>
  <r>
    <x v="531"/>
    <x v="531"/>
    <x v="530"/>
    <x v="23"/>
    <n v="4000"/>
    <x v="0"/>
    <s v="US"/>
    <s v="USD"/>
    <x v="531"/>
    <x v="531"/>
    <b v="0"/>
    <n v="31"/>
    <x v="0"/>
    <s v="theater/plays"/>
    <n v="100"/>
    <n v="129.03"/>
    <x v="1"/>
    <x v="6"/>
    <x v="531"/>
    <x v="531"/>
    <x v="2"/>
  </r>
  <r>
    <x v="532"/>
    <x v="532"/>
    <x v="531"/>
    <x v="3"/>
    <n v="12325"/>
    <x v="0"/>
    <s v="US"/>
    <s v="USD"/>
    <x v="532"/>
    <x v="532"/>
    <b v="0"/>
    <n v="173"/>
    <x v="0"/>
    <s v="theater/plays"/>
    <n v="123"/>
    <n v="71.239999999999995"/>
    <x v="1"/>
    <x v="6"/>
    <x v="532"/>
    <x v="532"/>
    <x v="2"/>
  </r>
  <r>
    <x v="533"/>
    <x v="533"/>
    <x v="532"/>
    <x v="13"/>
    <n v="2004"/>
    <x v="0"/>
    <s v="GB"/>
    <s v="GBP"/>
    <x v="533"/>
    <x v="533"/>
    <b v="0"/>
    <n v="17"/>
    <x v="0"/>
    <s v="theater/plays"/>
    <n v="100"/>
    <n v="117.88"/>
    <x v="1"/>
    <x v="6"/>
    <x v="533"/>
    <x v="533"/>
    <x v="2"/>
  </r>
  <r>
    <x v="534"/>
    <x v="534"/>
    <x v="533"/>
    <x v="36"/>
    <n v="15700"/>
    <x v="0"/>
    <s v="NO"/>
    <s v="NOK"/>
    <x v="534"/>
    <x v="534"/>
    <b v="0"/>
    <n v="48"/>
    <x v="0"/>
    <s v="theater/plays"/>
    <n v="105"/>
    <n v="327.08"/>
    <x v="1"/>
    <x v="6"/>
    <x v="534"/>
    <x v="534"/>
    <x v="0"/>
  </r>
  <r>
    <x v="535"/>
    <x v="535"/>
    <x v="534"/>
    <x v="13"/>
    <n v="2050"/>
    <x v="0"/>
    <s v="GB"/>
    <s v="GBP"/>
    <x v="535"/>
    <x v="535"/>
    <b v="0"/>
    <n v="59"/>
    <x v="0"/>
    <s v="theater/plays"/>
    <n v="103"/>
    <n v="34.75"/>
    <x v="1"/>
    <x v="6"/>
    <x v="535"/>
    <x v="535"/>
    <x v="2"/>
  </r>
  <r>
    <x v="536"/>
    <x v="536"/>
    <x v="535"/>
    <x v="126"/>
    <n v="3902.5"/>
    <x v="0"/>
    <s v="GB"/>
    <s v="GBP"/>
    <x v="536"/>
    <x v="536"/>
    <b v="0"/>
    <n v="39"/>
    <x v="0"/>
    <s v="theater/plays"/>
    <n v="118"/>
    <n v="100.06"/>
    <x v="1"/>
    <x v="6"/>
    <x v="536"/>
    <x v="536"/>
    <x v="0"/>
  </r>
  <r>
    <x v="537"/>
    <x v="537"/>
    <x v="536"/>
    <x v="13"/>
    <n v="2410"/>
    <x v="0"/>
    <s v="US"/>
    <s v="USD"/>
    <x v="537"/>
    <x v="537"/>
    <b v="0"/>
    <n v="59"/>
    <x v="0"/>
    <s v="theater/plays"/>
    <n v="121"/>
    <n v="40.85"/>
    <x v="1"/>
    <x v="6"/>
    <x v="537"/>
    <x v="537"/>
    <x v="0"/>
  </r>
  <r>
    <x v="538"/>
    <x v="538"/>
    <x v="537"/>
    <x v="10"/>
    <n v="15121"/>
    <x v="0"/>
    <s v="US"/>
    <s v="USD"/>
    <x v="538"/>
    <x v="538"/>
    <b v="0"/>
    <n v="60"/>
    <x v="0"/>
    <s v="theater/plays"/>
    <n v="302"/>
    <n v="252.02"/>
    <x v="1"/>
    <x v="6"/>
    <x v="538"/>
    <x v="538"/>
    <x v="2"/>
  </r>
  <r>
    <x v="539"/>
    <x v="539"/>
    <x v="538"/>
    <x v="2"/>
    <n v="503.22"/>
    <x v="0"/>
    <s v="GB"/>
    <s v="GBP"/>
    <x v="539"/>
    <x v="539"/>
    <b v="0"/>
    <n v="20"/>
    <x v="0"/>
    <s v="theater/plays"/>
    <n v="101"/>
    <n v="25.16"/>
    <x v="1"/>
    <x v="6"/>
    <x v="539"/>
    <x v="539"/>
    <x v="2"/>
  </r>
  <r>
    <x v="540"/>
    <x v="540"/>
    <x v="539"/>
    <x v="36"/>
    <n v="1"/>
    <x v="2"/>
    <s v="US"/>
    <s v="USD"/>
    <x v="540"/>
    <x v="540"/>
    <b v="0"/>
    <n v="1"/>
    <x v="1"/>
    <s v="technology/web"/>
    <n v="0"/>
    <n v="1"/>
    <x v="2"/>
    <x v="7"/>
    <x v="540"/>
    <x v="540"/>
    <x v="0"/>
  </r>
  <r>
    <x v="541"/>
    <x v="541"/>
    <x v="540"/>
    <x v="37"/>
    <n v="25"/>
    <x v="2"/>
    <s v="US"/>
    <s v="USD"/>
    <x v="541"/>
    <x v="541"/>
    <b v="0"/>
    <n v="1"/>
    <x v="1"/>
    <s v="technology/web"/>
    <n v="1"/>
    <n v="25"/>
    <x v="2"/>
    <x v="7"/>
    <x v="541"/>
    <x v="541"/>
    <x v="0"/>
  </r>
  <r>
    <x v="542"/>
    <x v="542"/>
    <x v="541"/>
    <x v="65"/>
    <n v="1"/>
    <x v="2"/>
    <s v="US"/>
    <s v="USD"/>
    <x v="542"/>
    <x v="542"/>
    <b v="0"/>
    <n v="1"/>
    <x v="1"/>
    <s v="technology/web"/>
    <n v="0"/>
    <n v="1"/>
    <x v="2"/>
    <x v="7"/>
    <x v="542"/>
    <x v="542"/>
    <x v="2"/>
  </r>
  <r>
    <x v="543"/>
    <x v="543"/>
    <x v="542"/>
    <x v="29"/>
    <n v="70"/>
    <x v="2"/>
    <s v="AU"/>
    <s v="AUD"/>
    <x v="543"/>
    <x v="543"/>
    <b v="0"/>
    <n v="2"/>
    <x v="1"/>
    <s v="technology/web"/>
    <n v="0"/>
    <n v="35"/>
    <x v="2"/>
    <x v="7"/>
    <x v="543"/>
    <x v="543"/>
    <x v="3"/>
  </r>
  <r>
    <x v="544"/>
    <x v="544"/>
    <x v="543"/>
    <x v="2"/>
    <n v="6"/>
    <x v="2"/>
    <s v="US"/>
    <s v="USD"/>
    <x v="544"/>
    <x v="544"/>
    <b v="0"/>
    <n v="2"/>
    <x v="1"/>
    <s v="technology/web"/>
    <n v="1"/>
    <n v="3"/>
    <x v="2"/>
    <x v="7"/>
    <x v="544"/>
    <x v="544"/>
    <x v="2"/>
  </r>
  <r>
    <x v="545"/>
    <x v="545"/>
    <x v="544"/>
    <x v="63"/>
    <n v="13692"/>
    <x v="2"/>
    <s v="FR"/>
    <s v="EUR"/>
    <x v="545"/>
    <x v="545"/>
    <b v="0"/>
    <n v="34"/>
    <x v="1"/>
    <s v="technology/web"/>
    <n v="27"/>
    <n v="402.71"/>
    <x v="2"/>
    <x v="7"/>
    <x v="545"/>
    <x v="545"/>
    <x v="0"/>
  </r>
  <r>
    <x v="546"/>
    <x v="546"/>
    <x v="545"/>
    <x v="127"/>
    <n v="52"/>
    <x v="2"/>
    <s v="US"/>
    <s v="USD"/>
    <x v="546"/>
    <x v="546"/>
    <b v="0"/>
    <n v="2"/>
    <x v="1"/>
    <s v="technology/web"/>
    <n v="0"/>
    <n v="26"/>
    <x v="2"/>
    <x v="7"/>
    <x v="546"/>
    <x v="546"/>
    <x v="0"/>
  </r>
  <r>
    <x v="547"/>
    <x v="547"/>
    <x v="546"/>
    <x v="51"/>
    <n v="0"/>
    <x v="2"/>
    <s v="GB"/>
    <s v="GBP"/>
    <x v="547"/>
    <x v="547"/>
    <b v="0"/>
    <n v="0"/>
    <x v="1"/>
    <s v="technology/web"/>
    <n v="0"/>
    <n v="0"/>
    <x v="2"/>
    <x v="7"/>
    <x v="547"/>
    <x v="547"/>
    <x v="2"/>
  </r>
  <r>
    <x v="548"/>
    <x v="548"/>
    <x v="547"/>
    <x v="3"/>
    <n v="9"/>
    <x v="2"/>
    <s v="GB"/>
    <s v="GBP"/>
    <x v="548"/>
    <x v="548"/>
    <b v="0"/>
    <n v="1"/>
    <x v="1"/>
    <s v="technology/web"/>
    <n v="0"/>
    <n v="9"/>
    <x v="2"/>
    <x v="7"/>
    <x v="548"/>
    <x v="548"/>
    <x v="0"/>
  </r>
  <r>
    <x v="549"/>
    <x v="549"/>
    <x v="548"/>
    <x v="30"/>
    <n v="68"/>
    <x v="2"/>
    <s v="GB"/>
    <s v="GBP"/>
    <x v="549"/>
    <x v="549"/>
    <b v="0"/>
    <n v="8"/>
    <x v="1"/>
    <s v="technology/web"/>
    <n v="3"/>
    <n v="8.5"/>
    <x v="2"/>
    <x v="7"/>
    <x v="549"/>
    <x v="549"/>
    <x v="0"/>
  </r>
  <r>
    <x v="550"/>
    <x v="550"/>
    <x v="549"/>
    <x v="10"/>
    <n v="35"/>
    <x v="2"/>
    <s v="CA"/>
    <s v="CAD"/>
    <x v="550"/>
    <x v="550"/>
    <b v="0"/>
    <n v="4"/>
    <x v="1"/>
    <s v="technology/web"/>
    <n v="1"/>
    <n v="8.75"/>
    <x v="2"/>
    <x v="7"/>
    <x v="550"/>
    <x v="550"/>
    <x v="1"/>
  </r>
  <r>
    <x v="551"/>
    <x v="551"/>
    <x v="550"/>
    <x v="96"/>
    <n v="3781"/>
    <x v="2"/>
    <s v="US"/>
    <s v="USD"/>
    <x v="551"/>
    <x v="551"/>
    <b v="0"/>
    <n v="28"/>
    <x v="1"/>
    <s v="technology/web"/>
    <n v="5"/>
    <n v="135.04"/>
    <x v="2"/>
    <x v="7"/>
    <x v="551"/>
    <x v="551"/>
    <x v="0"/>
  </r>
  <r>
    <x v="552"/>
    <x v="552"/>
    <x v="551"/>
    <x v="101"/>
    <n v="0"/>
    <x v="2"/>
    <s v="CA"/>
    <s v="CAD"/>
    <x v="552"/>
    <x v="552"/>
    <b v="0"/>
    <n v="0"/>
    <x v="1"/>
    <s v="technology/web"/>
    <n v="0"/>
    <n v="0"/>
    <x v="2"/>
    <x v="7"/>
    <x v="552"/>
    <x v="552"/>
    <x v="0"/>
  </r>
  <r>
    <x v="553"/>
    <x v="553"/>
    <x v="552"/>
    <x v="31"/>
    <n v="123"/>
    <x v="2"/>
    <s v="US"/>
    <s v="USD"/>
    <x v="553"/>
    <x v="553"/>
    <b v="0"/>
    <n v="6"/>
    <x v="1"/>
    <s v="technology/web"/>
    <n v="0"/>
    <n v="20.5"/>
    <x v="2"/>
    <x v="7"/>
    <x v="553"/>
    <x v="553"/>
    <x v="3"/>
  </r>
  <r>
    <x v="554"/>
    <x v="554"/>
    <x v="553"/>
    <x v="148"/>
    <n v="1416"/>
    <x v="2"/>
    <s v="US"/>
    <s v="USD"/>
    <x v="554"/>
    <x v="554"/>
    <b v="0"/>
    <n v="22"/>
    <x v="1"/>
    <s v="technology/web"/>
    <n v="37"/>
    <n v="64.36"/>
    <x v="2"/>
    <x v="7"/>
    <x v="554"/>
    <x v="554"/>
    <x v="3"/>
  </r>
  <r>
    <x v="555"/>
    <x v="555"/>
    <x v="554"/>
    <x v="51"/>
    <n v="0"/>
    <x v="2"/>
    <s v="GB"/>
    <s v="GBP"/>
    <x v="555"/>
    <x v="555"/>
    <b v="0"/>
    <n v="0"/>
    <x v="1"/>
    <s v="technology/web"/>
    <n v="0"/>
    <n v="0"/>
    <x v="2"/>
    <x v="7"/>
    <x v="555"/>
    <x v="555"/>
    <x v="2"/>
  </r>
  <r>
    <x v="556"/>
    <x v="556"/>
    <x v="555"/>
    <x v="6"/>
    <n v="200"/>
    <x v="2"/>
    <s v="US"/>
    <s v="USD"/>
    <x v="556"/>
    <x v="556"/>
    <b v="0"/>
    <n v="1"/>
    <x v="1"/>
    <s v="technology/web"/>
    <n v="3"/>
    <n v="200"/>
    <x v="2"/>
    <x v="7"/>
    <x v="556"/>
    <x v="556"/>
    <x v="0"/>
  </r>
  <r>
    <x v="557"/>
    <x v="557"/>
    <x v="556"/>
    <x v="60"/>
    <n v="1366"/>
    <x v="2"/>
    <s v="DE"/>
    <s v="EUR"/>
    <x v="557"/>
    <x v="557"/>
    <b v="0"/>
    <n v="20"/>
    <x v="1"/>
    <s v="technology/web"/>
    <n v="1"/>
    <n v="68.3"/>
    <x v="2"/>
    <x v="7"/>
    <x v="557"/>
    <x v="557"/>
    <x v="2"/>
  </r>
  <r>
    <x v="558"/>
    <x v="558"/>
    <x v="557"/>
    <x v="47"/>
    <n v="0"/>
    <x v="2"/>
    <s v="US"/>
    <s v="USD"/>
    <x v="558"/>
    <x v="558"/>
    <b v="0"/>
    <n v="0"/>
    <x v="1"/>
    <s v="technology/web"/>
    <n v="0"/>
    <n v="0"/>
    <x v="2"/>
    <x v="7"/>
    <x v="558"/>
    <x v="558"/>
    <x v="0"/>
  </r>
  <r>
    <x v="559"/>
    <x v="559"/>
    <x v="558"/>
    <x v="149"/>
    <n v="50"/>
    <x v="2"/>
    <s v="US"/>
    <s v="USD"/>
    <x v="559"/>
    <x v="559"/>
    <b v="0"/>
    <n v="1"/>
    <x v="1"/>
    <s v="technology/web"/>
    <n v="0"/>
    <n v="50"/>
    <x v="2"/>
    <x v="7"/>
    <x v="559"/>
    <x v="559"/>
    <x v="0"/>
  </r>
  <r>
    <x v="560"/>
    <x v="560"/>
    <x v="559"/>
    <x v="57"/>
    <n v="12"/>
    <x v="2"/>
    <s v="CA"/>
    <s v="CAD"/>
    <x v="560"/>
    <x v="560"/>
    <b v="0"/>
    <n v="3"/>
    <x v="1"/>
    <s v="technology/web"/>
    <n v="0"/>
    <n v="4"/>
    <x v="2"/>
    <x v="7"/>
    <x v="560"/>
    <x v="560"/>
    <x v="3"/>
  </r>
  <r>
    <x v="561"/>
    <x v="561"/>
    <x v="560"/>
    <x v="36"/>
    <n v="55"/>
    <x v="2"/>
    <s v="US"/>
    <s v="USD"/>
    <x v="561"/>
    <x v="561"/>
    <b v="0"/>
    <n v="2"/>
    <x v="1"/>
    <s v="technology/web"/>
    <n v="0"/>
    <n v="27.5"/>
    <x v="2"/>
    <x v="7"/>
    <x v="561"/>
    <x v="561"/>
    <x v="0"/>
  </r>
  <r>
    <x v="562"/>
    <x v="562"/>
    <x v="561"/>
    <x v="63"/>
    <n v="0"/>
    <x v="2"/>
    <s v="NL"/>
    <s v="EUR"/>
    <x v="562"/>
    <x v="562"/>
    <b v="0"/>
    <n v="0"/>
    <x v="1"/>
    <s v="technology/web"/>
    <n v="0"/>
    <n v="0"/>
    <x v="2"/>
    <x v="7"/>
    <x v="562"/>
    <x v="562"/>
    <x v="2"/>
  </r>
  <r>
    <x v="563"/>
    <x v="563"/>
    <x v="562"/>
    <x v="96"/>
    <n v="68"/>
    <x v="2"/>
    <s v="AU"/>
    <s v="AUD"/>
    <x v="563"/>
    <x v="563"/>
    <b v="0"/>
    <n v="2"/>
    <x v="1"/>
    <s v="technology/web"/>
    <n v="0"/>
    <n v="34"/>
    <x v="2"/>
    <x v="7"/>
    <x v="563"/>
    <x v="563"/>
    <x v="0"/>
  </r>
  <r>
    <x v="564"/>
    <x v="564"/>
    <x v="563"/>
    <x v="102"/>
    <n v="1"/>
    <x v="2"/>
    <s v="FR"/>
    <s v="EUR"/>
    <x v="564"/>
    <x v="564"/>
    <b v="0"/>
    <n v="1"/>
    <x v="1"/>
    <s v="technology/web"/>
    <n v="0"/>
    <n v="1"/>
    <x v="2"/>
    <x v="7"/>
    <x v="564"/>
    <x v="564"/>
    <x v="2"/>
  </r>
  <r>
    <x v="565"/>
    <x v="565"/>
    <x v="564"/>
    <x v="31"/>
    <n v="0"/>
    <x v="2"/>
    <s v="GB"/>
    <s v="GBP"/>
    <x v="565"/>
    <x v="565"/>
    <b v="0"/>
    <n v="0"/>
    <x v="1"/>
    <s v="technology/web"/>
    <n v="0"/>
    <n v="0"/>
    <x v="2"/>
    <x v="7"/>
    <x v="565"/>
    <x v="565"/>
    <x v="0"/>
  </r>
  <r>
    <x v="566"/>
    <x v="566"/>
    <x v="565"/>
    <x v="10"/>
    <n v="1"/>
    <x v="2"/>
    <s v="US"/>
    <s v="USD"/>
    <x v="566"/>
    <x v="566"/>
    <b v="0"/>
    <n v="1"/>
    <x v="1"/>
    <s v="technology/web"/>
    <n v="0"/>
    <n v="1"/>
    <x v="2"/>
    <x v="7"/>
    <x v="566"/>
    <x v="566"/>
    <x v="2"/>
  </r>
  <r>
    <x v="567"/>
    <x v="567"/>
    <x v="566"/>
    <x v="3"/>
    <n v="0"/>
    <x v="2"/>
    <s v="US"/>
    <s v="USD"/>
    <x v="567"/>
    <x v="567"/>
    <b v="0"/>
    <n v="0"/>
    <x v="1"/>
    <s v="technology/web"/>
    <n v="0"/>
    <n v="0"/>
    <x v="2"/>
    <x v="7"/>
    <x v="567"/>
    <x v="567"/>
    <x v="3"/>
  </r>
  <r>
    <x v="568"/>
    <x v="568"/>
    <x v="567"/>
    <x v="142"/>
    <n v="245"/>
    <x v="2"/>
    <s v="NZ"/>
    <s v="NZD"/>
    <x v="568"/>
    <x v="568"/>
    <b v="0"/>
    <n v="5"/>
    <x v="1"/>
    <s v="technology/web"/>
    <n v="1"/>
    <n v="49"/>
    <x v="2"/>
    <x v="7"/>
    <x v="568"/>
    <x v="568"/>
    <x v="0"/>
  </r>
  <r>
    <x v="569"/>
    <x v="569"/>
    <x v="568"/>
    <x v="30"/>
    <n v="20"/>
    <x v="2"/>
    <s v="CA"/>
    <s v="CAD"/>
    <x v="569"/>
    <x v="569"/>
    <b v="0"/>
    <n v="1"/>
    <x v="1"/>
    <s v="technology/web"/>
    <n v="1"/>
    <n v="20"/>
    <x v="2"/>
    <x v="7"/>
    <x v="569"/>
    <x v="569"/>
    <x v="0"/>
  </r>
  <r>
    <x v="570"/>
    <x v="570"/>
    <x v="569"/>
    <x v="94"/>
    <n v="142"/>
    <x v="2"/>
    <s v="US"/>
    <s v="USD"/>
    <x v="570"/>
    <x v="570"/>
    <b v="0"/>
    <n v="1"/>
    <x v="1"/>
    <s v="technology/web"/>
    <n v="0"/>
    <n v="142"/>
    <x v="2"/>
    <x v="7"/>
    <x v="570"/>
    <x v="570"/>
    <x v="2"/>
  </r>
  <r>
    <x v="571"/>
    <x v="571"/>
    <x v="570"/>
    <x v="31"/>
    <n v="106"/>
    <x v="2"/>
    <s v="US"/>
    <s v="USD"/>
    <x v="571"/>
    <x v="571"/>
    <b v="0"/>
    <n v="2"/>
    <x v="1"/>
    <s v="technology/web"/>
    <n v="0"/>
    <n v="53"/>
    <x v="2"/>
    <x v="7"/>
    <x v="571"/>
    <x v="571"/>
    <x v="0"/>
  </r>
  <r>
    <x v="572"/>
    <x v="572"/>
    <x v="571"/>
    <x v="30"/>
    <n v="0"/>
    <x v="2"/>
    <s v="US"/>
    <s v="USD"/>
    <x v="572"/>
    <x v="572"/>
    <b v="0"/>
    <n v="0"/>
    <x v="1"/>
    <s v="technology/web"/>
    <n v="0"/>
    <n v="0"/>
    <x v="2"/>
    <x v="7"/>
    <x v="572"/>
    <x v="572"/>
    <x v="0"/>
  </r>
  <r>
    <x v="573"/>
    <x v="573"/>
    <x v="572"/>
    <x v="150"/>
    <n v="346"/>
    <x v="2"/>
    <s v="US"/>
    <s v="USD"/>
    <x v="573"/>
    <x v="573"/>
    <b v="0"/>
    <n v="9"/>
    <x v="1"/>
    <s v="technology/web"/>
    <n v="0"/>
    <n v="38.44"/>
    <x v="2"/>
    <x v="7"/>
    <x v="573"/>
    <x v="573"/>
    <x v="3"/>
  </r>
  <r>
    <x v="574"/>
    <x v="574"/>
    <x v="573"/>
    <x v="151"/>
    <n v="80"/>
    <x v="2"/>
    <s v="GB"/>
    <s v="GBP"/>
    <x v="574"/>
    <x v="574"/>
    <b v="0"/>
    <n v="4"/>
    <x v="1"/>
    <s v="technology/web"/>
    <n v="1"/>
    <n v="20"/>
    <x v="2"/>
    <x v="7"/>
    <x v="574"/>
    <x v="574"/>
    <x v="2"/>
  </r>
  <r>
    <x v="575"/>
    <x v="575"/>
    <x v="574"/>
    <x v="127"/>
    <n v="259"/>
    <x v="2"/>
    <s v="DE"/>
    <s v="EUR"/>
    <x v="575"/>
    <x v="575"/>
    <b v="0"/>
    <n v="4"/>
    <x v="1"/>
    <s v="technology/web"/>
    <n v="0"/>
    <n v="64.75"/>
    <x v="2"/>
    <x v="7"/>
    <x v="575"/>
    <x v="575"/>
    <x v="0"/>
  </r>
  <r>
    <x v="576"/>
    <x v="576"/>
    <x v="575"/>
    <x v="58"/>
    <n v="1"/>
    <x v="2"/>
    <s v="US"/>
    <s v="USD"/>
    <x v="576"/>
    <x v="576"/>
    <b v="0"/>
    <n v="1"/>
    <x v="1"/>
    <s v="technology/web"/>
    <n v="0"/>
    <n v="1"/>
    <x v="2"/>
    <x v="7"/>
    <x v="576"/>
    <x v="576"/>
    <x v="0"/>
  </r>
  <r>
    <x v="577"/>
    <x v="577"/>
    <x v="576"/>
    <x v="10"/>
    <n v="10"/>
    <x v="2"/>
    <s v="US"/>
    <s v="USD"/>
    <x v="577"/>
    <x v="577"/>
    <b v="0"/>
    <n v="1"/>
    <x v="1"/>
    <s v="technology/web"/>
    <n v="0"/>
    <n v="10"/>
    <x v="2"/>
    <x v="7"/>
    <x v="577"/>
    <x v="577"/>
    <x v="2"/>
  </r>
  <r>
    <x v="578"/>
    <x v="578"/>
    <x v="577"/>
    <x v="152"/>
    <n v="14"/>
    <x v="2"/>
    <s v="GB"/>
    <s v="GBP"/>
    <x v="578"/>
    <x v="578"/>
    <b v="0"/>
    <n v="7"/>
    <x v="1"/>
    <s v="technology/web"/>
    <n v="0"/>
    <n v="2"/>
    <x v="2"/>
    <x v="7"/>
    <x v="578"/>
    <x v="578"/>
    <x v="0"/>
  </r>
  <r>
    <x v="579"/>
    <x v="579"/>
    <x v="578"/>
    <x v="14"/>
    <n v="175"/>
    <x v="2"/>
    <s v="US"/>
    <s v="USD"/>
    <x v="579"/>
    <x v="579"/>
    <b v="0"/>
    <n v="5"/>
    <x v="1"/>
    <s v="technology/web"/>
    <n v="1"/>
    <n v="35"/>
    <x v="2"/>
    <x v="7"/>
    <x v="579"/>
    <x v="579"/>
    <x v="3"/>
  </r>
  <r>
    <x v="580"/>
    <x v="580"/>
    <x v="579"/>
    <x v="9"/>
    <n v="1"/>
    <x v="2"/>
    <s v="US"/>
    <s v="USD"/>
    <x v="580"/>
    <x v="580"/>
    <b v="0"/>
    <n v="1"/>
    <x v="1"/>
    <s v="technology/web"/>
    <n v="0"/>
    <n v="1"/>
    <x v="2"/>
    <x v="7"/>
    <x v="580"/>
    <x v="580"/>
    <x v="2"/>
  </r>
  <r>
    <x v="581"/>
    <x v="581"/>
    <x v="580"/>
    <x v="44"/>
    <n v="0"/>
    <x v="2"/>
    <s v="US"/>
    <s v="USD"/>
    <x v="581"/>
    <x v="581"/>
    <b v="0"/>
    <n v="0"/>
    <x v="1"/>
    <s v="technology/web"/>
    <n v="0"/>
    <n v="0"/>
    <x v="2"/>
    <x v="7"/>
    <x v="581"/>
    <x v="581"/>
    <x v="0"/>
  </r>
  <r>
    <x v="582"/>
    <x v="582"/>
    <x v="581"/>
    <x v="57"/>
    <n v="0"/>
    <x v="2"/>
    <s v="US"/>
    <s v="USD"/>
    <x v="582"/>
    <x v="582"/>
    <b v="0"/>
    <n v="0"/>
    <x v="1"/>
    <s v="technology/web"/>
    <n v="0"/>
    <n v="0"/>
    <x v="2"/>
    <x v="7"/>
    <x v="582"/>
    <x v="582"/>
    <x v="0"/>
  </r>
  <r>
    <x v="583"/>
    <x v="583"/>
    <x v="582"/>
    <x v="7"/>
    <n v="1"/>
    <x v="2"/>
    <s v="US"/>
    <s v="USD"/>
    <x v="583"/>
    <x v="583"/>
    <b v="0"/>
    <n v="1"/>
    <x v="1"/>
    <s v="technology/web"/>
    <n v="0"/>
    <n v="1"/>
    <x v="2"/>
    <x v="7"/>
    <x v="583"/>
    <x v="583"/>
    <x v="0"/>
  </r>
  <r>
    <x v="584"/>
    <x v="584"/>
    <x v="583"/>
    <x v="28"/>
    <n v="10"/>
    <x v="2"/>
    <s v="US"/>
    <s v="USD"/>
    <x v="584"/>
    <x v="584"/>
    <b v="0"/>
    <n v="2"/>
    <x v="1"/>
    <s v="technology/web"/>
    <n v="1"/>
    <n v="5"/>
    <x v="2"/>
    <x v="7"/>
    <x v="584"/>
    <x v="584"/>
    <x v="0"/>
  </r>
  <r>
    <x v="585"/>
    <x v="585"/>
    <x v="584"/>
    <x v="7"/>
    <n v="0"/>
    <x v="2"/>
    <s v="GB"/>
    <s v="GBP"/>
    <x v="585"/>
    <x v="585"/>
    <b v="0"/>
    <n v="0"/>
    <x v="1"/>
    <s v="technology/web"/>
    <n v="0"/>
    <n v="0"/>
    <x v="2"/>
    <x v="7"/>
    <x v="585"/>
    <x v="585"/>
    <x v="0"/>
  </r>
  <r>
    <x v="586"/>
    <x v="586"/>
    <x v="585"/>
    <x v="3"/>
    <n v="56"/>
    <x v="2"/>
    <s v="US"/>
    <s v="USD"/>
    <x v="586"/>
    <x v="586"/>
    <b v="0"/>
    <n v="4"/>
    <x v="1"/>
    <s v="technology/web"/>
    <n v="1"/>
    <n v="14"/>
    <x v="2"/>
    <x v="7"/>
    <x v="586"/>
    <x v="586"/>
    <x v="0"/>
  </r>
  <r>
    <x v="587"/>
    <x v="587"/>
    <x v="586"/>
    <x v="11"/>
    <n v="2725"/>
    <x v="2"/>
    <s v="CA"/>
    <s v="CAD"/>
    <x v="587"/>
    <x v="587"/>
    <b v="0"/>
    <n v="7"/>
    <x v="1"/>
    <s v="technology/web"/>
    <n v="9"/>
    <n v="389.29"/>
    <x v="2"/>
    <x v="7"/>
    <x v="587"/>
    <x v="587"/>
    <x v="0"/>
  </r>
  <r>
    <x v="588"/>
    <x v="588"/>
    <x v="587"/>
    <x v="7"/>
    <n v="301"/>
    <x v="2"/>
    <s v="IT"/>
    <s v="EUR"/>
    <x v="588"/>
    <x v="588"/>
    <b v="0"/>
    <n v="2"/>
    <x v="1"/>
    <s v="technology/web"/>
    <n v="3"/>
    <n v="150.5"/>
    <x v="2"/>
    <x v="7"/>
    <x v="588"/>
    <x v="588"/>
    <x v="2"/>
  </r>
  <r>
    <x v="589"/>
    <x v="589"/>
    <x v="588"/>
    <x v="51"/>
    <n v="1"/>
    <x v="2"/>
    <s v="US"/>
    <s v="USD"/>
    <x v="589"/>
    <x v="589"/>
    <b v="0"/>
    <n v="1"/>
    <x v="1"/>
    <s v="technology/web"/>
    <n v="0"/>
    <n v="1"/>
    <x v="2"/>
    <x v="7"/>
    <x v="589"/>
    <x v="589"/>
    <x v="0"/>
  </r>
  <r>
    <x v="590"/>
    <x v="590"/>
    <x v="589"/>
    <x v="10"/>
    <n v="223"/>
    <x v="2"/>
    <s v="GB"/>
    <s v="GBP"/>
    <x v="590"/>
    <x v="590"/>
    <b v="0"/>
    <n v="9"/>
    <x v="1"/>
    <s v="technology/web"/>
    <n v="4"/>
    <n v="24.78"/>
    <x v="2"/>
    <x v="7"/>
    <x v="590"/>
    <x v="590"/>
    <x v="2"/>
  </r>
  <r>
    <x v="591"/>
    <x v="591"/>
    <x v="590"/>
    <x v="57"/>
    <n v="61"/>
    <x v="2"/>
    <s v="US"/>
    <s v="USD"/>
    <x v="591"/>
    <x v="591"/>
    <b v="0"/>
    <n v="2"/>
    <x v="1"/>
    <s v="technology/web"/>
    <n v="0"/>
    <n v="30.5"/>
    <x v="2"/>
    <x v="7"/>
    <x v="591"/>
    <x v="591"/>
    <x v="0"/>
  </r>
  <r>
    <x v="592"/>
    <x v="592"/>
    <x v="591"/>
    <x v="51"/>
    <n v="250"/>
    <x v="2"/>
    <s v="US"/>
    <s v="USD"/>
    <x v="592"/>
    <x v="592"/>
    <b v="0"/>
    <n v="1"/>
    <x v="1"/>
    <s v="technology/web"/>
    <n v="3"/>
    <n v="250"/>
    <x v="2"/>
    <x v="7"/>
    <x v="592"/>
    <x v="592"/>
    <x v="3"/>
  </r>
  <r>
    <x v="593"/>
    <x v="593"/>
    <x v="592"/>
    <x v="2"/>
    <n v="115"/>
    <x v="2"/>
    <s v="GB"/>
    <s v="GBP"/>
    <x v="593"/>
    <x v="593"/>
    <b v="0"/>
    <n v="7"/>
    <x v="1"/>
    <s v="technology/web"/>
    <n v="23"/>
    <n v="16.43"/>
    <x v="2"/>
    <x v="7"/>
    <x v="593"/>
    <x v="593"/>
    <x v="0"/>
  </r>
  <r>
    <x v="594"/>
    <x v="594"/>
    <x v="593"/>
    <x v="31"/>
    <n v="26"/>
    <x v="2"/>
    <s v="US"/>
    <s v="USD"/>
    <x v="594"/>
    <x v="594"/>
    <b v="0"/>
    <n v="2"/>
    <x v="1"/>
    <s v="technology/web"/>
    <n v="0"/>
    <n v="13"/>
    <x v="2"/>
    <x v="7"/>
    <x v="594"/>
    <x v="594"/>
    <x v="2"/>
  </r>
  <r>
    <x v="595"/>
    <x v="595"/>
    <x v="594"/>
    <x v="57"/>
    <n v="426"/>
    <x v="2"/>
    <s v="US"/>
    <s v="USD"/>
    <x v="595"/>
    <x v="595"/>
    <b v="0"/>
    <n v="8"/>
    <x v="1"/>
    <s v="technology/web"/>
    <n v="0"/>
    <n v="53.25"/>
    <x v="2"/>
    <x v="7"/>
    <x v="595"/>
    <x v="595"/>
    <x v="0"/>
  </r>
  <r>
    <x v="596"/>
    <x v="596"/>
    <x v="595"/>
    <x v="22"/>
    <n v="6"/>
    <x v="2"/>
    <s v="US"/>
    <s v="USD"/>
    <x v="596"/>
    <x v="596"/>
    <b v="0"/>
    <n v="2"/>
    <x v="1"/>
    <s v="technology/web"/>
    <n v="0"/>
    <n v="3"/>
    <x v="2"/>
    <x v="7"/>
    <x v="596"/>
    <x v="596"/>
    <x v="2"/>
  </r>
  <r>
    <x v="597"/>
    <x v="597"/>
    <x v="596"/>
    <x v="51"/>
    <n v="20"/>
    <x v="2"/>
    <s v="US"/>
    <s v="USD"/>
    <x v="597"/>
    <x v="597"/>
    <b v="0"/>
    <n v="2"/>
    <x v="1"/>
    <s v="technology/web"/>
    <n v="0"/>
    <n v="10"/>
    <x v="2"/>
    <x v="7"/>
    <x v="597"/>
    <x v="597"/>
    <x v="2"/>
  </r>
  <r>
    <x v="598"/>
    <x v="598"/>
    <x v="597"/>
    <x v="30"/>
    <n v="850"/>
    <x v="2"/>
    <s v="US"/>
    <s v="USD"/>
    <x v="598"/>
    <x v="598"/>
    <b v="0"/>
    <n v="7"/>
    <x v="1"/>
    <s v="technology/web"/>
    <n v="34"/>
    <n v="121.43"/>
    <x v="2"/>
    <x v="7"/>
    <x v="598"/>
    <x v="598"/>
    <x v="3"/>
  </r>
  <r>
    <x v="599"/>
    <x v="599"/>
    <x v="598"/>
    <x v="63"/>
    <n v="31"/>
    <x v="2"/>
    <s v="US"/>
    <s v="USD"/>
    <x v="599"/>
    <x v="599"/>
    <b v="0"/>
    <n v="2"/>
    <x v="1"/>
    <s v="technology/web"/>
    <n v="0"/>
    <n v="15.5"/>
    <x v="2"/>
    <x v="7"/>
    <x v="599"/>
    <x v="599"/>
    <x v="0"/>
  </r>
  <r>
    <x v="600"/>
    <x v="600"/>
    <x v="599"/>
    <x v="10"/>
    <n v="100"/>
    <x v="1"/>
    <s v="US"/>
    <s v="USD"/>
    <x v="600"/>
    <x v="600"/>
    <b v="0"/>
    <n v="1"/>
    <x v="1"/>
    <s v="technology/web"/>
    <n v="2"/>
    <n v="100"/>
    <x v="2"/>
    <x v="7"/>
    <x v="600"/>
    <x v="600"/>
    <x v="0"/>
  </r>
  <r>
    <x v="601"/>
    <x v="601"/>
    <x v="600"/>
    <x v="3"/>
    <n v="140"/>
    <x v="1"/>
    <s v="CA"/>
    <s v="CAD"/>
    <x v="601"/>
    <x v="601"/>
    <b v="0"/>
    <n v="6"/>
    <x v="1"/>
    <s v="technology/web"/>
    <n v="1"/>
    <n v="23.33"/>
    <x v="2"/>
    <x v="7"/>
    <x v="601"/>
    <x v="601"/>
    <x v="3"/>
  </r>
  <r>
    <x v="602"/>
    <x v="602"/>
    <x v="601"/>
    <x v="54"/>
    <n v="0"/>
    <x v="1"/>
    <s v="US"/>
    <s v="USD"/>
    <x v="602"/>
    <x v="602"/>
    <b v="0"/>
    <n v="0"/>
    <x v="1"/>
    <s v="technology/web"/>
    <n v="0"/>
    <n v="0"/>
    <x v="2"/>
    <x v="7"/>
    <x v="602"/>
    <x v="602"/>
    <x v="0"/>
  </r>
  <r>
    <x v="603"/>
    <x v="603"/>
    <x v="602"/>
    <x v="36"/>
    <n v="590.02"/>
    <x v="1"/>
    <s v="US"/>
    <s v="USD"/>
    <x v="603"/>
    <x v="603"/>
    <b v="0"/>
    <n v="13"/>
    <x v="1"/>
    <s v="technology/web"/>
    <n v="4"/>
    <n v="45.39"/>
    <x v="2"/>
    <x v="7"/>
    <x v="603"/>
    <x v="603"/>
    <x v="3"/>
  </r>
  <r>
    <x v="604"/>
    <x v="604"/>
    <x v="603"/>
    <x v="15"/>
    <n v="0"/>
    <x v="1"/>
    <s v="US"/>
    <s v="USD"/>
    <x v="604"/>
    <x v="604"/>
    <b v="0"/>
    <n v="0"/>
    <x v="1"/>
    <s v="technology/web"/>
    <n v="0"/>
    <n v="0"/>
    <x v="2"/>
    <x v="7"/>
    <x v="604"/>
    <x v="604"/>
    <x v="3"/>
  </r>
  <r>
    <x v="605"/>
    <x v="605"/>
    <x v="604"/>
    <x v="10"/>
    <n v="131"/>
    <x v="1"/>
    <s v="US"/>
    <s v="USD"/>
    <x v="605"/>
    <x v="605"/>
    <b v="0"/>
    <n v="8"/>
    <x v="1"/>
    <s v="technology/web"/>
    <n v="3"/>
    <n v="16.38"/>
    <x v="2"/>
    <x v="7"/>
    <x v="605"/>
    <x v="605"/>
    <x v="0"/>
  </r>
  <r>
    <x v="606"/>
    <x v="606"/>
    <x v="605"/>
    <x v="10"/>
    <n v="10"/>
    <x v="1"/>
    <s v="NL"/>
    <s v="EUR"/>
    <x v="606"/>
    <x v="606"/>
    <b v="0"/>
    <n v="1"/>
    <x v="1"/>
    <s v="technology/web"/>
    <n v="0"/>
    <n v="10"/>
    <x v="2"/>
    <x v="7"/>
    <x v="606"/>
    <x v="606"/>
    <x v="0"/>
  </r>
  <r>
    <x v="607"/>
    <x v="607"/>
    <x v="606"/>
    <x v="49"/>
    <n v="0"/>
    <x v="1"/>
    <s v="US"/>
    <s v="USD"/>
    <x v="607"/>
    <x v="607"/>
    <b v="0"/>
    <n v="0"/>
    <x v="1"/>
    <s v="technology/web"/>
    <n v="0"/>
    <n v="0"/>
    <x v="2"/>
    <x v="7"/>
    <x v="607"/>
    <x v="607"/>
    <x v="0"/>
  </r>
  <r>
    <x v="608"/>
    <x v="608"/>
    <x v="607"/>
    <x v="60"/>
    <n v="1461"/>
    <x v="1"/>
    <s v="US"/>
    <s v="USD"/>
    <x v="608"/>
    <x v="608"/>
    <b v="0"/>
    <n v="5"/>
    <x v="1"/>
    <s v="technology/web"/>
    <n v="1"/>
    <n v="292.2"/>
    <x v="2"/>
    <x v="7"/>
    <x v="608"/>
    <x v="608"/>
    <x v="0"/>
  </r>
  <r>
    <x v="609"/>
    <x v="609"/>
    <x v="608"/>
    <x v="153"/>
    <n v="5"/>
    <x v="1"/>
    <s v="GB"/>
    <s v="GBP"/>
    <x v="609"/>
    <x v="609"/>
    <b v="0"/>
    <n v="1"/>
    <x v="1"/>
    <s v="technology/web"/>
    <n v="1"/>
    <n v="5"/>
    <x v="2"/>
    <x v="7"/>
    <x v="609"/>
    <x v="609"/>
    <x v="0"/>
  </r>
  <r>
    <x v="610"/>
    <x v="610"/>
    <x v="609"/>
    <x v="154"/>
    <n v="0"/>
    <x v="1"/>
    <s v="US"/>
    <s v="USD"/>
    <x v="610"/>
    <x v="610"/>
    <b v="0"/>
    <n v="0"/>
    <x v="1"/>
    <s v="technology/web"/>
    <n v="0"/>
    <n v="0"/>
    <x v="2"/>
    <x v="7"/>
    <x v="610"/>
    <x v="610"/>
    <x v="0"/>
  </r>
  <r>
    <x v="611"/>
    <x v="611"/>
    <x v="610"/>
    <x v="58"/>
    <n v="0"/>
    <x v="1"/>
    <s v="FR"/>
    <s v="EUR"/>
    <x v="611"/>
    <x v="611"/>
    <b v="0"/>
    <n v="0"/>
    <x v="1"/>
    <s v="technology/web"/>
    <n v="0"/>
    <n v="0"/>
    <x v="2"/>
    <x v="7"/>
    <x v="611"/>
    <x v="611"/>
    <x v="0"/>
  </r>
  <r>
    <x v="612"/>
    <x v="612"/>
    <x v="611"/>
    <x v="3"/>
    <n v="0"/>
    <x v="1"/>
    <s v="IT"/>
    <s v="EUR"/>
    <x v="612"/>
    <x v="612"/>
    <b v="0"/>
    <n v="0"/>
    <x v="1"/>
    <s v="technology/web"/>
    <n v="0"/>
    <n v="0"/>
    <x v="2"/>
    <x v="7"/>
    <x v="612"/>
    <x v="612"/>
    <x v="2"/>
  </r>
  <r>
    <x v="613"/>
    <x v="613"/>
    <x v="612"/>
    <x v="127"/>
    <n v="12818"/>
    <x v="1"/>
    <s v="US"/>
    <s v="USD"/>
    <x v="613"/>
    <x v="613"/>
    <b v="0"/>
    <n v="121"/>
    <x v="1"/>
    <s v="technology/web"/>
    <n v="21"/>
    <n v="105.93"/>
    <x v="2"/>
    <x v="7"/>
    <x v="613"/>
    <x v="613"/>
    <x v="0"/>
  </r>
  <r>
    <x v="614"/>
    <x v="614"/>
    <x v="613"/>
    <x v="3"/>
    <n v="0"/>
    <x v="1"/>
    <s v="US"/>
    <s v="USD"/>
    <x v="614"/>
    <x v="614"/>
    <b v="0"/>
    <n v="0"/>
    <x v="1"/>
    <s v="technology/web"/>
    <n v="0"/>
    <n v="0"/>
    <x v="2"/>
    <x v="7"/>
    <x v="614"/>
    <x v="614"/>
    <x v="2"/>
  </r>
  <r>
    <x v="615"/>
    <x v="615"/>
    <x v="614"/>
    <x v="155"/>
    <n v="0"/>
    <x v="1"/>
    <s v="NZ"/>
    <s v="NZD"/>
    <x v="615"/>
    <x v="615"/>
    <b v="0"/>
    <n v="0"/>
    <x v="1"/>
    <s v="technology/web"/>
    <n v="0"/>
    <n v="0"/>
    <x v="2"/>
    <x v="7"/>
    <x v="615"/>
    <x v="615"/>
    <x v="0"/>
  </r>
  <r>
    <x v="616"/>
    <x v="616"/>
    <x v="615"/>
    <x v="10"/>
    <n v="0"/>
    <x v="1"/>
    <s v="FR"/>
    <s v="EUR"/>
    <x v="616"/>
    <x v="616"/>
    <b v="0"/>
    <n v="0"/>
    <x v="1"/>
    <s v="technology/web"/>
    <n v="0"/>
    <n v="0"/>
    <x v="2"/>
    <x v="7"/>
    <x v="616"/>
    <x v="616"/>
    <x v="1"/>
  </r>
  <r>
    <x v="617"/>
    <x v="617"/>
    <x v="616"/>
    <x v="13"/>
    <n v="60"/>
    <x v="1"/>
    <s v="GB"/>
    <s v="GBP"/>
    <x v="617"/>
    <x v="617"/>
    <b v="0"/>
    <n v="3"/>
    <x v="1"/>
    <s v="technology/web"/>
    <n v="3"/>
    <n v="20"/>
    <x v="2"/>
    <x v="7"/>
    <x v="617"/>
    <x v="617"/>
    <x v="0"/>
  </r>
  <r>
    <x v="618"/>
    <x v="618"/>
    <x v="617"/>
    <x v="44"/>
    <n v="0"/>
    <x v="1"/>
    <s v="US"/>
    <s v="USD"/>
    <x v="618"/>
    <x v="618"/>
    <b v="0"/>
    <n v="0"/>
    <x v="1"/>
    <s v="technology/web"/>
    <n v="0"/>
    <n v="0"/>
    <x v="2"/>
    <x v="7"/>
    <x v="618"/>
    <x v="618"/>
    <x v="0"/>
  </r>
  <r>
    <x v="619"/>
    <x v="619"/>
    <x v="618"/>
    <x v="156"/>
    <n v="1"/>
    <x v="1"/>
    <s v="US"/>
    <s v="USD"/>
    <x v="619"/>
    <x v="619"/>
    <b v="0"/>
    <n v="1"/>
    <x v="1"/>
    <s v="technology/web"/>
    <n v="0"/>
    <n v="1"/>
    <x v="2"/>
    <x v="7"/>
    <x v="619"/>
    <x v="619"/>
    <x v="3"/>
  </r>
  <r>
    <x v="620"/>
    <x v="620"/>
    <x v="619"/>
    <x v="11"/>
    <n v="300"/>
    <x v="1"/>
    <s v="CA"/>
    <s v="CAD"/>
    <x v="620"/>
    <x v="620"/>
    <b v="0"/>
    <n v="1"/>
    <x v="1"/>
    <s v="technology/web"/>
    <n v="1"/>
    <n v="300"/>
    <x v="2"/>
    <x v="7"/>
    <x v="620"/>
    <x v="620"/>
    <x v="3"/>
  </r>
  <r>
    <x v="621"/>
    <x v="621"/>
    <x v="620"/>
    <x v="31"/>
    <n v="261"/>
    <x v="1"/>
    <s v="US"/>
    <s v="USD"/>
    <x v="621"/>
    <x v="621"/>
    <b v="0"/>
    <n v="3"/>
    <x v="1"/>
    <s v="technology/web"/>
    <n v="1"/>
    <n v="87"/>
    <x v="2"/>
    <x v="7"/>
    <x v="621"/>
    <x v="621"/>
    <x v="2"/>
  </r>
  <r>
    <x v="622"/>
    <x v="622"/>
    <x v="621"/>
    <x v="12"/>
    <n v="341"/>
    <x v="1"/>
    <s v="US"/>
    <s v="USD"/>
    <x v="622"/>
    <x v="622"/>
    <b v="0"/>
    <n v="9"/>
    <x v="1"/>
    <s v="technology/web"/>
    <n v="6"/>
    <n v="37.89"/>
    <x v="2"/>
    <x v="7"/>
    <x v="622"/>
    <x v="622"/>
    <x v="2"/>
  </r>
  <r>
    <x v="623"/>
    <x v="623"/>
    <x v="622"/>
    <x v="96"/>
    <n v="0"/>
    <x v="1"/>
    <s v="AU"/>
    <s v="AUD"/>
    <x v="623"/>
    <x v="623"/>
    <b v="0"/>
    <n v="0"/>
    <x v="1"/>
    <s v="technology/web"/>
    <n v="0"/>
    <n v="0"/>
    <x v="2"/>
    <x v="7"/>
    <x v="623"/>
    <x v="623"/>
    <x v="0"/>
  </r>
  <r>
    <x v="624"/>
    <x v="624"/>
    <x v="623"/>
    <x v="10"/>
    <n v="0"/>
    <x v="1"/>
    <s v="US"/>
    <s v="USD"/>
    <x v="624"/>
    <x v="624"/>
    <b v="0"/>
    <n v="0"/>
    <x v="1"/>
    <s v="technology/web"/>
    <n v="0"/>
    <n v="0"/>
    <x v="2"/>
    <x v="7"/>
    <x v="624"/>
    <x v="624"/>
    <x v="0"/>
  </r>
  <r>
    <x v="625"/>
    <x v="625"/>
    <x v="624"/>
    <x v="31"/>
    <n v="0"/>
    <x v="1"/>
    <s v="CA"/>
    <s v="CAD"/>
    <x v="625"/>
    <x v="625"/>
    <b v="0"/>
    <n v="0"/>
    <x v="1"/>
    <s v="technology/web"/>
    <n v="0"/>
    <n v="0"/>
    <x v="2"/>
    <x v="7"/>
    <x v="625"/>
    <x v="625"/>
    <x v="1"/>
  </r>
  <r>
    <x v="626"/>
    <x v="626"/>
    <x v="625"/>
    <x v="31"/>
    <n v="4345"/>
    <x v="1"/>
    <s v="US"/>
    <s v="USD"/>
    <x v="626"/>
    <x v="626"/>
    <b v="0"/>
    <n v="39"/>
    <x v="1"/>
    <s v="technology/web"/>
    <n v="17"/>
    <n v="111.41"/>
    <x v="2"/>
    <x v="7"/>
    <x v="626"/>
    <x v="626"/>
    <x v="0"/>
  </r>
  <r>
    <x v="627"/>
    <x v="627"/>
    <x v="626"/>
    <x v="157"/>
    <n v="90"/>
    <x v="1"/>
    <s v="SE"/>
    <s v="SEK"/>
    <x v="627"/>
    <x v="627"/>
    <b v="0"/>
    <n v="1"/>
    <x v="1"/>
    <s v="technology/web"/>
    <n v="0"/>
    <n v="90"/>
    <x v="2"/>
    <x v="7"/>
    <x v="627"/>
    <x v="627"/>
    <x v="2"/>
  </r>
  <r>
    <x v="628"/>
    <x v="628"/>
    <x v="627"/>
    <x v="10"/>
    <n v="0"/>
    <x v="1"/>
    <s v="US"/>
    <s v="USD"/>
    <x v="628"/>
    <x v="628"/>
    <b v="0"/>
    <n v="0"/>
    <x v="1"/>
    <s v="technology/web"/>
    <n v="0"/>
    <n v="0"/>
    <x v="2"/>
    <x v="7"/>
    <x v="628"/>
    <x v="628"/>
    <x v="3"/>
  </r>
  <r>
    <x v="629"/>
    <x v="629"/>
    <x v="628"/>
    <x v="61"/>
    <n v="350"/>
    <x v="1"/>
    <s v="AU"/>
    <s v="AUD"/>
    <x v="629"/>
    <x v="629"/>
    <b v="0"/>
    <n v="3"/>
    <x v="1"/>
    <s v="technology/web"/>
    <n v="0"/>
    <n v="116.67"/>
    <x v="2"/>
    <x v="7"/>
    <x v="629"/>
    <x v="629"/>
    <x v="2"/>
  </r>
  <r>
    <x v="630"/>
    <x v="630"/>
    <x v="629"/>
    <x v="158"/>
    <n v="10"/>
    <x v="1"/>
    <s v="US"/>
    <s v="USD"/>
    <x v="630"/>
    <x v="630"/>
    <b v="0"/>
    <n v="1"/>
    <x v="1"/>
    <s v="technology/web"/>
    <n v="0"/>
    <n v="10"/>
    <x v="2"/>
    <x v="7"/>
    <x v="630"/>
    <x v="630"/>
    <x v="0"/>
  </r>
  <r>
    <x v="631"/>
    <x v="631"/>
    <x v="630"/>
    <x v="63"/>
    <n v="690"/>
    <x v="1"/>
    <s v="CA"/>
    <s v="CAD"/>
    <x v="631"/>
    <x v="631"/>
    <b v="0"/>
    <n v="9"/>
    <x v="1"/>
    <s v="technology/web"/>
    <n v="1"/>
    <n v="76.67"/>
    <x v="2"/>
    <x v="7"/>
    <x v="631"/>
    <x v="631"/>
    <x v="2"/>
  </r>
  <r>
    <x v="632"/>
    <x v="632"/>
    <x v="631"/>
    <x v="22"/>
    <n v="0"/>
    <x v="1"/>
    <s v="NL"/>
    <s v="EUR"/>
    <x v="632"/>
    <x v="632"/>
    <b v="0"/>
    <n v="0"/>
    <x v="1"/>
    <s v="technology/web"/>
    <n v="0"/>
    <n v="0"/>
    <x v="2"/>
    <x v="7"/>
    <x v="632"/>
    <x v="632"/>
    <x v="0"/>
  </r>
  <r>
    <x v="633"/>
    <x v="633"/>
    <x v="632"/>
    <x v="3"/>
    <n v="1245"/>
    <x v="1"/>
    <s v="US"/>
    <s v="USD"/>
    <x v="633"/>
    <x v="633"/>
    <b v="0"/>
    <n v="25"/>
    <x v="1"/>
    <s v="technology/web"/>
    <n v="12"/>
    <n v="49.8"/>
    <x v="2"/>
    <x v="7"/>
    <x v="633"/>
    <x v="633"/>
    <x v="2"/>
  </r>
  <r>
    <x v="634"/>
    <x v="634"/>
    <x v="633"/>
    <x v="10"/>
    <n v="1"/>
    <x v="1"/>
    <s v="US"/>
    <s v="USD"/>
    <x v="634"/>
    <x v="634"/>
    <b v="0"/>
    <n v="1"/>
    <x v="1"/>
    <s v="technology/web"/>
    <n v="0"/>
    <n v="1"/>
    <x v="2"/>
    <x v="7"/>
    <x v="634"/>
    <x v="634"/>
    <x v="0"/>
  </r>
  <r>
    <x v="635"/>
    <x v="635"/>
    <x v="634"/>
    <x v="31"/>
    <n v="2"/>
    <x v="1"/>
    <s v="US"/>
    <s v="USD"/>
    <x v="635"/>
    <x v="635"/>
    <b v="0"/>
    <n v="1"/>
    <x v="1"/>
    <s v="technology/web"/>
    <n v="0"/>
    <n v="2"/>
    <x v="2"/>
    <x v="7"/>
    <x v="635"/>
    <x v="635"/>
    <x v="0"/>
  </r>
  <r>
    <x v="636"/>
    <x v="636"/>
    <x v="635"/>
    <x v="13"/>
    <n v="4"/>
    <x v="1"/>
    <s v="GB"/>
    <s v="GBP"/>
    <x v="636"/>
    <x v="636"/>
    <b v="0"/>
    <n v="1"/>
    <x v="1"/>
    <s v="technology/web"/>
    <n v="0"/>
    <n v="4"/>
    <x v="2"/>
    <x v="7"/>
    <x v="636"/>
    <x v="636"/>
    <x v="0"/>
  </r>
  <r>
    <x v="637"/>
    <x v="637"/>
    <x v="636"/>
    <x v="57"/>
    <n v="0"/>
    <x v="1"/>
    <s v="GB"/>
    <s v="GBP"/>
    <x v="637"/>
    <x v="637"/>
    <b v="0"/>
    <n v="0"/>
    <x v="1"/>
    <s v="technology/web"/>
    <n v="0"/>
    <n v="0"/>
    <x v="2"/>
    <x v="7"/>
    <x v="637"/>
    <x v="637"/>
    <x v="1"/>
  </r>
  <r>
    <x v="638"/>
    <x v="638"/>
    <x v="637"/>
    <x v="61"/>
    <n v="18"/>
    <x v="1"/>
    <s v="DE"/>
    <s v="EUR"/>
    <x v="638"/>
    <x v="638"/>
    <b v="0"/>
    <n v="6"/>
    <x v="1"/>
    <s v="technology/web"/>
    <n v="0"/>
    <n v="3"/>
    <x v="2"/>
    <x v="7"/>
    <x v="638"/>
    <x v="638"/>
    <x v="1"/>
  </r>
  <r>
    <x v="639"/>
    <x v="639"/>
    <x v="638"/>
    <x v="80"/>
    <n v="1"/>
    <x v="1"/>
    <s v="US"/>
    <s v="USD"/>
    <x v="639"/>
    <x v="639"/>
    <b v="0"/>
    <n v="1"/>
    <x v="1"/>
    <s v="technology/web"/>
    <n v="0"/>
    <n v="1"/>
    <x v="2"/>
    <x v="7"/>
    <x v="639"/>
    <x v="639"/>
    <x v="3"/>
  </r>
  <r>
    <x v="640"/>
    <x v="640"/>
    <x v="639"/>
    <x v="159"/>
    <n v="101"/>
    <x v="0"/>
    <s v="FR"/>
    <s v="EUR"/>
    <x v="640"/>
    <x v="640"/>
    <b v="0"/>
    <n v="2"/>
    <x v="0"/>
    <s v="technology/wearables"/>
    <n v="144"/>
    <n v="50.5"/>
    <x v="2"/>
    <x v="8"/>
    <x v="640"/>
    <x v="640"/>
    <x v="2"/>
  </r>
  <r>
    <x v="641"/>
    <x v="641"/>
    <x v="640"/>
    <x v="79"/>
    <n v="47665"/>
    <x v="0"/>
    <s v="US"/>
    <s v="USD"/>
    <x v="641"/>
    <x v="641"/>
    <b v="0"/>
    <n v="315"/>
    <x v="0"/>
    <s v="technology/wearables"/>
    <n v="119"/>
    <n v="151.32"/>
    <x v="2"/>
    <x v="8"/>
    <x v="641"/>
    <x v="641"/>
    <x v="0"/>
  </r>
  <r>
    <x v="642"/>
    <x v="642"/>
    <x v="641"/>
    <x v="22"/>
    <n v="292097"/>
    <x v="0"/>
    <s v="DE"/>
    <s v="EUR"/>
    <x v="642"/>
    <x v="642"/>
    <b v="0"/>
    <n v="2174"/>
    <x v="0"/>
    <s v="technology/wearables"/>
    <n v="1460"/>
    <n v="134.36000000000001"/>
    <x v="2"/>
    <x v="8"/>
    <x v="642"/>
    <x v="642"/>
    <x v="0"/>
  </r>
  <r>
    <x v="643"/>
    <x v="643"/>
    <x v="642"/>
    <x v="31"/>
    <n v="26452"/>
    <x v="0"/>
    <s v="US"/>
    <s v="USD"/>
    <x v="643"/>
    <x v="643"/>
    <b v="0"/>
    <n v="152"/>
    <x v="0"/>
    <s v="technology/wearables"/>
    <n v="106"/>
    <n v="174.03"/>
    <x v="2"/>
    <x v="8"/>
    <x v="643"/>
    <x v="643"/>
    <x v="0"/>
  </r>
  <r>
    <x v="644"/>
    <x v="644"/>
    <x v="643"/>
    <x v="31"/>
    <n v="75029.48"/>
    <x v="0"/>
    <s v="US"/>
    <s v="USD"/>
    <x v="644"/>
    <x v="644"/>
    <b v="0"/>
    <n v="1021"/>
    <x v="0"/>
    <s v="technology/wearables"/>
    <n v="300"/>
    <n v="73.489999999999995"/>
    <x v="2"/>
    <x v="8"/>
    <x v="644"/>
    <x v="644"/>
    <x v="3"/>
  </r>
  <r>
    <x v="645"/>
    <x v="645"/>
    <x v="644"/>
    <x v="13"/>
    <n v="5574"/>
    <x v="0"/>
    <s v="US"/>
    <s v="USD"/>
    <x v="645"/>
    <x v="645"/>
    <b v="0"/>
    <n v="237"/>
    <x v="0"/>
    <s v="technology/wearables"/>
    <n v="279"/>
    <n v="23.52"/>
    <x v="2"/>
    <x v="8"/>
    <x v="645"/>
    <x v="645"/>
    <x v="2"/>
  </r>
  <r>
    <x v="646"/>
    <x v="646"/>
    <x v="645"/>
    <x v="134"/>
    <n v="1055.01"/>
    <x v="0"/>
    <s v="US"/>
    <s v="USD"/>
    <x v="646"/>
    <x v="646"/>
    <b v="0"/>
    <n v="27"/>
    <x v="0"/>
    <s v="technology/wearables"/>
    <n v="132"/>
    <n v="39.07"/>
    <x v="2"/>
    <x v="8"/>
    <x v="646"/>
    <x v="646"/>
    <x v="3"/>
  </r>
  <r>
    <x v="647"/>
    <x v="647"/>
    <x v="646"/>
    <x v="13"/>
    <n v="2141"/>
    <x v="0"/>
    <s v="CA"/>
    <s v="CAD"/>
    <x v="647"/>
    <x v="647"/>
    <b v="0"/>
    <n v="17"/>
    <x v="0"/>
    <s v="technology/wearables"/>
    <n v="107"/>
    <n v="125.94"/>
    <x v="2"/>
    <x v="8"/>
    <x v="647"/>
    <x v="647"/>
    <x v="2"/>
  </r>
  <r>
    <x v="648"/>
    <x v="648"/>
    <x v="647"/>
    <x v="19"/>
    <n v="44388"/>
    <x v="0"/>
    <s v="US"/>
    <s v="USD"/>
    <x v="648"/>
    <x v="648"/>
    <b v="0"/>
    <n v="27"/>
    <x v="0"/>
    <s v="technology/wearables"/>
    <n v="127"/>
    <n v="1644"/>
    <x v="2"/>
    <x v="8"/>
    <x v="648"/>
    <x v="648"/>
    <x v="3"/>
  </r>
  <r>
    <x v="649"/>
    <x v="649"/>
    <x v="648"/>
    <x v="30"/>
    <n v="3499"/>
    <x v="0"/>
    <s v="US"/>
    <s v="USD"/>
    <x v="649"/>
    <x v="649"/>
    <b v="0"/>
    <n v="82"/>
    <x v="0"/>
    <s v="technology/wearables"/>
    <n v="140"/>
    <n v="42.67"/>
    <x v="2"/>
    <x v="8"/>
    <x v="649"/>
    <x v="649"/>
    <x v="3"/>
  </r>
  <r>
    <x v="650"/>
    <x v="650"/>
    <x v="649"/>
    <x v="15"/>
    <n v="1686"/>
    <x v="0"/>
    <s v="US"/>
    <s v="USD"/>
    <x v="650"/>
    <x v="650"/>
    <b v="0"/>
    <n v="48"/>
    <x v="0"/>
    <s v="technology/wearables"/>
    <n v="112"/>
    <n v="35.130000000000003"/>
    <x v="2"/>
    <x v="8"/>
    <x v="650"/>
    <x v="650"/>
    <x v="3"/>
  </r>
  <r>
    <x v="651"/>
    <x v="651"/>
    <x v="650"/>
    <x v="31"/>
    <n v="25132"/>
    <x v="0"/>
    <s v="US"/>
    <s v="USD"/>
    <x v="651"/>
    <x v="651"/>
    <b v="0"/>
    <n v="105"/>
    <x v="0"/>
    <s v="technology/wearables"/>
    <n v="101"/>
    <n v="239.35"/>
    <x v="2"/>
    <x v="8"/>
    <x v="651"/>
    <x v="651"/>
    <x v="3"/>
  </r>
  <r>
    <x v="652"/>
    <x v="652"/>
    <x v="651"/>
    <x v="9"/>
    <n v="3014"/>
    <x v="0"/>
    <s v="US"/>
    <s v="USD"/>
    <x v="652"/>
    <x v="652"/>
    <b v="0"/>
    <n v="28"/>
    <x v="0"/>
    <s v="technology/wearables"/>
    <n v="100"/>
    <n v="107.64"/>
    <x v="2"/>
    <x v="8"/>
    <x v="652"/>
    <x v="652"/>
    <x v="2"/>
  </r>
  <r>
    <x v="653"/>
    <x v="653"/>
    <x v="652"/>
    <x v="96"/>
    <n v="106084.5"/>
    <x v="0"/>
    <s v="US"/>
    <s v="USD"/>
    <x v="653"/>
    <x v="653"/>
    <b v="0"/>
    <n v="1107"/>
    <x v="0"/>
    <s v="technology/wearables"/>
    <n v="141"/>
    <n v="95.83"/>
    <x v="2"/>
    <x v="8"/>
    <x v="653"/>
    <x v="653"/>
    <x v="0"/>
  </r>
  <r>
    <x v="654"/>
    <x v="654"/>
    <x v="653"/>
    <x v="14"/>
    <n v="32075"/>
    <x v="0"/>
    <s v="US"/>
    <s v="USD"/>
    <x v="654"/>
    <x v="654"/>
    <b v="0"/>
    <n v="1013"/>
    <x v="0"/>
    <s v="technology/wearables"/>
    <n v="267"/>
    <n v="31.66"/>
    <x v="2"/>
    <x v="8"/>
    <x v="654"/>
    <x v="654"/>
    <x v="0"/>
  </r>
  <r>
    <x v="655"/>
    <x v="655"/>
    <x v="654"/>
    <x v="6"/>
    <n v="11751"/>
    <x v="0"/>
    <s v="US"/>
    <s v="USD"/>
    <x v="655"/>
    <x v="655"/>
    <b v="0"/>
    <n v="274"/>
    <x v="0"/>
    <s v="technology/wearables"/>
    <n v="147"/>
    <n v="42.89"/>
    <x v="2"/>
    <x v="8"/>
    <x v="655"/>
    <x v="655"/>
    <x v="0"/>
  </r>
  <r>
    <x v="656"/>
    <x v="656"/>
    <x v="655"/>
    <x v="10"/>
    <n v="10678"/>
    <x v="0"/>
    <s v="US"/>
    <s v="USD"/>
    <x v="656"/>
    <x v="656"/>
    <b v="0"/>
    <n v="87"/>
    <x v="0"/>
    <s v="technology/wearables"/>
    <n v="214"/>
    <n v="122.74"/>
    <x v="2"/>
    <x v="8"/>
    <x v="656"/>
    <x v="656"/>
    <x v="2"/>
  </r>
  <r>
    <x v="657"/>
    <x v="657"/>
    <x v="656"/>
    <x v="36"/>
    <n v="18855"/>
    <x v="0"/>
    <s v="US"/>
    <s v="USD"/>
    <x v="657"/>
    <x v="657"/>
    <b v="0"/>
    <n v="99"/>
    <x v="0"/>
    <s v="technology/wearables"/>
    <n v="126"/>
    <n v="190.45"/>
    <x v="2"/>
    <x v="8"/>
    <x v="657"/>
    <x v="657"/>
    <x v="0"/>
  </r>
  <r>
    <x v="658"/>
    <x v="658"/>
    <x v="657"/>
    <x v="160"/>
    <n v="30177"/>
    <x v="0"/>
    <s v="US"/>
    <s v="USD"/>
    <x v="658"/>
    <x v="658"/>
    <b v="0"/>
    <n v="276"/>
    <x v="0"/>
    <s v="technology/wearables"/>
    <n v="104"/>
    <n v="109.34"/>
    <x v="2"/>
    <x v="8"/>
    <x v="658"/>
    <x v="658"/>
    <x v="0"/>
  </r>
  <r>
    <x v="659"/>
    <x v="659"/>
    <x v="658"/>
    <x v="9"/>
    <n v="3017"/>
    <x v="0"/>
    <s v="US"/>
    <s v="USD"/>
    <x v="659"/>
    <x v="659"/>
    <b v="0"/>
    <n v="21"/>
    <x v="0"/>
    <s v="technology/wearables"/>
    <n v="101"/>
    <n v="143.66999999999999"/>
    <x v="2"/>
    <x v="8"/>
    <x v="659"/>
    <x v="659"/>
    <x v="0"/>
  </r>
  <r>
    <x v="660"/>
    <x v="660"/>
    <x v="659"/>
    <x v="63"/>
    <n v="1529"/>
    <x v="2"/>
    <s v="US"/>
    <s v="USD"/>
    <x v="660"/>
    <x v="660"/>
    <b v="0"/>
    <n v="18"/>
    <x v="1"/>
    <s v="technology/wearables"/>
    <n v="3"/>
    <n v="84.94"/>
    <x v="2"/>
    <x v="8"/>
    <x v="660"/>
    <x v="660"/>
    <x v="3"/>
  </r>
  <r>
    <x v="661"/>
    <x v="661"/>
    <x v="660"/>
    <x v="3"/>
    <n v="95"/>
    <x v="2"/>
    <s v="US"/>
    <s v="USD"/>
    <x v="661"/>
    <x v="661"/>
    <b v="0"/>
    <n v="9"/>
    <x v="1"/>
    <s v="technology/wearables"/>
    <n v="1"/>
    <n v="10.56"/>
    <x v="2"/>
    <x v="8"/>
    <x v="661"/>
    <x v="661"/>
    <x v="2"/>
  </r>
  <r>
    <x v="662"/>
    <x v="662"/>
    <x v="661"/>
    <x v="130"/>
    <n v="156"/>
    <x v="2"/>
    <s v="US"/>
    <s v="USD"/>
    <x v="662"/>
    <x v="662"/>
    <b v="0"/>
    <n v="4"/>
    <x v="1"/>
    <s v="technology/wearables"/>
    <n v="0"/>
    <n v="39"/>
    <x v="2"/>
    <x v="8"/>
    <x v="662"/>
    <x v="662"/>
    <x v="3"/>
  </r>
  <r>
    <x v="663"/>
    <x v="663"/>
    <x v="662"/>
    <x v="61"/>
    <n v="700"/>
    <x v="2"/>
    <s v="DK"/>
    <s v="DKK"/>
    <x v="663"/>
    <x v="663"/>
    <b v="0"/>
    <n v="7"/>
    <x v="1"/>
    <s v="technology/wearables"/>
    <n v="0"/>
    <n v="100"/>
    <x v="2"/>
    <x v="8"/>
    <x v="663"/>
    <x v="663"/>
    <x v="0"/>
  </r>
  <r>
    <x v="664"/>
    <x v="664"/>
    <x v="663"/>
    <x v="14"/>
    <n v="904"/>
    <x v="2"/>
    <s v="US"/>
    <s v="USD"/>
    <x v="664"/>
    <x v="664"/>
    <b v="0"/>
    <n v="29"/>
    <x v="1"/>
    <s v="technology/wearables"/>
    <n v="8"/>
    <n v="31.17"/>
    <x v="2"/>
    <x v="8"/>
    <x v="664"/>
    <x v="664"/>
    <x v="0"/>
  </r>
  <r>
    <x v="665"/>
    <x v="665"/>
    <x v="664"/>
    <x v="3"/>
    <n v="1864"/>
    <x v="2"/>
    <s v="US"/>
    <s v="USD"/>
    <x v="665"/>
    <x v="665"/>
    <b v="0"/>
    <n v="12"/>
    <x v="1"/>
    <s v="technology/wearables"/>
    <n v="19"/>
    <n v="155.33000000000001"/>
    <x v="2"/>
    <x v="8"/>
    <x v="665"/>
    <x v="665"/>
    <x v="2"/>
  </r>
  <r>
    <x v="666"/>
    <x v="666"/>
    <x v="665"/>
    <x v="61"/>
    <n v="8"/>
    <x v="2"/>
    <s v="US"/>
    <s v="USD"/>
    <x v="666"/>
    <x v="666"/>
    <b v="0"/>
    <n v="4"/>
    <x v="1"/>
    <s v="technology/wearables"/>
    <n v="0"/>
    <n v="2"/>
    <x v="2"/>
    <x v="8"/>
    <x v="666"/>
    <x v="666"/>
    <x v="3"/>
  </r>
  <r>
    <x v="667"/>
    <x v="667"/>
    <x v="666"/>
    <x v="63"/>
    <n v="5010"/>
    <x v="2"/>
    <s v="IT"/>
    <s v="EUR"/>
    <x v="667"/>
    <x v="667"/>
    <b v="0"/>
    <n v="28"/>
    <x v="1"/>
    <s v="technology/wearables"/>
    <n v="10"/>
    <n v="178.93"/>
    <x v="2"/>
    <x v="8"/>
    <x v="667"/>
    <x v="667"/>
    <x v="2"/>
  </r>
  <r>
    <x v="668"/>
    <x v="668"/>
    <x v="667"/>
    <x v="36"/>
    <n v="684"/>
    <x v="2"/>
    <s v="US"/>
    <s v="USD"/>
    <x v="668"/>
    <x v="668"/>
    <b v="0"/>
    <n v="25"/>
    <x v="1"/>
    <s v="technology/wearables"/>
    <n v="5"/>
    <n v="27.36"/>
    <x v="2"/>
    <x v="8"/>
    <x v="668"/>
    <x v="668"/>
    <x v="0"/>
  </r>
  <r>
    <x v="669"/>
    <x v="669"/>
    <x v="668"/>
    <x v="61"/>
    <n v="43015"/>
    <x v="2"/>
    <s v="SE"/>
    <s v="SEK"/>
    <x v="669"/>
    <x v="669"/>
    <b v="0"/>
    <n v="28"/>
    <x v="1"/>
    <s v="technology/wearables"/>
    <n v="22"/>
    <n v="1536.25"/>
    <x v="2"/>
    <x v="8"/>
    <x v="669"/>
    <x v="669"/>
    <x v="2"/>
  </r>
  <r>
    <x v="670"/>
    <x v="670"/>
    <x v="669"/>
    <x v="161"/>
    <n v="26349"/>
    <x v="2"/>
    <s v="IT"/>
    <s v="EUR"/>
    <x v="670"/>
    <x v="670"/>
    <b v="0"/>
    <n v="310"/>
    <x v="1"/>
    <s v="technology/wearables"/>
    <n v="29"/>
    <n v="85"/>
    <x v="2"/>
    <x v="8"/>
    <x v="670"/>
    <x v="670"/>
    <x v="2"/>
  </r>
  <r>
    <x v="671"/>
    <x v="671"/>
    <x v="670"/>
    <x v="11"/>
    <n v="11828"/>
    <x v="2"/>
    <s v="US"/>
    <s v="USD"/>
    <x v="671"/>
    <x v="671"/>
    <b v="0"/>
    <n v="15"/>
    <x v="1"/>
    <s v="technology/wearables"/>
    <n v="39"/>
    <n v="788.53"/>
    <x v="2"/>
    <x v="8"/>
    <x v="671"/>
    <x v="671"/>
    <x v="3"/>
  </r>
  <r>
    <x v="672"/>
    <x v="672"/>
    <x v="671"/>
    <x v="63"/>
    <n v="10814"/>
    <x v="2"/>
    <s v="US"/>
    <s v="USD"/>
    <x v="672"/>
    <x v="672"/>
    <b v="0"/>
    <n v="215"/>
    <x v="1"/>
    <s v="technology/wearables"/>
    <n v="22"/>
    <n v="50.3"/>
    <x v="2"/>
    <x v="8"/>
    <x v="672"/>
    <x v="672"/>
    <x v="3"/>
  </r>
  <r>
    <x v="673"/>
    <x v="673"/>
    <x v="672"/>
    <x v="57"/>
    <n v="205"/>
    <x v="2"/>
    <s v="US"/>
    <s v="USD"/>
    <x v="673"/>
    <x v="673"/>
    <b v="0"/>
    <n v="3"/>
    <x v="1"/>
    <s v="technology/wearables"/>
    <n v="0"/>
    <n v="68.33"/>
    <x v="2"/>
    <x v="8"/>
    <x v="673"/>
    <x v="673"/>
    <x v="3"/>
  </r>
  <r>
    <x v="674"/>
    <x v="674"/>
    <x v="673"/>
    <x v="63"/>
    <n v="15"/>
    <x v="2"/>
    <s v="US"/>
    <s v="USD"/>
    <x v="674"/>
    <x v="674"/>
    <b v="0"/>
    <n v="2"/>
    <x v="1"/>
    <s v="technology/wearables"/>
    <n v="0"/>
    <n v="7.5"/>
    <x v="2"/>
    <x v="8"/>
    <x v="674"/>
    <x v="674"/>
    <x v="3"/>
  </r>
  <r>
    <x v="675"/>
    <x v="675"/>
    <x v="674"/>
    <x v="12"/>
    <n v="891"/>
    <x v="2"/>
    <s v="US"/>
    <s v="USD"/>
    <x v="675"/>
    <x v="675"/>
    <b v="0"/>
    <n v="26"/>
    <x v="1"/>
    <s v="technology/wearables"/>
    <n v="15"/>
    <n v="34.270000000000003"/>
    <x v="2"/>
    <x v="8"/>
    <x v="675"/>
    <x v="675"/>
    <x v="3"/>
  </r>
  <r>
    <x v="676"/>
    <x v="676"/>
    <x v="675"/>
    <x v="57"/>
    <n v="1471"/>
    <x v="2"/>
    <s v="CA"/>
    <s v="CAD"/>
    <x v="676"/>
    <x v="676"/>
    <b v="0"/>
    <n v="24"/>
    <x v="1"/>
    <s v="technology/wearables"/>
    <n v="1"/>
    <n v="61.29"/>
    <x v="2"/>
    <x v="8"/>
    <x v="676"/>
    <x v="676"/>
    <x v="0"/>
  </r>
  <r>
    <x v="677"/>
    <x v="677"/>
    <x v="676"/>
    <x v="63"/>
    <n v="12792"/>
    <x v="2"/>
    <s v="IT"/>
    <s v="EUR"/>
    <x v="677"/>
    <x v="677"/>
    <b v="0"/>
    <n v="96"/>
    <x v="1"/>
    <s v="technology/wearables"/>
    <n v="26"/>
    <n v="133.25"/>
    <x v="2"/>
    <x v="8"/>
    <x v="677"/>
    <x v="677"/>
    <x v="2"/>
  </r>
  <r>
    <x v="678"/>
    <x v="678"/>
    <x v="677"/>
    <x v="88"/>
    <n v="1108"/>
    <x v="2"/>
    <s v="US"/>
    <s v="USD"/>
    <x v="678"/>
    <x v="678"/>
    <b v="0"/>
    <n v="17"/>
    <x v="1"/>
    <s v="technology/wearables"/>
    <n v="4"/>
    <n v="65.180000000000007"/>
    <x v="2"/>
    <x v="8"/>
    <x v="678"/>
    <x v="678"/>
    <x v="2"/>
  </r>
  <r>
    <x v="679"/>
    <x v="679"/>
    <x v="678"/>
    <x v="162"/>
    <n v="8827"/>
    <x v="2"/>
    <s v="US"/>
    <s v="USD"/>
    <x v="679"/>
    <x v="679"/>
    <b v="0"/>
    <n v="94"/>
    <x v="1"/>
    <s v="technology/wearables"/>
    <n v="15"/>
    <n v="93.9"/>
    <x v="2"/>
    <x v="8"/>
    <x v="679"/>
    <x v="679"/>
    <x v="2"/>
  </r>
  <r>
    <x v="680"/>
    <x v="680"/>
    <x v="679"/>
    <x v="96"/>
    <n v="19434"/>
    <x v="2"/>
    <s v="US"/>
    <s v="USD"/>
    <x v="680"/>
    <x v="680"/>
    <b v="0"/>
    <n v="129"/>
    <x v="1"/>
    <s v="technology/wearables"/>
    <n v="26"/>
    <n v="150.65"/>
    <x v="2"/>
    <x v="8"/>
    <x v="680"/>
    <x v="680"/>
    <x v="3"/>
  </r>
  <r>
    <x v="681"/>
    <x v="681"/>
    <x v="680"/>
    <x v="30"/>
    <n v="1"/>
    <x v="2"/>
    <s v="US"/>
    <s v="USD"/>
    <x v="681"/>
    <x v="681"/>
    <b v="0"/>
    <n v="1"/>
    <x v="1"/>
    <s v="technology/wearables"/>
    <n v="0"/>
    <n v="1"/>
    <x v="2"/>
    <x v="8"/>
    <x v="681"/>
    <x v="681"/>
    <x v="2"/>
  </r>
  <r>
    <x v="682"/>
    <x v="682"/>
    <x v="681"/>
    <x v="63"/>
    <n v="53"/>
    <x v="2"/>
    <s v="US"/>
    <s v="USD"/>
    <x v="682"/>
    <x v="682"/>
    <b v="0"/>
    <n v="4"/>
    <x v="1"/>
    <s v="technology/wearables"/>
    <n v="0"/>
    <n v="13.25"/>
    <x v="2"/>
    <x v="8"/>
    <x v="682"/>
    <x v="682"/>
    <x v="1"/>
  </r>
  <r>
    <x v="683"/>
    <x v="683"/>
    <x v="682"/>
    <x v="19"/>
    <n v="298"/>
    <x v="2"/>
    <s v="US"/>
    <s v="USD"/>
    <x v="683"/>
    <x v="683"/>
    <b v="0"/>
    <n v="3"/>
    <x v="1"/>
    <s v="technology/wearables"/>
    <n v="1"/>
    <n v="99.33"/>
    <x v="2"/>
    <x v="8"/>
    <x v="683"/>
    <x v="683"/>
    <x v="2"/>
  </r>
  <r>
    <x v="684"/>
    <x v="684"/>
    <x v="683"/>
    <x v="163"/>
    <n v="23948"/>
    <x v="2"/>
    <s v="US"/>
    <s v="USD"/>
    <x v="684"/>
    <x v="684"/>
    <b v="0"/>
    <n v="135"/>
    <x v="1"/>
    <s v="technology/wearables"/>
    <n v="7"/>
    <n v="177.39"/>
    <x v="2"/>
    <x v="8"/>
    <x v="684"/>
    <x v="684"/>
    <x v="3"/>
  </r>
  <r>
    <x v="685"/>
    <x v="685"/>
    <x v="684"/>
    <x v="13"/>
    <n v="553"/>
    <x v="2"/>
    <s v="US"/>
    <s v="USD"/>
    <x v="685"/>
    <x v="685"/>
    <b v="0"/>
    <n v="10"/>
    <x v="1"/>
    <s v="technology/wearables"/>
    <n v="28"/>
    <n v="55.3"/>
    <x v="2"/>
    <x v="8"/>
    <x v="685"/>
    <x v="685"/>
    <x v="3"/>
  </r>
  <r>
    <x v="686"/>
    <x v="686"/>
    <x v="685"/>
    <x v="69"/>
    <n v="0"/>
    <x v="2"/>
    <s v="IT"/>
    <s v="EUR"/>
    <x v="686"/>
    <x v="686"/>
    <b v="0"/>
    <n v="0"/>
    <x v="1"/>
    <s v="technology/wearables"/>
    <n v="0"/>
    <n v="0"/>
    <x v="2"/>
    <x v="8"/>
    <x v="686"/>
    <x v="686"/>
    <x v="0"/>
  </r>
  <r>
    <x v="687"/>
    <x v="687"/>
    <x v="686"/>
    <x v="57"/>
    <n v="3550"/>
    <x v="2"/>
    <s v="MX"/>
    <s v="MXN"/>
    <x v="687"/>
    <x v="687"/>
    <b v="0"/>
    <n v="6"/>
    <x v="1"/>
    <s v="technology/wearables"/>
    <n v="4"/>
    <n v="591.66999999999996"/>
    <x v="2"/>
    <x v="8"/>
    <x v="687"/>
    <x v="687"/>
    <x v="2"/>
  </r>
  <r>
    <x v="688"/>
    <x v="688"/>
    <x v="687"/>
    <x v="22"/>
    <n v="14598"/>
    <x v="2"/>
    <s v="US"/>
    <s v="USD"/>
    <x v="688"/>
    <x v="688"/>
    <b v="0"/>
    <n v="36"/>
    <x v="1"/>
    <s v="technology/wearables"/>
    <n v="73"/>
    <n v="405.5"/>
    <x v="2"/>
    <x v="8"/>
    <x v="688"/>
    <x v="688"/>
    <x v="0"/>
  </r>
  <r>
    <x v="689"/>
    <x v="689"/>
    <x v="688"/>
    <x v="61"/>
    <n v="115297.5"/>
    <x v="2"/>
    <s v="US"/>
    <s v="USD"/>
    <x v="689"/>
    <x v="689"/>
    <b v="0"/>
    <n v="336"/>
    <x v="1"/>
    <s v="technology/wearables"/>
    <n v="58"/>
    <n v="343.15"/>
    <x v="2"/>
    <x v="8"/>
    <x v="689"/>
    <x v="689"/>
    <x v="2"/>
  </r>
  <r>
    <x v="690"/>
    <x v="690"/>
    <x v="689"/>
    <x v="22"/>
    <n v="2468"/>
    <x v="2"/>
    <s v="US"/>
    <s v="USD"/>
    <x v="690"/>
    <x v="690"/>
    <b v="0"/>
    <n v="34"/>
    <x v="1"/>
    <s v="technology/wearables"/>
    <n v="12"/>
    <n v="72.59"/>
    <x v="2"/>
    <x v="8"/>
    <x v="690"/>
    <x v="690"/>
    <x v="2"/>
  </r>
  <r>
    <x v="691"/>
    <x v="691"/>
    <x v="690"/>
    <x v="63"/>
    <n v="260"/>
    <x v="2"/>
    <s v="US"/>
    <s v="USD"/>
    <x v="691"/>
    <x v="691"/>
    <b v="0"/>
    <n v="10"/>
    <x v="1"/>
    <s v="technology/wearables"/>
    <n v="1"/>
    <n v="26"/>
    <x v="2"/>
    <x v="8"/>
    <x v="691"/>
    <x v="691"/>
    <x v="0"/>
  </r>
  <r>
    <x v="692"/>
    <x v="692"/>
    <x v="691"/>
    <x v="22"/>
    <n v="1306"/>
    <x v="2"/>
    <s v="GB"/>
    <s v="GBP"/>
    <x v="692"/>
    <x v="692"/>
    <b v="0"/>
    <n v="201"/>
    <x v="1"/>
    <s v="technology/wearables"/>
    <n v="7"/>
    <n v="6.5"/>
    <x v="2"/>
    <x v="8"/>
    <x v="692"/>
    <x v="692"/>
    <x v="2"/>
  </r>
  <r>
    <x v="693"/>
    <x v="693"/>
    <x v="692"/>
    <x v="57"/>
    <n v="35338"/>
    <x v="2"/>
    <s v="US"/>
    <s v="USD"/>
    <x v="693"/>
    <x v="693"/>
    <b v="0"/>
    <n v="296"/>
    <x v="1"/>
    <s v="technology/wearables"/>
    <n v="35"/>
    <n v="119.39"/>
    <x v="2"/>
    <x v="8"/>
    <x v="693"/>
    <x v="693"/>
    <x v="0"/>
  </r>
  <r>
    <x v="694"/>
    <x v="694"/>
    <x v="693"/>
    <x v="60"/>
    <n v="590"/>
    <x v="2"/>
    <s v="US"/>
    <s v="USD"/>
    <x v="694"/>
    <x v="694"/>
    <b v="0"/>
    <n v="7"/>
    <x v="1"/>
    <s v="technology/wearables"/>
    <n v="0"/>
    <n v="84.29"/>
    <x v="2"/>
    <x v="8"/>
    <x v="694"/>
    <x v="694"/>
    <x v="1"/>
  </r>
  <r>
    <x v="695"/>
    <x v="695"/>
    <x v="694"/>
    <x v="127"/>
    <n v="636"/>
    <x v="2"/>
    <s v="US"/>
    <s v="USD"/>
    <x v="695"/>
    <x v="695"/>
    <b v="0"/>
    <n v="7"/>
    <x v="1"/>
    <s v="technology/wearables"/>
    <n v="1"/>
    <n v="90.86"/>
    <x v="2"/>
    <x v="8"/>
    <x v="695"/>
    <x v="695"/>
    <x v="3"/>
  </r>
  <r>
    <x v="696"/>
    <x v="696"/>
    <x v="695"/>
    <x v="164"/>
    <n v="1"/>
    <x v="2"/>
    <s v="NL"/>
    <s v="EUR"/>
    <x v="696"/>
    <x v="696"/>
    <b v="0"/>
    <n v="1"/>
    <x v="1"/>
    <s v="technology/wearables"/>
    <n v="0"/>
    <n v="1"/>
    <x v="2"/>
    <x v="8"/>
    <x v="696"/>
    <x v="696"/>
    <x v="3"/>
  </r>
  <r>
    <x v="697"/>
    <x v="697"/>
    <x v="696"/>
    <x v="10"/>
    <n v="2319"/>
    <x v="2"/>
    <s v="DE"/>
    <s v="EUR"/>
    <x v="697"/>
    <x v="697"/>
    <b v="0"/>
    <n v="114"/>
    <x v="1"/>
    <s v="technology/wearables"/>
    <n v="46"/>
    <n v="20.34"/>
    <x v="2"/>
    <x v="8"/>
    <x v="697"/>
    <x v="697"/>
    <x v="2"/>
  </r>
  <r>
    <x v="698"/>
    <x v="698"/>
    <x v="697"/>
    <x v="57"/>
    <n v="15390"/>
    <x v="2"/>
    <s v="US"/>
    <s v="USD"/>
    <x v="698"/>
    <x v="698"/>
    <b v="0"/>
    <n v="29"/>
    <x v="1"/>
    <s v="technology/wearables"/>
    <n v="15"/>
    <n v="530.69000000000005"/>
    <x v="2"/>
    <x v="8"/>
    <x v="698"/>
    <x v="698"/>
    <x v="3"/>
  </r>
  <r>
    <x v="699"/>
    <x v="699"/>
    <x v="698"/>
    <x v="64"/>
    <n v="107148.74"/>
    <x v="2"/>
    <s v="US"/>
    <s v="USD"/>
    <x v="699"/>
    <x v="699"/>
    <b v="0"/>
    <n v="890"/>
    <x v="1"/>
    <s v="technology/wearables"/>
    <n v="82"/>
    <n v="120.39"/>
    <x v="2"/>
    <x v="8"/>
    <x v="699"/>
    <x v="699"/>
    <x v="4"/>
  </r>
  <r>
    <x v="700"/>
    <x v="700"/>
    <x v="699"/>
    <x v="36"/>
    <n v="403"/>
    <x v="2"/>
    <s v="ES"/>
    <s v="EUR"/>
    <x v="700"/>
    <x v="700"/>
    <b v="0"/>
    <n v="31"/>
    <x v="1"/>
    <s v="technology/wearables"/>
    <n v="3"/>
    <n v="13"/>
    <x v="2"/>
    <x v="8"/>
    <x v="700"/>
    <x v="700"/>
    <x v="2"/>
  </r>
  <r>
    <x v="701"/>
    <x v="701"/>
    <x v="700"/>
    <x v="165"/>
    <n v="6118"/>
    <x v="2"/>
    <s v="GB"/>
    <s v="GBP"/>
    <x v="701"/>
    <x v="701"/>
    <b v="0"/>
    <n v="21"/>
    <x v="1"/>
    <s v="technology/wearables"/>
    <n v="27"/>
    <n v="291.33"/>
    <x v="2"/>
    <x v="8"/>
    <x v="701"/>
    <x v="701"/>
    <x v="3"/>
  </r>
  <r>
    <x v="702"/>
    <x v="702"/>
    <x v="701"/>
    <x v="36"/>
    <n v="4622.01"/>
    <x v="2"/>
    <s v="US"/>
    <s v="USD"/>
    <x v="702"/>
    <x v="702"/>
    <b v="0"/>
    <n v="37"/>
    <x v="1"/>
    <s v="technology/wearables"/>
    <n v="31"/>
    <n v="124.92"/>
    <x v="2"/>
    <x v="8"/>
    <x v="702"/>
    <x v="702"/>
    <x v="2"/>
  </r>
  <r>
    <x v="703"/>
    <x v="703"/>
    <x v="702"/>
    <x v="36"/>
    <n v="837"/>
    <x v="2"/>
    <s v="US"/>
    <s v="USD"/>
    <x v="703"/>
    <x v="703"/>
    <b v="0"/>
    <n v="7"/>
    <x v="1"/>
    <s v="technology/wearables"/>
    <n v="6"/>
    <n v="119.57"/>
    <x v="2"/>
    <x v="8"/>
    <x v="703"/>
    <x v="703"/>
    <x v="2"/>
  </r>
  <r>
    <x v="704"/>
    <x v="704"/>
    <x v="703"/>
    <x v="56"/>
    <n v="481"/>
    <x v="2"/>
    <s v="CA"/>
    <s v="CAD"/>
    <x v="704"/>
    <x v="704"/>
    <b v="0"/>
    <n v="4"/>
    <x v="1"/>
    <s v="technology/wearables"/>
    <n v="1"/>
    <n v="120.25"/>
    <x v="2"/>
    <x v="8"/>
    <x v="704"/>
    <x v="704"/>
    <x v="2"/>
  </r>
  <r>
    <x v="705"/>
    <x v="705"/>
    <x v="704"/>
    <x v="57"/>
    <n v="977"/>
    <x v="2"/>
    <s v="NL"/>
    <s v="EUR"/>
    <x v="705"/>
    <x v="705"/>
    <b v="0"/>
    <n v="5"/>
    <x v="1"/>
    <s v="technology/wearables"/>
    <n v="1"/>
    <n v="195.4"/>
    <x v="2"/>
    <x v="8"/>
    <x v="705"/>
    <x v="705"/>
    <x v="2"/>
  </r>
  <r>
    <x v="706"/>
    <x v="706"/>
    <x v="705"/>
    <x v="57"/>
    <n v="0"/>
    <x v="2"/>
    <s v="ES"/>
    <s v="EUR"/>
    <x v="706"/>
    <x v="706"/>
    <b v="0"/>
    <n v="0"/>
    <x v="1"/>
    <s v="technology/wearables"/>
    <n v="0"/>
    <n v="0"/>
    <x v="2"/>
    <x v="8"/>
    <x v="706"/>
    <x v="706"/>
    <x v="2"/>
  </r>
  <r>
    <x v="707"/>
    <x v="707"/>
    <x v="706"/>
    <x v="118"/>
    <n v="53670.6"/>
    <x v="2"/>
    <s v="GB"/>
    <s v="GBP"/>
    <x v="707"/>
    <x v="707"/>
    <b v="0"/>
    <n v="456"/>
    <x v="1"/>
    <s v="technology/wearables"/>
    <n v="79"/>
    <n v="117.7"/>
    <x v="2"/>
    <x v="8"/>
    <x v="707"/>
    <x v="707"/>
    <x v="2"/>
  </r>
  <r>
    <x v="708"/>
    <x v="708"/>
    <x v="707"/>
    <x v="79"/>
    <n v="8837"/>
    <x v="2"/>
    <s v="GB"/>
    <s v="GBP"/>
    <x v="708"/>
    <x v="708"/>
    <b v="0"/>
    <n v="369"/>
    <x v="1"/>
    <s v="technology/wearables"/>
    <n v="22"/>
    <n v="23.95"/>
    <x v="2"/>
    <x v="8"/>
    <x v="708"/>
    <x v="708"/>
    <x v="3"/>
  </r>
  <r>
    <x v="709"/>
    <x v="709"/>
    <x v="708"/>
    <x v="36"/>
    <n v="61"/>
    <x v="2"/>
    <s v="US"/>
    <s v="USD"/>
    <x v="709"/>
    <x v="709"/>
    <b v="0"/>
    <n v="2"/>
    <x v="1"/>
    <s v="technology/wearables"/>
    <n v="0"/>
    <n v="30.5"/>
    <x v="2"/>
    <x v="8"/>
    <x v="709"/>
    <x v="709"/>
    <x v="3"/>
  </r>
  <r>
    <x v="710"/>
    <x v="710"/>
    <x v="709"/>
    <x v="38"/>
    <n v="0"/>
    <x v="2"/>
    <s v="CA"/>
    <s v="CAD"/>
    <x v="710"/>
    <x v="710"/>
    <b v="0"/>
    <n v="0"/>
    <x v="1"/>
    <s v="technology/wearables"/>
    <n v="0"/>
    <n v="0"/>
    <x v="2"/>
    <x v="8"/>
    <x v="710"/>
    <x v="710"/>
    <x v="3"/>
  </r>
  <r>
    <x v="711"/>
    <x v="711"/>
    <x v="710"/>
    <x v="57"/>
    <n v="33791"/>
    <x v="2"/>
    <s v="NL"/>
    <s v="EUR"/>
    <x v="711"/>
    <x v="711"/>
    <b v="0"/>
    <n v="338"/>
    <x v="1"/>
    <s v="technology/wearables"/>
    <n v="34"/>
    <n v="99.97"/>
    <x v="2"/>
    <x v="8"/>
    <x v="711"/>
    <x v="711"/>
    <x v="2"/>
  </r>
  <r>
    <x v="712"/>
    <x v="712"/>
    <x v="711"/>
    <x v="166"/>
    <n v="105"/>
    <x v="2"/>
    <s v="US"/>
    <s v="USD"/>
    <x v="712"/>
    <x v="712"/>
    <b v="0"/>
    <n v="4"/>
    <x v="1"/>
    <s v="technology/wearables"/>
    <n v="0"/>
    <n v="26.25"/>
    <x v="2"/>
    <x v="8"/>
    <x v="712"/>
    <x v="712"/>
    <x v="2"/>
  </r>
  <r>
    <x v="713"/>
    <x v="713"/>
    <x v="712"/>
    <x v="31"/>
    <n v="199"/>
    <x v="2"/>
    <s v="IT"/>
    <s v="EUR"/>
    <x v="713"/>
    <x v="713"/>
    <b v="0"/>
    <n v="1"/>
    <x v="1"/>
    <s v="technology/wearables"/>
    <n v="1"/>
    <n v="199"/>
    <x v="2"/>
    <x v="8"/>
    <x v="713"/>
    <x v="713"/>
    <x v="2"/>
  </r>
  <r>
    <x v="714"/>
    <x v="714"/>
    <x v="713"/>
    <x v="36"/>
    <n v="2249"/>
    <x v="2"/>
    <s v="US"/>
    <s v="USD"/>
    <x v="714"/>
    <x v="714"/>
    <b v="0"/>
    <n v="28"/>
    <x v="1"/>
    <s v="technology/wearables"/>
    <n v="15"/>
    <n v="80.319999999999993"/>
    <x v="2"/>
    <x v="8"/>
    <x v="714"/>
    <x v="714"/>
    <x v="2"/>
  </r>
  <r>
    <x v="715"/>
    <x v="715"/>
    <x v="714"/>
    <x v="167"/>
    <n v="1389"/>
    <x v="2"/>
    <s v="US"/>
    <s v="USD"/>
    <x v="715"/>
    <x v="715"/>
    <b v="0"/>
    <n v="12"/>
    <x v="1"/>
    <s v="technology/wearables"/>
    <n v="5"/>
    <n v="115.75"/>
    <x v="2"/>
    <x v="8"/>
    <x v="715"/>
    <x v="715"/>
    <x v="0"/>
  </r>
  <r>
    <x v="716"/>
    <x v="716"/>
    <x v="715"/>
    <x v="39"/>
    <n v="715"/>
    <x v="2"/>
    <s v="US"/>
    <s v="USD"/>
    <x v="716"/>
    <x v="716"/>
    <b v="0"/>
    <n v="16"/>
    <x v="1"/>
    <s v="technology/wearables"/>
    <n v="10"/>
    <n v="44.69"/>
    <x v="2"/>
    <x v="8"/>
    <x v="716"/>
    <x v="716"/>
    <x v="3"/>
  </r>
  <r>
    <x v="717"/>
    <x v="717"/>
    <x v="716"/>
    <x v="57"/>
    <n v="305"/>
    <x v="2"/>
    <s v="US"/>
    <s v="USD"/>
    <x v="717"/>
    <x v="717"/>
    <b v="0"/>
    <n v="4"/>
    <x v="1"/>
    <s v="technology/wearables"/>
    <n v="0"/>
    <n v="76.25"/>
    <x v="2"/>
    <x v="8"/>
    <x v="717"/>
    <x v="717"/>
    <x v="3"/>
  </r>
  <r>
    <x v="718"/>
    <x v="718"/>
    <x v="717"/>
    <x v="14"/>
    <n v="90"/>
    <x v="2"/>
    <s v="US"/>
    <s v="USD"/>
    <x v="718"/>
    <x v="718"/>
    <b v="0"/>
    <n v="4"/>
    <x v="1"/>
    <s v="technology/wearables"/>
    <n v="1"/>
    <n v="22.5"/>
    <x v="2"/>
    <x v="8"/>
    <x v="718"/>
    <x v="718"/>
    <x v="1"/>
  </r>
  <r>
    <x v="719"/>
    <x v="719"/>
    <x v="718"/>
    <x v="36"/>
    <n v="194"/>
    <x v="2"/>
    <s v="US"/>
    <s v="USD"/>
    <x v="719"/>
    <x v="719"/>
    <b v="0"/>
    <n v="10"/>
    <x v="1"/>
    <s v="technology/wearables"/>
    <n v="1"/>
    <n v="19.399999999999999"/>
    <x v="2"/>
    <x v="8"/>
    <x v="719"/>
    <x v="719"/>
    <x v="2"/>
  </r>
  <r>
    <x v="720"/>
    <x v="720"/>
    <x v="719"/>
    <x v="168"/>
    <n v="2735"/>
    <x v="0"/>
    <s v="US"/>
    <s v="USD"/>
    <x v="720"/>
    <x v="720"/>
    <b v="0"/>
    <n v="41"/>
    <x v="0"/>
    <s v="publishing/nonfiction"/>
    <n v="144"/>
    <n v="66.709999999999994"/>
    <x v="3"/>
    <x v="9"/>
    <x v="720"/>
    <x v="720"/>
    <x v="5"/>
  </r>
  <r>
    <x v="721"/>
    <x v="721"/>
    <x v="720"/>
    <x v="169"/>
    <n v="10013"/>
    <x v="0"/>
    <s v="US"/>
    <s v="USD"/>
    <x v="721"/>
    <x v="721"/>
    <b v="0"/>
    <n v="119"/>
    <x v="0"/>
    <s v="publishing/nonfiction"/>
    <n v="122"/>
    <n v="84.14"/>
    <x v="3"/>
    <x v="9"/>
    <x v="721"/>
    <x v="721"/>
    <x v="3"/>
  </r>
  <r>
    <x v="722"/>
    <x v="722"/>
    <x v="721"/>
    <x v="31"/>
    <n v="33006"/>
    <x v="0"/>
    <s v="US"/>
    <s v="USD"/>
    <x v="722"/>
    <x v="722"/>
    <b v="0"/>
    <n v="153"/>
    <x v="0"/>
    <s v="publishing/nonfiction"/>
    <n v="132"/>
    <n v="215.73"/>
    <x v="3"/>
    <x v="9"/>
    <x v="722"/>
    <x v="722"/>
    <x v="5"/>
  </r>
  <r>
    <x v="723"/>
    <x v="723"/>
    <x v="722"/>
    <x v="10"/>
    <n v="5469"/>
    <x v="0"/>
    <s v="US"/>
    <s v="USD"/>
    <x v="723"/>
    <x v="723"/>
    <b v="0"/>
    <n v="100"/>
    <x v="0"/>
    <s v="publishing/nonfiction"/>
    <n v="109"/>
    <n v="54.69"/>
    <x v="3"/>
    <x v="9"/>
    <x v="723"/>
    <x v="723"/>
    <x v="0"/>
  </r>
  <r>
    <x v="724"/>
    <x v="724"/>
    <x v="723"/>
    <x v="39"/>
    <n v="7383.01"/>
    <x v="0"/>
    <s v="US"/>
    <s v="USD"/>
    <x v="724"/>
    <x v="724"/>
    <b v="0"/>
    <n v="143"/>
    <x v="0"/>
    <s v="publishing/nonfiction"/>
    <n v="105"/>
    <n v="51.63"/>
    <x v="3"/>
    <x v="9"/>
    <x v="724"/>
    <x v="724"/>
    <x v="6"/>
  </r>
  <r>
    <x v="725"/>
    <x v="725"/>
    <x v="724"/>
    <x v="22"/>
    <n v="20070"/>
    <x v="0"/>
    <s v="US"/>
    <s v="USD"/>
    <x v="725"/>
    <x v="725"/>
    <b v="0"/>
    <n v="140"/>
    <x v="0"/>
    <s v="publishing/nonfiction"/>
    <n v="100"/>
    <n v="143.36000000000001"/>
    <x v="3"/>
    <x v="9"/>
    <x v="725"/>
    <x v="725"/>
    <x v="0"/>
  </r>
  <r>
    <x v="726"/>
    <x v="726"/>
    <x v="725"/>
    <x v="30"/>
    <n v="2535"/>
    <x v="0"/>
    <s v="US"/>
    <s v="USD"/>
    <x v="726"/>
    <x v="726"/>
    <b v="0"/>
    <n v="35"/>
    <x v="0"/>
    <s v="publishing/nonfiction"/>
    <n v="101"/>
    <n v="72.430000000000007"/>
    <x v="3"/>
    <x v="9"/>
    <x v="726"/>
    <x v="726"/>
    <x v="4"/>
  </r>
  <r>
    <x v="727"/>
    <x v="727"/>
    <x v="726"/>
    <x v="8"/>
    <n v="5443"/>
    <x v="0"/>
    <s v="US"/>
    <s v="USD"/>
    <x v="727"/>
    <x v="727"/>
    <b v="0"/>
    <n v="149"/>
    <x v="0"/>
    <s v="publishing/nonfiction"/>
    <n v="156"/>
    <n v="36.53"/>
    <x v="3"/>
    <x v="9"/>
    <x v="727"/>
    <x v="727"/>
    <x v="5"/>
  </r>
  <r>
    <x v="728"/>
    <x v="728"/>
    <x v="727"/>
    <x v="51"/>
    <n v="7917.45"/>
    <x v="0"/>
    <s v="US"/>
    <s v="USD"/>
    <x v="728"/>
    <x v="728"/>
    <b v="0"/>
    <n v="130"/>
    <x v="0"/>
    <s v="publishing/nonfiction"/>
    <n v="106"/>
    <n v="60.9"/>
    <x v="3"/>
    <x v="9"/>
    <x v="728"/>
    <x v="728"/>
    <x v="6"/>
  </r>
  <r>
    <x v="729"/>
    <x v="729"/>
    <x v="728"/>
    <x v="23"/>
    <n v="5226"/>
    <x v="0"/>
    <s v="US"/>
    <s v="USD"/>
    <x v="729"/>
    <x v="729"/>
    <b v="0"/>
    <n v="120"/>
    <x v="0"/>
    <s v="publishing/nonfiction"/>
    <n v="131"/>
    <n v="43.55"/>
    <x v="3"/>
    <x v="9"/>
    <x v="729"/>
    <x v="729"/>
    <x v="5"/>
  </r>
  <r>
    <x v="730"/>
    <x v="730"/>
    <x v="729"/>
    <x v="22"/>
    <n v="26438"/>
    <x v="0"/>
    <s v="US"/>
    <s v="USD"/>
    <x v="730"/>
    <x v="730"/>
    <b v="0"/>
    <n v="265"/>
    <x v="0"/>
    <s v="publishing/nonfiction"/>
    <n v="132"/>
    <n v="99.77"/>
    <x v="3"/>
    <x v="9"/>
    <x v="730"/>
    <x v="730"/>
    <x v="6"/>
  </r>
  <r>
    <x v="731"/>
    <x v="731"/>
    <x v="730"/>
    <x v="10"/>
    <n v="6300"/>
    <x v="0"/>
    <s v="US"/>
    <s v="USD"/>
    <x v="731"/>
    <x v="731"/>
    <b v="0"/>
    <n v="71"/>
    <x v="0"/>
    <s v="publishing/nonfiction"/>
    <n v="126"/>
    <n v="88.73"/>
    <x v="3"/>
    <x v="9"/>
    <x v="731"/>
    <x v="731"/>
    <x v="6"/>
  </r>
  <r>
    <x v="732"/>
    <x v="732"/>
    <x v="731"/>
    <x v="170"/>
    <n v="64"/>
    <x v="0"/>
    <s v="GB"/>
    <s v="GBP"/>
    <x v="732"/>
    <x v="732"/>
    <b v="0"/>
    <n v="13"/>
    <x v="0"/>
    <s v="publishing/nonfiction"/>
    <n v="160"/>
    <n v="4.92"/>
    <x v="3"/>
    <x v="9"/>
    <x v="732"/>
    <x v="732"/>
    <x v="4"/>
  </r>
  <r>
    <x v="733"/>
    <x v="733"/>
    <x v="732"/>
    <x v="30"/>
    <n v="3012"/>
    <x v="0"/>
    <s v="GB"/>
    <s v="GBP"/>
    <x v="733"/>
    <x v="733"/>
    <b v="0"/>
    <n v="169"/>
    <x v="0"/>
    <s v="publishing/nonfiction"/>
    <n v="120"/>
    <n v="17.82"/>
    <x v="3"/>
    <x v="9"/>
    <x v="733"/>
    <x v="733"/>
    <x v="4"/>
  </r>
  <r>
    <x v="734"/>
    <x v="734"/>
    <x v="733"/>
    <x v="0"/>
    <n v="10670"/>
    <x v="0"/>
    <s v="CA"/>
    <s v="CAD"/>
    <x v="734"/>
    <x v="734"/>
    <b v="0"/>
    <n v="57"/>
    <x v="0"/>
    <s v="publishing/nonfiction"/>
    <n v="126"/>
    <n v="187.19"/>
    <x v="3"/>
    <x v="9"/>
    <x v="734"/>
    <x v="734"/>
    <x v="0"/>
  </r>
  <r>
    <x v="735"/>
    <x v="735"/>
    <x v="734"/>
    <x v="171"/>
    <n v="53771"/>
    <x v="0"/>
    <s v="US"/>
    <s v="USD"/>
    <x v="735"/>
    <x v="735"/>
    <b v="0"/>
    <n v="229"/>
    <x v="0"/>
    <s v="publishing/nonfiction"/>
    <n v="114"/>
    <n v="234.81"/>
    <x v="3"/>
    <x v="9"/>
    <x v="735"/>
    <x v="735"/>
    <x v="3"/>
  </r>
  <r>
    <x v="736"/>
    <x v="736"/>
    <x v="735"/>
    <x v="172"/>
    <n v="11345"/>
    <x v="0"/>
    <s v="US"/>
    <s v="USD"/>
    <x v="736"/>
    <x v="736"/>
    <b v="0"/>
    <n v="108"/>
    <x v="0"/>
    <s v="publishing/nonfiction"/>
    <n v="315"/>
    <n v="105.05"/>
    <x v="3"/>
    <x v="9"/>
    <x v="736"/>
    <x v="736"/>
    <x v="4"/>
  </r>
  <r>
    <x v="737"/>
    <x v="737"/>
    <x v="736"/>
    <x v="10"/>
    <n v="6120"/>
    <x v="0"/>
    <s v="US"/>
    <s v="USD"/>
    <x v="737"/>
    <x v="737"/>
    <b v="0"/>
    <n v="108"/>
    <x v="0"/>
    <s v="publishing/nonfiction"/>
    <n v="122"/>
    <n v="56.67"/>
    <x v="3"/>
    <x v="9"/>
    <x v="737"/>
    <x v="737"/>
    <x v="3"/>
  </r>
  <r>
    <x v="738"/>
    <x v="738"/>
    <x v="737"/>
    <x v="15"/>
    <n v="1601"/>
    <x v="0"/>
    <s v="US"/>
    <s v="USD"/>
    <x v="738"/>
    <x v="738"/>
    <b v="0"/>
    <n v="41"/>
    <x v="0"/>
    <s v="publishing/nonfiction"/>
    <n v="107"/>
    <n v="39.049999999999997"/>
    <x v="3"/>
    <x v="9"/>
    <x v="738"/>
    <x v="738"/>
    <x v="3"/>
  </r>
  <r>
    <x v="739"/>
    <x v="739"/>
    <x v="738"/>
    <x v="12"/>
    <n v="9500"/>
    <x v="0"/>
    <s v="US"/>
    <s v="USD"/>
    <x v="739"/>
    <x v="739"/>
    <b v="0"/>
    <n v="139"/>
    <x v="0"/>
    <s v="publishing/nonfiction"/>
    <n v="158"/>
    <n v="68.349999999999994"/>
    <x v="3"/>
    <x v="9"/>
    <x v="739"/>
    <x v="739"/>
    <x v="3"/>
  </r>
  <r>
    <x v="740"/>
    <x v="740"/>
    <x v="739"/>
    <x v="9"/>
    <n v="3222"/>
    <x v="0"/>
    <s v="US"/>
    <s v="USD"/>
    <x v="740"/>
    <x v="740"/>
    <b v="0"/>
    <n v="19"/>
    <x v="0"/>
    <s v="publishing/nonfiction"/>
    <n v="107"/>
    <n v="169.58"/>
    <x v="3"/>
    <x v="9"/>
    <x v="740"/>
    <x v="740"/>
    <x v="0"/>
  </r>
  <r>
    <x v="741"/>
    <x v="741"/>
    <x v="740"/>
    <x v="93"/>
    <n v="13293.8"/>
    <x v="0"/>
    <s v="US"/>
    <s v="USD"/>
    <x v="741"/>
    <x v="741"/>
    <b v="0"/>
    <n v="94"/>
    <x v="0"/>
    <s v="publishing/nonfiction"/>
    <n v="102"/>
    <n v="141.41999999999999"/>
    <x v="3"/>
    <x v="9"/>
    <x v="741"/>
    <x v="741"/>
    <x v="4"/>
  </r>
  <r>
    <x v="742"/>
    <x v="742"/>
    <x v="741"/>
    <x v="123"/>
    <n v="1550"/>
    <x v="0"/>
    <s v="US"/>
    <s v="USD"/>
    <x v="742"/>
    <x v="742"/>
    <b v="0"/>
    <n v="23"/>
    <x v="0"/>
    <s v="publishing/nonfiction"/>
    <n v="111"/>
    <n v="67.39"/>
    <x v="3"/>
    <x v="9"/>
    <x v="742"/>
    <x v="742"/>
    <x v="3"/>
  </r>
  <r>
    <x v="743"/>
    <x v="743"/>
    <x v="742"/>
    <x v="131"/>
    <n v="814"/>
    <x v="0"/>
    <s v="US"/>
    <s v="USD"/>
    <x v="743"/>
    <x v="743"/>
    <b v="0"/>
    <n v="15"/>
    <x v="0"/>
    <s v="publishing/nonfiction"/>
    <n v="148"/>
    <n v="54.27"/>
    <x v="3"/>
    <x v="9"/>
    <x v="743"/>
    <x v="743"/>
    <x v="5"/>
  </r>
  <r>
    <x v="744"/>
    <x v="744"/>
    <x v="743"/>
    <x v="10"/>
    <n v="5116"/>
    <x v="0"/>
    <s v="US"/>
    <s v="USD"/>
    <x v="744"/>
    <x v="744"/>
    <b v="0"/>
    <n v="62"/>
    <x v="0"/>
    <s v="publishing/nonfiction"/>
    <n v="102"/>
    <n v="82.52"/>
    <x v="3"/>
    <x v="9"/>
    <x v="744"/>
    <x v="744"/>
    <x v="5"/>
  </r>
  <r>
    <x v="745"/>
    <x v="745"/>
    <x v="744"/>
    <x v="173"/>
    <n v="3976"/>
    <x v="0"/>
    <s v="US"/>
    <s v="USD"/>
    <x v="745"/>
    <x v="745"/>
    <b v="0"/>
    <n v="74"/>
    <x v="0"/>
    <s v="publishing/nonfiction"/>
    <n v="179"/>
    <n v="53.73"/>
    <x v="3"/>
    <x v="9"/>
    <x v="745"/>
    <x v="745"/>
    <x v="4"/>
  </r>
  <r>
    <x v="746"/>
    <x v="746"/>
    <x v="745"/>
    <x v="174"/>
    <n v="3318"/>
    <x v="0"/>
    <s v="US"/>
    <s v="USD"/>
    <x v="746"/>
    <x v="746"/>
    <b v="0"/>
    <n v="97"/>
    <x v="0"/>
    <s v="publishing/nonfiction"/>
    <n v="111"/>
    <n v="34.21"/>
    <x v="3"/>
    <x v="9"/>
    <x v="746"/>
    <x v="746"/>
    <x v="5"/>
  </r>
  <r>
    <x v="747"/>
    <x v="747"/>
    <x v="746"/>
    <x v="39"/>
    <n v="7003"/>
    <x v="0"/>
    <s v="NL"/>
    <s v="EUR"/>
    <x v="747"/>
    <x v="747"/>
    <b v="0"/>
    <n v="55"/>
    <x v="0"/>
    <s v="publishing/nonfiction"/>
    <n v="100"/>
    <n v="127.33"/>
    <x v="3"/>
    <x v="9"/>
    <x v="747"/>
    <x v="747"/>
    <x v="3"/>
  </r>
  <r>
    <x v="748"/>
    <x v="748"/>
    <x v="747"/>
    <x v="13"/>
    <n v="2005"/>
    <x v="0"/>
    <s v="US"/>
    <s v="USD"/>
    <x v="748"/>
    <x v="748"/>
    <b v="0"/>
    <n v="44"/>
    <x v="0"/>
    <s v="publishing/nonfiction"/>
    <n v="100"/>
    <n v="45.57"/>
    <x v="3"/>
    <x v="9"/>
    <x v="748"/>
    <x v="748"/>
    <x v="3"/>
  </r>
  <r>
    <x v="749"/>
    <x v="749"/>
    <x v="748"/>
    <x v="3"/>
    <n v="10556"/>
    <x v="0"/>
    <s v="US"/>
    <s v="USD"/>
    <x v="749"/>
    <x v="749"/>
    <b v="0"/>
    <n v="110"/>
    <x v="0"/>
    <s v="publishing/nonfiction"/>
    <n v="106"/>
    <n v="95.96"/>
    <x v="3"/>
    <x v="9"/>
    <x v="749"/>
    <x v="749"/>
    <x v="2"/>
  </r>
  <r>
    <x v="750"/>
    <x v="750"/>
    <x v="749"/>
    <x v="175"/>
    <n v="4559"/>
    <x v="0"/>
    <s v="US"/>
    <s v="USD"/>
    <x v="750"/>
    <x v="750"/>
    <b v="0"/>
    <n v="59"/>
    <x v="0"/>
    <s v="publishing/nonfiction"/>
    <n v="103"/>
    <n v="77.27"/>
    <x v="3"/>
    <x v="9"/>
    <x v="750"/>
    <x v="750"/>
    <x v="4"/>
  </r>
  <r>
    <x v="751"/>
    <x v="751"/>
    <x v="750"/>
    <x v="9"/>
    <n v="3555"/>
    <x v="0"/>
    <s v="US"/>
    <s v="USD"/>
    <x v="751"/>
    <x v="751"/>
    <b v="0"/>
    <n v="62"/>
    <x v="0"/>
    <s v="publishing/nonfiction"/>
    <n v="119"/>
    <n v="57.34"/>
    <x v="3"/>
    <x v="9"/>
    <x v="751"/>
    <x v="751"/>
    <x v="6"/>
  </r>
  <r>
    <x v="752"/>
    <x v="752"/>
    <x v="751"/>
    <x v="10"/>
    <n v="5585"/>
    <x v="0"/>
    <s v="AU"/>
    <s v="AUD"/>
    <x v="752"/>
    <x v="752"/>
    <b v="0"/>
    <n v="105"/>
    <x v="0"/>
    <s v="publishing/nonfiction"/>
    <n v="112"/>
    <n v="53.19"/>
    <x v="3"/>
    <x v="9"/>
    <x v="752"/>
    <x v="752"/>
    <x v="2"/>
  </r>
  <r>
    <x v="753"/>
    <x v="753"/>
    <x v="752"/>
    <x v="3"/>
    <n v="12800"/>
    <x v="0"/>
    <s v="US"/>
    <s v="USD"/>
    <x v="753"/>
    <x v="753"/>
    <b v="0"/>
    <n v="26"/>
    <x v="0"/>
    <s v="publishing/nonfiction"/>
    <n v="128"/>
    <n v="492.31"/>
    <x v="3"/>
    <x v="9"/>
    <x v="753"/>
    <x v="753"/>
    <x v="0"/>
  </r>
  <r>
    <x v="754"/>
    <x v="754"/>
    <x v="753"/>
    <x v="13"/>
    <n v="2075"/>
    <x v="0"/>
    <s v="US"/>
    <s v="USD"/>
    <x v="754"/>
    <x v="754"/>
    <b v="0"/>
    <n v="49"/>
    <x v="0"/>
    <s v="publishing/nonfiction"/>
    <n v="104"/>
    <n v="42.35"/>
    <x v="3"/>
    <x v="9"/>
    <x v="754"/>
    <x v="754"/>
    <x v="5"/>
  </r>
  <r>
    <x v="755"/>
    <x v="755"/>
    <x v="754"/>
    <x v="30"/>
    <n v="2547.69"/>
    <x v="0"/>
    <s v="US"/>
    <s v="USD"/>
    <x v="755"/>
    <x v="755"/>
    <b v="0"/>
    <n v="68"/>
    <x v="0"/>
    <s v="publishing/nonfiction"/>
    <n v="102"/>
    <n v="37.47"/>
    <x v="3"/>
    <x v="9"/>
    <x v="755"/>
    <x v="755"/>
    <x v="4"/>
  </r>
  <r>
    <x v="756"/>
    <x v="756"/>
    <x v="755"/>
    <x v="176"/>
    <n v="824"/>
    <x v="0"/>
    <s v="US"/>
    <s v="USD"/>
    <x v="756"/>
    <x v="756"/>
    <b v="0"/>
    <n v="22"/>
    <x v="0"/>
    <s v="publishing/nonfiction"/>
    <n v="118"/>
    <n v="37.450000000000003"/>
    <x v="3"/>
    <x v="9"/>
    <x v="756"/>
    <x v="756"/>
    <x v="6"/>
  </r>
  <r>
    <x v="757"/>
    <x v="757"/>
    <x v="756"/>
    <x v="49"/>
    <n v="595"/>
    <x v="0"/>
    <s v="US"/>
    <s v="USD"/>
    <x v="757"/>
    <x v="757"/>
    <b v="0"/>
    <n v="18"/>
    <x v="0"/>
    <s v="publishing/nonfiction"/>
    <n v="238"/>
    <n v="33.06"/>
    <x v="3"/>
    <x v="9"/>
    <x v="757"/>
    <x v="757"/>
    <x v="5"/>
  </r>
  <r>
    <x v="758"/>
    <x v="758"/>
    <x v="757"/>
    <x v="30"/>
    <n v="2550"/>
    <x v="0"/>
    <s v="US"/>
    <s v="USD"/>
    <x v="758"/>
    <x v="758"/>
    <b v="0"/>
    <n v="19"/>
    <x v="0"/>
    <s v="publishing/nonfiction"/>
    <n v="102"/>
    <n v="134.21"/>
    <x v="3"/>
    <x v="9"/>
    <x v="758"/>
    <x v="758"/>
    <x v="7"/>
  </r>
  <r>
    <x v="759"/>
    <x v="759"/>
    <x v="758"/>
    <x v="10"/>
    <n v="5096"/>
    <x v="0"/>
    <s v="GB"/>
    <s v="GBP"/>
    <x v="759"/>
    <x v="759"/>
    <b v="0"/>
    <n v="99"/>
    <x v="0"/>
    <s v="publishing/nonfiction"/>
    <n v="102"/>
    <n v="51.47"/>
    <x v="3"/>
    <x v="9"/>
    <x v="759"/>
    <x v="759"/>
    <x v="3"/>
  </r>
  <r>
    <x v="760"/>
    <x v="760"/>
    <x v="759"/>
    <x v="41"/>
    <n v="0"/>
    <x v="2"/>
    <s v="US"/>
    <s v="USD"/>
    <x v="760"/>
    <x v="760"/>
    <b v="0"/>
    <n v="0"/>
    <x v="1"/>
    <s v="publishing/fiction"/>
    <n v="0"/>
    <n v="0"/>
    <x v="3"/>
    <x v="10"/>
    <x v="760"/>
    <x v="760"/>
    <x v="2"/>
  </r>
  <r>
    <x v="761"/>
    <x v="761"/>
    <x v="760"/>
    <x v="10"/>
    <n v="235"/>
    <x v="2"/>
    <s v="US"/>
    <s v="USD"/>
    <x v="761"/>
    <x v="761"/>
    <b v="0"/>
    <n v="6"/>
    <x v="1"/>
    <s v="publishing/fiction"/>
    <n v="5"/>
    <n v="39.17"/>
    <x v="3"/>
    <x v="10"/>
    <x v="761"/>
    <x v="761"/>
    <x v="3"/>
  </r>
  <r>
    <x v="762"/>
    <x v="762"/>
    <x v="761"/>
    <x v="8"/>
    <n v="0"/>
    <x v="2"/>
    <s v="MX"/>
    <s v="MXN"/>
    <x v="762"/>
    <x v="762"/>
    <b v="0"/>
    <n v="0"/>
    <x v="1"/>
    <s v="publishing/fiction"/>
    <n v="0"/>
    <n v="0"/>
    <x v="3"/>
    <x v="10"/>
    <x v="762"/>
    <x v="762"/>
    <x v="2"/>
  </r>
  <r>
    <x v="763"/>
    <x v="763"/>
    <x v="762"/>
    <x v="177"/>
    <n v="5"/>
    <x v="2"/>
    <s v="GB"/>
    <s v="GBP"/>
    <x v="763"/>
    <x v="763"/>
    <b v="0"/>
    <n v="1"/>
    <x v="1"/>
    <s v="publishing/fiction"/>
    <n v="0"/>
    <n v="5"/>
    <x v="3"/>
    <x v="10"/>
    <x v="763"/>
    <x v="763"/>
    <x v="4"/>
  </r>
  <r>
    <x v="764"/>
    <x v="764"/>
    <x v="763"/>
    <x v="10"/>
    <n v="0"/>
    <x v="2"/>
    <s v="US"/>
    <s v="USD"/>
    <x v="764"/>
    <x v="764"/>
    <b v="0"/>
    <n v="0"/>
    <x v="1"/>
    <s v="publishing/fiction"/>
    <n v="0"/>
    <n v="0"/>
    <x v="3"/>
    <x v="10"/>
    <x v="764"/>
    <x v="764"/>
    <x v="0"/>
  </r>
  <r>
    <x v="765"/>
    <x v="765"/>
    <x v="764"/>
    <x v="39"/>
    <n v="2521"/>
    <x v="2"/>
    <s v="US"/>
    <s v="USD"/>
    <x v="765"/>
    <x v="765"/>
    <b v="0"/>
    <n v="44"/>
    <x v="1"/>
    <s v="publishing/fiction"/>
    <n v="36"/>
    <n v="57.3"/>
    <x v="3"/>
    <x v="10"/>
    <x v="765"/>
    <x v="765"/>
    <x v="3"/>
  </r>
  <r>
    <x v="766"/>
    <x v="766"/>
    <x v="765"/>
    <x v="23"/>
    <n v="0"/>
    <x v="2"/>
    <s v="CA"/>
    <s v="CAD"/>
    <x v="766"/>
    <x v="766"/>
    <b v="0"/>
    <n v="0"/>
    <x v="1"/>
    <s v="publishing/fiction"/>
    <n v="0"/>
    <n v="0"/>
    <x v="3"/>
    <x v="10"/>
    <x v="766"/>
    <x v="766"/>
    <x v="0"/>
  </r>
  <r>
    <x v="767"/>
    <x v="767"/>
    <x v="766"/>
    <x v="10"/>
    <n v="177"/>
    <x v="2"/>
    <s v="US"/>
    <s v="USD"/>
    <x v="767"/>
    <x v="767"/>
    <b v="0"/>
    <n v="3"/>
    <x v="1"/>
    <s v="publishing/fiction"/>
    <n v="4"/>
    <n v="59"/>
    <x v="3"/>
    <x v="10"/>
    <x v="767"/>
    <x v="767"/>
    <x v="0"/>
  </r>
  <r>
    <x v="768"/>
    <x v="768"/>
    <x v="767"/>
    <x v="30"/>
    <n v="0"/>
    <x v="2"/>
    <s v="US"/>
    <s v="USD"/>
    <x v="768"/>
    <x v="768"/>
    <b v="0"/>
    <n v="0"/>
    <x v="1"/>
    <s v="publishing/fiction"/>
    <n v="0"/>
    <n v="0"/>
    <x v="3"/>
    <x v="10"/>
    <x v="768"/>
    <x v="768"/>
    <x v="4"/>
  </r>
  <r>
    <x v="769"/>
    <x v="769"/>
    <x v="768"/>
    <x v="23"/>
    <n v="1656"/>
    <x v="2"/>
    <s v="US"/>
    <s v="USD"/>
    <x v="769"/>
    <x v="769"/>
    <b v="0"/>
    <n v="52"/>
    <x v="1"/>
    <s v="publishing/fiction"/>
    <n v="41"/>
    <n v="31.85"/>
    <x v="3"/>
    <x v="10"/>
    <x v="769"/>
    <x v="769"/>
    <x v="4"/>
  </r>
  <r>
    <x v="770"/>
    <x v="770"/>
    <x v="769"/>
    <x v="178"/>
    <n v="0"/>
    <x v="2"/>
    <s v="US"/>
    <s v="USD"/>
    <x v="770"/>
    <x v="770"/>
    <b v="0"/>
    <n v="0"/>
    <x v="1"/>
    <s v="publishing/fiction"/>
    <n v="0"/>
    <n v="0"/>
    <x v="3"/>
    <x v="10"/>
    <x v="770"/>
    <x v="770"/>
    <x v="4"/>
  </r>
  <r>
    <x v="771"/>
    <x v="771"/>
    <x v="770"/>
    <x v="114"/>
    <n v="10"/>
    <x v="2"/>
    <s v="US"/>
    <s v="USD"/>
    <x v="771"/>
    <x v="771"/>
    <b v="0"/>
    <n v="1"/>
    <x v="1"/>
    <s v="publishing/fiction"/>
    <n v="0"/>
    <n v="10"/>
    <x v="3"/>
    <x v="10"/>
    <x v="771"/>
    <x v="771"/>
    <x v="0"/>
  </r>
  <r>
    <x v="772"/>
    <x v="772"/>
    <x v="771"/>
    <x v="15"/>
    <n v="50"/>
    <x v="2"/>
    <s v="US"/>
    <s v="USD"/>
    <x v="772"/>
    <x v="772"/>
    <b v="0"/>
    <n v="1"/>
    <x v="1"/>
    <s v="publishing/fiction"/>
    <n v="3"/>
    <n v="50"/>
    <x v="3"/>
    <x v="10"/>
    <x v="772"/>
    <x v="772"/>
    <x v="8"/>
  </r>
  <r>
    <x v="773"/>
    <x v="773"/>
    <x v="772"/>
    <x v="179"/>
    <n v="32"/>
    <x v="2"/>
    <s v="GB"/>
    <s v="GBP"/>
    <x v="773"/>
    <x v="773"/>
    <b v="0"/>
    <n v="2"/>
    <x v="1"/>
    <s v="publishing/fiction"/>
    <n v="1"/>
    <n v="16"/>
    <x v="3"/>
    <x v="10"/>
    <x v="773"/>
    <x v="773"/>
    <x v="0"/>
  </r>
  <r>
    <x v="774"/>
    <x v="774"/>
    <x v="773"/>
    <x v="2"/>
    <n v="351"/>
    <x v="2"/>
    <s v="US"/>
    <s v="USD"/>
    <x v="774"/>
    <x v="774"/>
    <b v="0"/>
    <n v="9"/>
    <x v="1"/>
    <s v="publishing/fiction"/>
    <n v="70"/>
    <n v="39"/>
    <x v="3"/>
    <x v="10"/>
    <x v="774"/>
    <x v="774"/>
    <x v="3"/>
  </r>
  <r>
    <x v="775"/>
    <x v="775"/>
    <x v="774"/>
    <x v="3"/>
    <n v="170"/>
    <x v="2"/>
    <s v="US"/>
    <s v="USD"/>
    <x v="775"/>
    <x v="775"/>
    <b v="0"/>
    <n v="5"/>
    <x v="1"/>
    <s v="publishing/fiction"/>
    <n v="2"/>
    <n v="34"/>
    <x v="3"/>
    <x v="10"/>
    <x v="775"/>
    <x v="775"/>
    <x v="6"/>
  </r>
  <r>
    <x v="776"/>
    <x v="776"/>
    <x v="775"/>
    <x v="39"/>
    <n v="3598"/>
    <x v="2"/>
    <s v="US"/>
    <s v="USD"/>
    <x v="776"/>
    <x v="776"/>
    <b v="0"/>
    <n v="57"/>
    <x v="1"/>
    <s v="publishing/fiction"/>
    <n v="51"/>
    <n v="63.12"/>
    <x v="3"/>
    <x v="10"/>
    <x v="776"/>
    <x v="776"/>
    <x v="0"/>
  </r>
  <r>
    <x v="777"/>
    <x v="777"/>
    <x v="776"/>
    <x v="9"/>
    <n v="21"/>
    <x v="2"/>
    <s v="US"/>
    <s v="USD"/>
    <x v="777"/>
    <x v="777"/>
    <b v="0"/>
    <n v="3"/>
    <x v="1"/>
    <s v="publishing/fiction"/>
    <n v="1"/>
    <n v="7"/>
    <x v="3"/>
    <x v="10"/>
    <x v="777"/>
    <x v="777"/>
    <x v="4"/>
  </r>
  <r>
    <x v="778"/>
    <x v="778"/>
    <x v="777"/>
    <x v="2"/>
    <n v="2"/>
    <x v="2"/>
    <s v="US"/>
    <s v="USD"/>
    <x v="778"/>
    <x v="778"/>
    <b v="0"/>
    <n v="1"/>
    <x v="1"/>
    <s v="publishing/fiction"/>
    <n v="0"/>
    <n v="2"/>
    <x v="3"/>
    <x v="10"/>
    <x v="778"/>
    <x v="778"/>
    <x v="3"/>
  </r>
  <r>
    <x v="779"/>
    <x v="779"/>
    <x v="778"/>
    <x v="36"/>
    <n v="400"/>
    <x v="2"/>
    <s v="US"/>
    <s v="USD"/>
    <x v="779"/>
    <x v="779"/>
    <b v="0"/>
    <n v="6"/>
    <x v="1"/>
    <s v="publishing/fiction"/>
    <n v="3"/>
    <n v="66.67"/>
    <x v="3"/>
    <x v="10"/>
    <x v="779"/>
    <x v="779"/>
    <x v="7"/>
  </r>
  <r>
    <x v="780"/>
    <x v="780"/>
    <x v="779"/>
    <x v="28"/>
    <n v="1040"/>
    <x v="0"/>
    <s v="US"/>
    <s v="USD"/>
    <x v="780"/>
    <x v="780"/>
    <b v="0"/>
    <n v="27"/>
    <x v="0"/>
    <s v="music/rock"/>
    <n v="104"/>
    <n v="38.520000000000003"/>
    <x v="4"/>
    <x v="11"/>
    <x v="780"/>
    <x v="780"/>
    <x v="6"/>
  </r>
  <r>
    <x v="781"/>
    <x v="781"/>
    <x v="780"/>
    <x v="134"/>
    <n v="1065.23"/>
    <x v="0"/>
    <s v="US"/>
    <s v="USD"/>
    <x v="781"/>
    <x v="781"/>
    <b v="0"/>
    <n v="25"/>
    <x v="0"/>
    <s v="music/rock"/>
    <n v="133"/>
    <n v="42.61"/>
    <x v="4"/>
    <x v="11"/>
    <x v="781"/>
    <x v="781"/>
    <x v="4"/>
  </r>
  <r>
    <x v="782"/>
    <x v="782"/>
    <x v="781"/>
    <x v="176"/>
    <n v="700"/>
    <x v="0"/>
    <s v="US"/>
    <s v="USD"/>
    <x v="782"/>
    <x v="782"/>
    <b v="0"/>
    <n v="14"/>
    <x v="0"/>
    <s v="music/rock"/>
    <n v="100"/>
    <n v="50"/>
    <x v="4"/>
    <x v="11"/>
    <x v="782"/>
    <x v="782"/>
    <x v="5"/>
  </r>
  <r>
    <x v="783"/>
    <x v="783"/>
    <x v="782"/>
    <x v="15"/>
    <n v="2222"/>
    <x v="0"/>
    <s v="US"/>
    <s v="USD"/>
    <x v="783"/>
    <x v="783"/>
    <b v="0"/>
    <n v="35"/>
    <x v="0"/>
    <s v="music/rock"/>
    <n v="148"/>
    <n v="63.49"/>
    <x v="4"/>
    <x v="11"/>
    <x v="783"/>
    <x v="783"/>
    <x v="5"/>
  </r>
  <r>
    <x v="784"/>
    <x v="784"/>
    <x v="783"/>
    <x v="28"/>
    <n v="1025"/>
    <x v="0"/>
    <s v="US"/>
    <s v="USD"/>
    <x v="784"/>
    <x v="784"/>
    <b v="0"/>
    <n v="10"/>
    <x v="0"/>
    <s v="music/rock"/>
    <n v="103"/>
    <n v="102.5"/>
    <x v="4"/>
    <x v="11"/>
    <x v="784"/>
    <x v="784"/>
    <x v="3"/>
  </r>
  <r>
    <x v="785"/>
    <x v="785"/>
    <x v="784"/>
    <x v="2"/>
    <n v="903.14"/>
    <x v="0"/>
    <s v="US"/>
    <s v="USD"/>
    <x v="785"/>
    <x v="785"/>
    <b v="0"/>
    <n v="29"/>
    <x v="0"/>
    <s v="music/rock"/>
    <n v="181"/>
    <n v="31.14"/>
    <x v="4"/>
    <x v="11"/>
    <x v="785"/>
    <x v="785"/>
    <x v="4"/>
  </r>
  <r>
    <x v="786"/>
    <x v="786"/>
    <x v="785"/>
    <x v="10"/>
    <n v="7140"/>
    <x v="0"/>
    <s v="US"/>
    <s v="USD"/>
    <x v="786"/>
    <x v="786"/>
    <b v="0"/>
    <n v="44"/>
    <x v="0"/>
    <s v="music/rock"/>
    <n v="143"/>
    <n v="162.27000000000001"/>
    <x v="4"/>
    <x v="11"/>
    <x v="786"/>
    <x v="786"/>
    <x v="5"/>
  </r>
  <r>
    <x v="787"/>
    <x v="787"/>
    <x v="786"/>
    <x v="38"/>
    <n v="1370"/>
    <x v="0"/>
    <s v="US"/>
    <s v="USD"/>
    <x v="787"/>
    <x v="787"/>
    <b v="0"/>
    <n v="17"/>
    <x v="0"/>
    <s v="music/rock"/>
    <n v="114"/>
    <n v="80.59"/>
    <x v="4"/>
    <x v="11"/>
    <x v="787"/>
    <x v="787"/>
    <x v="4"/>
  </r>
  <r>
    <x v="788"/>
    <x v="788"/>
    <x v="787"/>
    <x v="28"/>
    <n v="2035.05"/>
    <x v="0"/>
    <s v="US"/>
    <s v="USD"/>
    <x v="788"/>
    <x v="788"/>
    <b v="0"/>
    <n v="34"/>
    <x v="0"/>
    <s v="music/rock"/>
    <n v="204"/>
    <n v="59.85"/>
    <x v="4"/>
    <x v="11"/>
    <x v="788"/>
    <x v="788"/>
    <x v="5"/>
  </r>
  <r>
    <x v="789"/>
    <x v="789"/>
    <x v="788"/>
    <x v="180"/>
    <n v="1860"/>
    <x v="0"/>
    <s v="US"/>
    <s v="USD"/>
    <x v="789"/>
    <x v="789"/>
    <b v="0"/>
    <n v="14"/>
    <x v="0"/>
    <s v="music/rock"/>
    <n v="109"/>
    <n v="132.86000000000001"/>
    <x v="4"/>
    <x v="11"/>
    <x v="789"/>
    <x v="789"/>
    <x v="4"/>
  </r>
  <r>
    <x v="790"/>
    <x v="790"/>
    <x v="789"/>
    <x v="3"/>
    <n v="14437.46"/>
    <x v="0"/>
    <s v="US"/>
    <s v="USD"/>
    <x v="790"/>
    <x v="790"/>
    <b v="0"/>
    <n v="156"/>
    <x v="0"/>
    <s v="music/rock"/>
    <n v="144"/>
    <n v="92.55"/>
    <x v="4"/>
    <x v="11"/>
    <x v="790"/>
    <x v="790"/>
    <x v="4"/>
  </r>
  <r>
    <x v="791"/>
    <x v="791"/>
    <x v="790"/>
    <x v="51"/>
    <n v="7790"/>
    <x v="0"/>
    <s v="US"/>
    <s v="USD"/>
    <x v="791"/>
    <x v="791"/>
    <b v="0"/>
    <n v="128"/>
    <x v="0"/>
    <s v="music/rock"/>
    <n v="104"/>
    <n v="60.86"/>
    <x v="4"/>
    <x v="11"/>
    <x v="791"/>
    <x v="791"/>
    <x v="4"/>
  </r>
  <r>
    <x v="792"/>
    <x v="792"/>
    <x v="791"/>
    <x v="30"/>
    <n v="2511.11"/>
    <x v="0"/>
    <s v="US"/>
    <s v="USD"/>
    <x v="792"/>
    <x v="792"/>
    <b v="0"/>
    <n v="60"/>
    <x v="0"/>
    <s v="music/rock"/>
    <n v="100"/>
    <n v="41.85"/>
    <x v="4"/>
    <x v="11"/>
    <x v="792"/>
    <x v="792"/>
    <x v="4"/>
  </r>
  <r>
    <x v="793"/>
    <x v="793"/>
    <x v="792"/>
    <x v="181"/>
    <n v="2826.43"/>
    <x v="0"/>
    <s v="US"/>
    <s v="USD"/>
    <x v="793"/>
    <x v="793"/>
    <b v="0"/>
    <n v="32"/>
    <x v="0"/>
    <s v="music/rock"/>
    <n v="103"/>
    <n v="88.33"/>
    <x v="4"/>
    <x v="11"/>
    <x v="793"/>
    <x v="793"/>
    <x v="4"/>
  </r>
  <r>
    <x v="794"/>
    <x v="794"/>
    <x v="793"/>
    <x v="6"/>
    <n v="8425"/>
    <x v="0"/>
    <s v="US"/>
    <s v="USD"/>
    <x v="794"/>
    <x v="794"/>
    <b v="0"/>
    <n v="53"/>
    <x v="0"/>
    <s v="music/rock"/>
    <n v="105"/>
    <n v="158.96"/>
    <x v="4"/>
    <x v="11"/>
    <x v="794"/>
    <x v="794"/>
    <x v="6"/>
  </r>
  <r>
    <x v="795"/>
    <x v="795"/>
    <x v="794"/>
    <x v="32"/>
    <n v="15650"/>
    <x v="0"/>
    <s v="US"/>
    <s v="USD"/>
    <x v="795"/>
    <x v="795"/>
    <b v="0"/>
    <n v="184"/>
    <x v="0"/>
    <s v="music/rock"/>
    <n v="112"/>
    <n v="85.05"/>
    <x v="4"/>
    <x v="11"/>
    <x v="795"/>
    <x v="795"/>
    <x v="5"/>
  </r>
  <r>
    <x v="796"/>
    <x v="796"/>
    <x v="795"/>
    <x v="3"/>
    <n v="10135"/>
    <x v="0"/>
    <s v="US"/>
    <s v="USD"/>
    <x v="796"/>
    <x v="796"/>
    <b v="0"/>
    <n v="90"/>
    <x v="0"/>
    <s v="music/rock"/>
    <n v="101"/>
    <n v="112.61"/>
    <x v="4"/>
    <x v="11"/>
    <x v="796"/>
    <x v="796"/>
    <x v="4"/>
  </r>
  <r>
    <x v="797"/>
    <x v="797"/>
    <x v="796"/>
    <x v="9"/>
    <n v="3226"/>
    <x v="0"/>
    <s v="US"/>
    <s v="USD"/>
    <x v="797"/>
    <x v="797"/>
    <b v="0"/>
    <n v="71"/>
    <x v="0"/>
    <s v="music/rock"/>
    <n v="108"/>
    <n v="45.44"/>
    <x v="4"/>
    <x v="11"/>
    <x v="797"/>
    <x v="797"/>
    <x v="5"/>
  </r>
  <r>
    <x v="798"/>
    <x v="798"/>
    <x v="797"/>
    <x v="8"/>
    <n v="4021"/>
    <x v="0"/>
    <s v="US"/>
    <s v="USD"/>
    <x v="798"/>
    <x v="798"/>
    <b v="0"/>
    <n v="87"/>
    <x v="0"/>
    <s v="music/rock"/>
    <n v="115"/>
    <n v="46.22"/>
    <x v="4"/>
    <x v="11"/>
    <x v="798"/>
    <x v="798"/>
    <x v="3"/>
  </r>
  <r>
    <x v="799"/>
    <x v="799"/>
    <x v="798"/>
    <x v="10"/>
    <n v="5001"/>
    <x v="0"/>
    <s v="US"/>
    <s v="USD"/>
    <x v="799"/>
    <x v="799"/>
    <b v="0"/>
    <n v="28"/>
    <x v="0"/>
    <s v="music/rock"/>
    <n v="100"/>
    <n v="178.61"/>
    <x v="4"/>
    <x v="11"/>
    <x v="799"/>
    <x v="799"/>
    <x v="5"/>
  </r>
  <r>
    <x v="800"/>
    <x v="800"/>
    <x v="799"/>
    <x v="15"/>
    <n v="2282"/>
    <x v="0"/>
    <s v="GB"/>
    <s v="GBP"/>
    <x v="800"/>
    <x v="800"/>
    <b v="0"/>
    <n v="56"/>
    <x v="0"/>
    <s v="music/rock"/>
    <n v="152"/>
    <n v="40.75"/>
    <x v="4"/>
    <x v="11"/>
    <x v="800"/>
    <x v="800"/>
    <x v="3"/>
  </r>
  <r>
    <x v="801"/>
    <x v="801"/>
    <x v="800"/>
    <x v="13"/>
    <n v="2230.4299999999998"/>
    <x v="0"/>
    <s v="US"/>
    <s v="USD"/>
    <x v="801"/>
    <x v="801"/>
    <b v="0"/>
    <n v="51"/>
    <x v="0"/>
    <s v="music/rock"/>
    <n v="112"/>
    <n v="43.73"/>
    <x v="4"/>
    <x v="11"/>
    <x v="801"/>
    <x v="801"/>
    <x v="6"/>
  </r>
  <r>
    <x v="802"/>
    <x v="802"/>
    <x v="801"/>
    <x v="12"/>
    <n v="6080"/>
    <x v="0"/>
    <s v="US"/>
    <s v="USD"/>
    <x v="802"/>
    <x v="802"/>
    <b v="0"/>
    <n v="75"/>
    <x v="0"/>
    <s v="music/rock"/>
    <n v="101"/>
    <n v="81.069999999999993"/>
    <x v="4"/>
    <x v="11"/>
    <x v="802"/>
    <x v="802"/>
    <x v="5"/>
  </r>
  <r>
    <x v="803"/>
    <x v="803"/>
    <x v="802"/>
    <x v="98"/>
    <n v="2835"/>
    <x v="0"/>
    <s v="US"/>
    <s v="USD"/>
    <x v="803"/>
    <x v="803"/>
    <b v="0"/>
    <n v="38"/>
    <x v="0"/>
    <s v="music/rock"/>
    <n v="123"/>
    <n v="74.61"/>
    <x v="4"/>
    <x v="11"/>
    <x v="803"/>
    <x v="803"/>
    <x v="6"/>
  </r>
  <r>
    <x v="804"/>
    <x v="804"/>
    <x v="803"/>
    <x v="62"/>
    <n v="5500"/>
    <x v="0"/>
    <s v="US"/>
    <s v="USD"/>
    <x v="804"/>
    <x v="804"/>
    <b v="0"/>
    <n v="18"/>
    <x v="0"/>
    <s v="music/rock"/>
    <n v="100"/>
    <n v="305.56"/>
    <x v="4"/>
    <x v="11"/>
    <x v="804"/>
    <x v="804"/>
    <x v="6"/>
  </r>
  <r>
    <x v="805"/>
    <x v="805"/>
    <x v="804"/>
    <x v="9"/>
    <n v="3150"/>
    <x v="0"/>
    <s v="US"/>
    <s v="USD"/>
    <x v="805"/>
    <x v="805"/>
    <b v="0"/>
    <n v="54"/>
    <x v="0"/>
    <s v="music/rock"/>
    <n v="105"/>
    <n v="58.33"/>
    <x v="4"/>
    <x v="11"/>
    <x v="805"/>
    <x v="805"/>
    <x v="6"/>
  </r>
  <r>
    <x v="806"/>
    <x v="806"/>
    <x v="805"/>
    <x v="6"/>
    <n v="8355"/>
    <x v="0"/>
    <s v="US"/>
    <s v="USD"/>
    <x v="806"/>
    <x v="806"/>
    <b v="0"/>
    <n v="71"/>
    <x v="0"/>
    <s v="music/rock"/>
    <n v="104"/>
    <n v="117.68"/>
    <x v="4"/>
    <x v="11"/>
    <x v="806"/>
    <x v="806"/>
    <x v="6"/>
  </r>
  <r>
    <x v="807"/>
    <x v="807"/>
    <x v="806"/>
    <x v="23"/>
    <n v="4205"/>
    <x v="0"/>
    <s v="US"/>
    <s v="USD"/>
    <x v="807"/>
    <x v="807"/>
    <b v="0"/>
    <n v="57"/>
    <x v="0"/>
    <s v="music/rock"/>
    <n v="105"/>
    <n v="73.77"/>
    <x v="4"/>
    <x v="11"/>
    <x v="807"/>
    <x v="807"/>
    <x v="1"/>
  </r>
  <r>
    <x v="808"/>
    <x v="808"/>
    <x v="807"/>
    <x v="37"/>
    <n v="4500"/>
    <x v="0"/>
    <s v="CA"/>
    <s v="CAD"/>
    <x v="808"/>
    <x v="808"/>
    <b v="0"/>
    <n v="43"/>
    <x v="0"/>
    <s v="music/rock"/>
    <n v="100"/>
    <n v="104.65"/>
    <x v="4"/>
    <x v="11"/>
    <x v="808"/>
    <x v="808"/>
    <x v="3"/>
  </r>
  <r>
    <x v="809"/>
    <x v="809"/>
    <x v="808"/>
    <x v="23"/>
    <n v="4151"/>
    <x v="0"/>
    <s v="US"/>
    <s v="USD"/>
    <x v="809"/>
    <x v="809"/>
    <b v="0"/>
    <n v="52"/>
    <x v="0"/>
    <s v="music/rock"/>
    <n v="104"/>
    <n v="79.83"/>
    <x v="4"/>
    <x v="11"/>
    <x v="809"/>
    <x v="809"/>
    <x v="4"/>
  </r>
  <r>
    <x v="810"/>
    <x v="810"/>
    <x v="809"/>
    <x v="15"/>
    <n v="1575"/>
    <x v="0"/>
    <s v="US"/>
    <s v="USD"/>
    <x v="810"/>
    <x v="810"/>
    <b v="0"/>
    <n v="27"/>
    <x v="0"/>
    <s v="music/rock"/>
    <n v="105"/>
    <n v="58.33"/>
    <x v="4"/>
    <x v="11"/>
    <x v="810"/>
    <x v="810"/>
    <x v="5"/>
  </r>
  <r>
    <x v="811"/>
    <x v="811"/>
    <x v="810"/>
    <x v="28"/>
    <n v="1040"/>
    <x v="0"/>
    <s v="US"/>
    <s v="USD"/>
    <x v="811"/>
    <x v="811"/>
    <b v="0"/>
    <n v="12"/>
    <x v="0"/>
    <s v="music/rock"/>
    <n v="104"/>
    <n v="86.67"/>
    <x v="4"/>
    <x v="11"/>
    <x v="811"/>
    <x v="811"/>
    <x v="4"/>
  </r>
  <r>
    <x v="812"/>
    <x v="812"/>
    <x v="811"/>
    <x v="20"/>
    <n v="911"/>
    <x v="0"/>
    <s v="US"/>
    <s v="USD"/>
    <x v="812"/>
    <x v="812"/>
    <b v="0"/>
    <n v="33"/>
    <x v="0"/>
    <s v="music/rock"/>
    <n v="152"/>
    <n v="27.61"/>
    <x v="4"/>
    <x v="11"/>
    <x v="812"/>
    <x v="812"/>
    <x v="4"/>
  </r>
  <r>
    <x v="813"/>
    <x v="813"/>
    <x v="812"/>
    <x v="15"/>
    <n v="2399.94"/>
    <x v="0"/>
    <s v="US"/>
    <s v="USD"/>
    <x v="813"/>
    <x v="813"/>
    <b v="0"/>
    <n v="96"/>
    <x v="0"/>
    <s v="music/rock"/>
    <n v="160"/>
    <n v="25"/>
    <x v="4"/>
    <x v="11"/>
    <x v="813"/>
    <x v="813"/>
    <x v="5"/>
  </r>
  <r>
    <x v="814"/>
    <x v="814"/>
    <x v="813"/>
    <x v="28"/>
    <n v="1273"/>
    <x v="0"/>
    <s v="US"/>
    <s v="USD"/>
    <x v="814"/>
    <x v="814"/>
    <b v="0"/>
    <n v="28"/>
    <x v="0"/>
    <s v="music/rock"/>
    <n v="127"/>
    <n v="45.46"/>
    <x v="4"/>
    <x v="11"/>
    <x v="814"/>
    <x v="814"/>
    <x v="6"/>
  </r>
  <r>
    <x v="815"/>
    <x v="815"/>
    <x v="814"/>
    <x v="23"/>
    <n v="4280"/>
    <x v="0"/>
    <s v="US"/>
    <s v="USD"/>
    <x v="815"/>
    <x v="815"/>
    <b v="0"/>
    <n v="43"/>
    <x v="0"/>
    <s v="music/rock"/>
    <n v="107"/>
    <n v="99.53"/>
    <x v="4"/>
    <x v="11"/>
    <x v="815"/>
    <x v="815"/>
    <x v="3"/>
  </r>
  <r>
    <x v="816"/>
    <x v="816"/>
    <x v="815"/>
    <x v="39"/>
    <n v="8058.55"/>
    <x v="0"/>
    <s v="US"/>
    <s v="USD"/>
    <x v="816"/>
    <x v="816"/>
    <b v="0"/>
    <n v="205"/>
    <x v="0"/>
    <s v="music/rock"/>
    <n v="115"/>
    <n v="39.31"/>
    <x v="4"/>
    <x v="11"/>
    <x v="816"/>
    <x v="816"/>
    <x v="4"/>
  </r>
  <r>
    <x v="817"/>
    <x v="817"/>
    <x v="816"/>
    <x v="15"/>
    <n v="2056.66"/>
    <x v="0"/>
    <s v="US"/>
    <s v="USD"/>
    <x v="817"/>
    <x v="817"/>
    <b v="0"/>
    <n v="23"/>
    <x v="0"/>
    <s v="music/rock"/>
    <n v="137"/>
    <n v="89.42"/>
    <x v="4"/>
    <x v="11"/>
    <x v="817"/>
    <x v="817"/>
    <x v="5"/>
  </r>
  <r>
    <x v="818"/>
    <x v="818"/>
    <x v="817"/>
    <x v="18"/>
    <n v="545"/>
    <x v="0"/>
    <s v="US"/>
    <s v="USD"/>
    <x v="818"/>
    <x v="818"/>
    <b v="0"/>
    <n v="19"/>
    <x v="0"/>
    <s v="music/rock"/>
    <n v="156"/>
    <n v="28.68"/>
    <x v="4"/>
    <x v="11"/>
    <x v="818"/>
    <x v="818"/>
    <x v="5"/>
  </r>
  <r>
    <x v="819"/>
    <x v="819"/>
    <x v="818"/>
    <x v="44"/>
    <n v="435"/>
    <x v="0"/>
    <s v="US"/>
    <s v="USD"/>
    <x v="819"/>
    <x v="819"/>
    <b v="0"/>
    <n v="14"/>
    <x v="0"/>
    <s v="music/rock"/>
    <n v="109"/>
    <n v="31.07"/>
    <x v="4"/>
    <x v="11"/>
    <x v="819"/>
    <x v="819"/>
    <x v="4"/>
  </r>
  <r>
    <x v="820"/>
    <x v="820"/>
    <x v="819"/>
    <x v="13"/>
    <n v="2681"/>
    <x v="0"/>
    <s v="US"/>
    <s v="USD"/>
    <x v="820"/>
    <x v="820"/>
    <b v="0"/>
    <n v="38"/>
    <x v="0"/>
    <s v="music/rock"/>
    <n v="134"/>
    <n v="70.55"/>
    <x v="4"/>
    <x v="11"/>
    <x v="820"/>
    <x v="820"/>
    <x v="3"/>
  </r>
  <r>
    <x v="821"/>
    <x v="821"/>
    <x v="820"/>
    <x v="182"/>
    <n v="17482"/>
    <x v="0"/>
    <s v="US"/>
    <s v="USD"/>
    <x v="821"/>
    <x v="821"/>
    <b v="0"/>
    <n v="78"/>
    <x v="0"/>
    <s v="music/rock"/>
    <n v="100"/>
    <n v="224.13"/>
    <x v="4"/>
    <x v="11"/>
    <x v="821"/>
    <x v="821"/>
    <x v="0"/>
  </r>
  <r>
    <x v="822"/>
    <x v="822"/>
    <x v="821"/>
    <x v="9"/>
    <n v="3575"/>
    <x v="0"/>
    <s v="US"/>
    <s v="USD"/>
    <x v="822"/>
    <x v="822"/>
    <b v="0"/>
    <n v="69"/>
    <x v="0"/>
    <s v="music/rock"/>
    <n v="119"/>
    <n v="51.81"/>
    <x v="4"/>
    <x v="11"/>
    <x v="822"/>
    <x v="822"/>
    <x v="5"/>
  </r>
  <r>
    <x v="823"/>
    <x v="823"/>
    <x v="822"/>
    <x v="134"/>
    <n v="1436"/>
    <x v="0"/>
    <s v="US"/>
    <s v="USD"/>
    <x v="823"/>
    <x v="823"/>
    <b v="0"/>
    <n v="33"/>
    <x v="0"/>
    <s v="music/rock"/>
    <n v="180"/>
    <n v="43.52"/>
    <x v="4"/>
    <x v="11"/>
    <x v="823"/>
    <x v="823"/>
    <x v="0"/>
  </r>
  <r>
    <x v="824"/>
    <x v="824"/>
    <x v="823"/>
    <x v="183"/>
    <n v="2150.1"/>
    <x v="0"/>
    <s v="US"/>
    <s v="USD"/>
    <x v="824"/>
    <x v="824"/>
    <b v="0"/>
    <n v="54"/>
    <x v="0"/>
    <s v="music/rock"/>
    <n v="134"/>
    <n v="39.82"/>
    <x v="4"/>
    <x v="11"/>
    <x v="824"/>
    <x v="824"/>
    <x v="7"/>
  </r>
  <r>
    <x v="825"/>
    <x v="825"/>
    <x v="824"/>
    <x v="78"/>
    <n v="12554"/>
    <x v="0"/>
    <s v="US"/>
    <s v="USD"/>
    <x v="825"/>
    <x v="825"/>
    <b v="0"/>
    <n v="99"/>
    <x v="0"/>
    <s v="music/rock"/>
    <n v="100"/>
    <n v="126.81"/>
    <x v="4"/>
    <x v="11"/>
    <x v="825"/>
    <x v="825"/>
    <x v="5"/>
  </r>
  <r>
    <x v="826"/>
    <x v="826"/>
    <x v="825"/>
    <x v="62"/>
    <n v="5580"/>
    <x v="0"/>
    <s v="US"/>
    <s v="USD"/>
    <x v="826"/>
    <x v="826"/>
    <b v="0"/>
    <n v="49"/>
    <x v="0"/>
    <s v="music/rock"/>
    <n v="101"/>
    <n v="113.88"/>
    <x v="4"/>
    <x v="11"/>
    <x v="826"/>
    <x v="826"/>
    <x v="5"/>
  </r>
  <r>
    <x v="827"/>
    <x v="827"/>
    <x v="826"/>
    <x v="43"/>
    <n v="310"/>
    <x v="0"/>
    <s v="US"/>
    <s v="USD"/>
    <x v="827"/>
    <x v="827"/>
    <b v="0"/>
    <n v="11"/>
    <x v="0"/>
    <s v="music/rock"/>
    <n v="103"/>
    <n v="28.18"/>
    <x v="4"/>
    <x v="11"/>
    <x v="827"/>
    <x v="827"/>
    <x v="5"/>
  </r>
  <r>
    <x v="828"/>
    <x v="828"/>
    <x v="827"/>
    <x v="46"/>
    <n v="1391"/>
    <x v="0"/>
    <s v="US"/>
    <s v="USD"/>
    <x v="828"/>
    <x v="828"/>
    <b v="0"/>
    <n v="38"/>
    <x v="0"/>
    <s v="music/rock"/>
    <n v="107"/>
    <n v="36.61"/>
    <x v="4"/>
    <x v="11"/>
    <x v="828"/>
    <x v="828"/>
    <x v="5"/>
  </r>
  <r>
    <x v="829"/>
    <x v="829"/>
    <x v="828"/>
    <x v="2"/>
    <n v="520"/>
    <x v="0"/>
    <s v="GB"/>
    <s v="GBP"/>
    <x v="829"/>
    <x v="829"/>
    <b v="0"/>
    <n v="16"/>
    <x v="0"/>
    <s v="music/rock"/>
    <n v="104"/>
    <n v="32.5"/>
    <x v="4"/>
    <x v="11"/>
    <x v="829"/>
    <x v="829"/>
    <x v="2"/>
  </r>
  <r>
    <x v="830"/>
    <x v="830"/>
    <x v="829"/>
    <x v="40"/>
    <n v="1941"/>
    <x v="0"/>
    <s v="US"/>
    <s v="USD"/>
    <x v="830"/>
    <x v="830"/>
    <b v="0"/>
    <n v="32"/>
    <x v="0"/>
    <s v="music/rock"/>
    <n v="108"/>
    <n v="60.66"/>
    <x v="4"/>
    <x v="11"/>
    <x v="830"/>
    <x v="830"/>
    <x v="4"/>
  </r>
  <r>
    <x v="831"/>
    <x v="831"/>
    <x v="830"/>
    <x v="15"/>
    <n v="3500"/>
    <x v="0"/>
    <s v="US"/>
    <s v="USD"/>
    <x v="831"/>
    <x v="831"/>
    <b v="0"/>
    <n v="20"/>
    <x v="0"/>
    <s v="music/rock"/>
    <n v="233"/>
    <n v="175"/>
    <x v="4"/>
    <x v="11"/>
    <x v="831"/>
    <x v="831"/>
    <x v="5"/>
  </r>
  <r>
    <x v="832"/>
    <x v="832"/>
    <x v="831"/>
    <x v="36"/>
    <n v="15091.06"/>
    <x v="0"/>
    <s v="US"/>
    <s v="USD"/>
    <x v="832"/>
    <x v="832"/>
    <b v="0"/>
    <n v="154"/>
    <x v="0"/>
    <s v="music/rock"/>
    <n v="101"/>
    <n v="97.99"/>
    <x v="4"/>
    <x v="11"/>
    <x v="832"/>
    <x v="832"/>
    <x v="6"/>
  </r>
  <r>
    <x v="833"/>
    <x v="833"/>
    <x v="832"/>
    <x v="12"/>
    <n v="6100"/>
    <x v="0"/>
    <s v="US"/>
    <s v="USD"/>
    <x v="833"/>
    <x v="833"/>
    <b v="0"/>
    <n v="41"/>
    <x v="0"/>
    <s v="music/rock"/>
    <n v="102"/>
    <n v="148.78"/>
    <x v="4"/>
    <x v="11"/>
    <x v="833"/>
    <x v="833"/>
    <x v="3"/>
  </r>
  <r>
    <x v="834"/>
    <x v="834"/>
    <x v="833"/>
    <x v="62"/>
    <n v="7206"/>
    <x v="0"/>
    <s v="US"/>
    <s v="USD"/>
    <x v="834"/>
    <x v="834"/>
    <b v="0"/>
    <n v="75"/>
    <x v="0"/>
    <s v="music/rock"/>
    <n v="131"/>
    <n v="96.08"/>
    <x v="4"/>
    <x v="11"/>
    <x v="834"/>
    <x v="834"/>
    <x v="4"/>
  </r>
  <r>
    <x v="835"/>
    <x v="835"/>
    <x v="834"/>
    <x v="13"/>
    <n v="2345"/>
    <x v="0"/>
    <s v="US"/>
    <s v="USD"/>
    <x v="835"/>
    <x v="835"/>
    <b v="0"/>
    <n v="40"/>
    <x v="0"/>
    <s v="music/rock"/>
    <n v="117"/>
    <n v="58.63"/>
    <x v="4"/>
    <x v="11"/>
    <x v="835"/>
    <x v="835"/>
    <x v="5"/>
  </r>
  <r>
    <x v="836"/>
    <x v="836"/>
    <x v="835"/>
    <x v="10"/>
    <n v="5046.5200000000004"/>
    <x v="0"/>
    <s v="US"/>
    <s v="USD"/>
    <x v="836"/>
    <x v="836"/>
    <b v="0"/>
    <n v="46"/>
    <x v="0"/>
    <s v="music/rock"/>
    <n v="101"/>
    <n v="109.71"/>
    <x v="4"/>
    <x v="11"/>
    <x v="836"/>
    <x v="836"/>
    <x v="4"/>
  </r>
  <r>
    <x v="837"/>
    <x v="837"/>
    <x v="836"/>
    <x v="30"/>
    <n v="3045"/>
    <x v="0"/>
    <s v="US"/>
    <s v="USD"/>
    <x v="837"/>
    <x v="837"/>
    <b v="0"/>
    <n v="62"/>
    <x v="0"/>
    <s v="music/rock"/>
    <n v="122"/>
    <n v="49.11"/>
    <x v="4"/>
    <x v="11"/>
    <x v="837"/>
    <x v="837"/>
    <x v="3"/>
  </r>
  <r>
    <x v="838"/>
    <x v="838"/>
    <x v="837"/>
    <x v="13"/>
    <n v="2908"/>
    <x v="0"/>
    <s v="US"/>
    <s v="USD"/>
    <x v="838"/>
    <x v="838"/>
    <b v="0"/>
    <n v="61"/>
    <x v="0"/>
    <s v="music/rock"/>
    <n v="145"/>
    <n v="47.67"/>
    <x v="4"/>
    <x v="11"/>
    <x v="838"/>
    <x v="838"/>
    <x v="6"/>
  </r>
  <r>
    <x v="839"/>
    <x v="839"/>
    <x v="838"/>
    <x v="10"/>
    <n v="5830.83"/>
    <x v="0"/>
    <s v="US"/>
    <s v="USD"/>
    <x v="839"/>
    <x v="839"/>
    <b v="0"/>
    <n v="96"/>
    <x v="0"/>
    <s v="music/rock"/>
    <n v="117"/>
    <n v="60.74"/>
    <x v="4"/>
    <x v="11"/>
    <x v="839"/>
    <x v="839"/>
    <x v="5"/>
  </r>
  <r>
    <x v="840"/>
    <x v="840"/>
    <x v="839"/>
    <x v="3"/>
    <n v="12041.66"/>
    <x v="0"/>
    <s v="US"/>
    <s v="USD"/>
    <x v="840"/>
    <x v="840"/>
    <b v="0"/>
    <n v="190"/>
    <x v="0"/>
    <s v="music/metal"/>
    <n v="120"/>
    <n v="63.38"/>
    <x v="4"/>
    <x v="12"/>
    <x v="840"/>
    <x v="840"/>
    <x v="2"/>
  </r>
  <r>
    <x v="841"/>
    <x v="841"/>
    <x v="840"/>
    <x v="10"/>
    <n v="5066"/>
    <x v="0"/>
    <s v="US"/>
    <s v="USD"/>
    <x v="841"/>
    <x v="841"/>
    <b v="1"/>
    <n v="94"/>
    <x v="0"/>
    <s v="music/metal"/>
    <n v="101"/>
    <n v="53.89"/>
    <x v="4"/>
    <x v="12"/>
    <x v="841"/>
    <x v="841"/>
    <x v="3"/>
  </r>
  <r>
    <x v="842"/>
    <x v="842"/>
    <x v="841"/>
    <x v="30"/>
    <n v="2608"/>
    <x v="0"/>
    <s v="CA"/>
    <s v="CAD"/>
    <x v="842"/>
    <x v="842"/>
    <b v="1"/>
    <n v="39"/>
    <x v="0"/>
    <s v="music/metal"/>
    <n v="104"/>
    <n v="66.87"/>
    <x v="4"/>
    <x v="12"/>
    <x v="842"/>
    <x v="842"/>
    <x v="4"/>
  </r>
  <r>
    <x v="843"/>
    <x v="843"/>
    <x v="842"/>
    <x v="9"/>
    <n v="8014"/>
    <x v="0"/>
    <s v="US"/>
    <s v="USD"/>
    <x v="843"/>
    <x v="843"/>
    <b v="0"/>
    <n v="127"/>
    <x v="0"/>
    <s v="music/metal"/>
    <n v="267"/>
    <n v="63.1"/>
    <x v="4"/>
    <x v="12"/>
    <x v="843"/>
    <x v="843"/>
    <x v="2"/>
  </r>
  <r>
    <x v="844"/>
    <x v="844"/>
    <x v="843"/>
    <x v="9"/>
    <n v="5824"/>
    <x v="0"/>
    <s v="US"/>
    <s v="USD"/>
    <x v="844"/>
    <x v="844"/>
    <b v="1"/>
    <n v="159"/>
    <x v="0"/>
    <s v="music/metal"/>
    <n v="194"/>
    <n v="36.630000000000003"/>
    <x v="4"/>
    <x v="12"/>
    <x v="844"/>
    <x v="844"/>
    <x v="3"/>
  </r>
  <r>
    <x v="845"/>
    <x v="845"/>
    <x v="844"/>
    <x v="10"/>
    <n v="6019.01"/>
    <x v="0"/>
    <s v="US"/>
    <s v="USD"/>
    <x v="845"/>
    <x v="845"/>
    <b v="0"/>
    <n v="177"/>
    <x v="0"/>
    <s v="music/metal"/>
    <n v="120"/>
    <n v="34.01"/>
    <x v="4"/>
    <x v="12"/>
    <x v="845"/>
    <x v="845"/>
    <x v="2"/>
  </r>
  <r>
    <x v="846"/>
    <x v="846"/>
    <x v="845"/>
    <x v="184"/>
    <n v="1342.01"/>
    <x v="0"/>
    <s v="GB"/>
    <s v="GBP"/>
    <x v="846"/>
    <x v="846"/>
    <b v="0"/>
    <n v="47"/>
    <x v="0"/>
    <s v="music/metal"/>
    <n v="122"/>
    <n v="28.55"/>
    <x v="4"/>
    <x v="12"/>
    <x v="846"/>
    <x v="846"/>
    <x v="3"/>
  </r>
  <r>
    <x v="847"/>
    <x v="847"/>
    <x v="846"/>
    <x v="185"/>
    <n v="10"/>
    <x v="0"/>
    <s v="US"/>
    <s v="USD"/>
    <x v="847"/>
    <x v="847"/>
    <b v="0"/>
    <n v="1"/>
    <x v="0"/>
    <s v="music/metal"/>
    <n v="100"/>
    <n v="10"/>
    <x v="4"/>
    <x v="12"/>
    <x v="847"/>
    <x v="847"/>
    <x v="0"/>
  </r>
  <r>
    <x v="848"/>
    <x v="848"/>
    <x v="847"/>
    <x v="43"/>
    <n v="300"/>
    <x v="0"/>
    <s v="US"/>
    <s v="USD"/>
    <x v="848"/>
    <x v="848"/>
    <b v="0"/>
    <n v="16"/>
    <x v="0"/>
    <s v="music/metal"/>
    <n v="100"/>
    <n v="18.75"/>
    <x v="4"/>
    <x v="12"/>
    <x v="848"/>
    <x v="848"/>
    <x v="0"/>
  </r>
  <r>
    <x v="849"/>
    <x v="849"/>
    <x v="848"/>
    <x v="23"/>
    <n v="4796"/>
    <x v="0"/>
    <s v="US"/>
    <s v="USD"/>
    <x v="849"/>
    <x v="849"/>
    <b v="0"/>
    <n v="115"/>
    <x v="0"/>
    <s v="music/metal"/>
    <n v="120"/>
    <n v="41.7"/>
    <x v="4"/>
    <x v="12"/>
    <x v="849"/>
    <x v="849"/>
    <x v="0"/>
  </r>
  <r>
    <x v="850"/>
    <x v="850"/>
    <x v="849"/>
    <x v="23"/>
    <n v="6207"/>
    <x v="0"/>
    <s v="US"/>
    <s v="USD"/>
    <x v="850"/>
    <x v="850"/>
    <b v="0"/>
    <n v="133"/>
    <x v="0"/>
    <s v="music/metal"/>
    <n v="155"/>
    <n v="46.67"/>
    <x v="4"/>
    <x v="12"/>
    <x v="850"/>
    <x v="850"/>
    <x v="2"/>
  </r>
  <r>
    <x v="851"/>
    <x v="851"/>
    <x v="850"/>
    <x v="13"/>
    <n v="2609"/>
    <x v="0"/>
    <s v="FR"/>
    <s v="EUR"/>
    <x v="851"/>
    <x v="851"/>
    <b v="0"/>
    <n v="70"/>
    <x v="0"/>
    <s v="music/metal"/>
    <n v="130"/>
    <n v="37.270000000000003"/>
    <x v="4"/>
    <x v="12"/>
    <x v="851"/>
    <x v="851"/>
    <x v="2"/>
  </r>
  <r>
    <x v="852"/>
    <x v="852"/>
    <x v="851"/>
    <x v="8"/>
    <n v="3674"/>
    <x v="0"/>
    <s v="US"/>
    <s v="USD"/>
    <x v="852"/>
    <x v="852"/>
    <b v="0"/>
    <n v="62"/>
    <x v="0"/>
    <s v="music/metal"/>
    <n v="105"/>
    <n v="59.26"/>
    <x v="4"/>
    <x v="12"/>
    <x v="852"/>
    <x v="852"/>
    <x v="2"/>
  </r>
  <r>
    <x v="853"/>
    <x v="853"/>
    <x v="852"/>
    <x v="43"/>
    <n v="300"/>
    <x v="0"/>
    <s v="US"/>
    <s v="USD"/>
    <x v="853"/>
    <x v="853"/>
    <b v="0"/>
    <n v="10"/>
    <x v="0"/>
    <s v="music/metal"/>
    <n v="100"/>
    <n v="30"/>
    <x v="4"/>
    <x v="12"/>
    <x v="853"/>
    <x v="853"/>
    <x v="0"/>
  </r>
  <r>
    <x v="854"/>
    <x v="854"/>
    <x v="853"/>
    <x v="186"/>
    <n v="32865.300000000003"/>
    <x v="0"/>
    <s v="US"/>
    <s v="USD"/>
    <x v="854"/>
    <x v="854"/>
    <b v="0"/>
    <n v="499"/>
    <x v="0"/>
    <s v="music/metal"/>
    <n v="118"/>
    <n v="65.86"/>
    <x v="4"/>
    <x v="12"/>
    <x v="854"/>
    <x v="854"/>
    <x v="2"/>
  </r>
  <r>
    <x v="855"/>
    <x v="855"/>
    <x v="854"/>
    <x v="187"/>
    <n v="1500"/>
    <x v="0"/>
    <s v="US"/>
    <s v="USD"/>
    <x v="855"/>
    <x v="855"/>
    <b v="0"/>
    <n v="47"/>
    <x v="0"/>
    <s v="music/metal"/>
    <n v="103"/>
    <n v="31.91"/>
    <x v="4"/>
    <x v="12"/>
    <x v="855"/>
    <x v="855"/>
    <x v="2"/>
  </r>
  <r>
    <x v="856"/>
    <x v="856"/>
    <x v="855"/>
    <x v="49"/>
    <n v="545"/>
    <x v="0"/>
    <s v="DE"/>
    <s v="EUR"/>
    <x v="856"/>
    <x v="856"/>
    <b v="0"/>
    <n v="28"/>
    <x v="0"/>
    <s v="music/metal"/>
    <n v="218"/>
    <n v="19.46"/>
    <x v="4"/>
    <x v="12"/>
    <x v="856"/>
    <x v="856"/>
    <x v="2"/>
  </r>
  <r>
    <x v="857"/>
    <x v="857"/>
    <x v="856"/>
    <x v="38"/>
    <n v="1200"/>
    <x v="0"/>
    <s v="ES"/>
    <s v="EUR"/>
    <x v="857"/>
    <x v="857"/>
    <b v="0"/>
    <n v="24"/>
    <x v="0"/>
    <s v="music/metal"/>
    <n v="100"/>
    <n v="50"/>
    <x v="4"/>
    <x v="12"/>
    <x v="857"/>
    <x v="857"/>
    <x v="0"/>
  </r>
  <r>
    <x v="858"/>
    <x v="858"/>
    <x v="857"/>
    <x v="38"/>
    <n v="1728.07"/>
    <x v="0"/>
    <s v="GB"/>
    <s v="GBP"/>
    <x v="858"/>
    <x v="858"/>
    <b v="0"/>
    <n v="76"/>
    <x v="0"/>
    <s v="music/metal"/>
    <n v="144"/>
    <n v="22.74"/>
    <x v="4"/>
    <x v="12"/>
    <x v="858"/>
    <x v="858"/>
    <x v="0"/>
  </r>
  <r>
    <x v="859"/>
    <x v="859"/>
    <x v="858"/>
    <x v="23"/>
    <n v="4187"/>
    <x v="0"/>
    <s v="US"/>
    <s v="USD"/>
    <x v="859"/>
    <x v="859"/>
    <b v="0"/>
    <n v="98"/>
    <x v="0"/>
    <s v="music/metal"/>
    <n v="105"/>
    <n v="42.72"/>
    <x v="4"/>
    <x v="12"/>
    <x v="859"/>
    <x v="859"/>
    <x v="0"/>
  </r>
  <r>
    <x v="860"/>
    <x v="860"/>
    <x v="859"/>
    <x v="32"/>
    <n v="2540"/>
    <x v="2"/>
    <s v="US"/>
    <s v="USD"/>
    <x v="860"/>
    <x v="860"/>
    <b v="0"/>
    <n v="48"/>
    <x v="1"/>
    <s v="music/jazz"/>
    <n v="18"/>
    <n v="52.92"/>
    <x v="4"/>
    <x v="13"/>
    <x v="860"/>
    <x v="860"/>
    <x v="4"/>
  </r>
  <r>
    <x v="861"/>
    <x v="861"/>
    <x v="860"/>
    <x v="37"/>
    <n v="101"/>
    <x v="2"/>
    <s v="US"/>
    <s v="USD"/>
    <x v="861"/>
    <x v="861"/>
    <b v="0"/>
    <n v="2"/>
    <x v="1"/>
    <s v="music/jazz"/>
    <n v="2"/>
    <n v="50.5"/>
    <x v="4"/>
    <x v="13"/>
    <x v="861"/>
    <x v="861"/>
    <x v="2"/>
  </r>
  <r>
    <x v="862"/>
    <x v="862"/>
    <x v="861"/>
    <x v="63"/>
    <n v="170"/>
    <x v="2"/>
    <s v="GB"/>
    <s v="GBP"/>
    <x v="862"/>
    <x v="862"/>
    <b v="0"/>
    <n v="4"/>
    <x v="1"/>
    <s v="music/jazz"/>
    <n v="0"/>
    <n v="42.5"/>
    <x v="4"/>
    <x v="13"/>
    <x v="862"/>
    <x v="862"/>
    <x v="4"/>
  </r>
  <r>
    <x v="863"/>
    <x v="863"/>
    <x v="862"/>
    <x v="13"/>
    <n v="90"/>
    <x v="2"/>
    <s v="US"/>
    <s v="USD"/>
    <x v="863"/>
    <x v="863"/>
    <b v="0"/>
    <n v="5"/>
    <x v="1"/>
    <s v="music/jazz"/>
    <n v="5"/>
    <n v="18"/>
    <x v="4"/>
    <x v="13"/>
    <x v="863"/>
    <x v="863"/>
    <x v="5"/>
  </r>
  <r>
    <x v="864"/>
    <x v="864"/>
    <x v="863"/>
    <x v="115"/>
    <n v="2700"/>
    <x v="2"/>
    <s v="US"/>
    <s v="USD"/>
    <x v="864"/>
    <x v="864"/>
    <b v="0"/>
    <n v="79"/>
    <x v="1"/>
    <s v="music/jazz"/>
    <n v="42"/>
    <n v="34.18"/>
    <x v="4"/>
    <x v="13"/>
    <x v="864"/>
    <x v="864"/>
    <x v="4"/>
  </r>
  <r>
    <x v="865"/>
    <x v="865"/>
    <x v="864"/>
    <x v="41"/>
    <n v="45"/>
    <x v="2"/>
    <s v="US"/>
    <s v="USD"/>
    <x v="865"/>
    <x v="865"/>
    <b v="0"/>
    <n v="2"/>
    <x v="1"/>
    <s v="music/jazz"/>
    <n v="2"/>
    <n v="22.5"/>
    <x v="4"/>
    <x v="13"/>
    <x v="865"/>
    <x v="865"/>
    <x v="5"/>
  </r>
  <r>
    <x v="866"/>
    <x v="866"/>
    <x v="865"/>
    <x v="8"/>
    <n v="640"/>
    <x v="2"/>
    <s v="US"/>
    <s v="USD"/>
    <x v="866"/>
    <x v="866"/>
    <b v="0"/>
    <n v="11"/>
    <x v="1"/>
    <s v="music/jazz"/>
    <n v="18"/>
    <n v="58.18"/>
    <x v="4"/>
    <x v="13"/>
    <x v="866"/>
    <x v="866"/>
    <x v="0"/>
  </r>
  <r>
    <x v="867"/>
    <x v="867"/>
    <x v="866"/>
    <x v="10"/>
    <n v="1201"/>
    <x v="2"/>
    <s v="US"/>
    <s v="USD"/>
    <x v="867"/>
    <x v="867"/>
    <b v="0"/>
    <n v="11"/>
    <x v="1"/>
    <s v="music/jazz"/>
    <n v="24"/>
    <n v="109.18"/>
    <x v="4"/>
    <x v="13"/>
    <x v="867"/>
    <x v="867"/>
    <x v="8"/>
  </r>
  <r>
    <x v="868"/>
    <x v="868"/>
    <x v="867"/>
    <x v="101"/>
    <n v="50"/>
    <x v="2"/>
    <s v="US"/>
    <s v="USD"/>
    <x v="868"/>
    <x v="868"/>
    <b v="0"/>
    <n v="1"/>
    <x v="1"/>
    <s v="music/jazz"/>
    <n v="0"/>
    <n v="50"/>
    <x v="4"/>
    <x v="13"/>
    <x v="868"/>
    <x v="868"/>
    <x v="4"/>
  </r>
  <r>
    <x v="869"/>
    <x v="869"/>
    <x v="868"/>
    <x v="188"/>
    <n v="1040"/>
    <x v="2"/>
    <s v="US"/>
    <s v="USD"/>
    <x v="869"/>
    <x v="869"/>
    <b v="0"/>
    <n v="3"/>
    <x v="1"/>
    <s v="music/jazz"/>
    <n v="12"/>
    <n v="346.67"/>
    <x v="4"/>
    <x v="13"/>
    <x v="869"/>
    <x v="869"/>
    <x v="4"/>
  </r>
  <r>
    <x v="870"/>
    <x v="870"/>
    <x v="869"/>
    <x v="22"/>
    <n v="62"/>
    <x v="2"/>
    <s v="GB"/>
    <s v="GBP"/>
    <x v="870"/>
    <x v="870"/>
    <b v="0"/>
    <n v="5"/>
    <x v="1"/>
    <s v="music/jazz"/>
    <n v="0"/>
    <n v="12.4"/>
    <x v="4"/>
    <x v="13"/>
    <x v="870"/>
    <x v="870"/>
    <x v="4"/>
  </r>
  <r>
    <x v="871"/>
    <x v="871"/>
    <x v="870"/>
    <x v="12"/>
    <n v="325"/>
    <x v="2"/>
    <s v="US"/>
    <s v="USD"/>
    <x v="871"/>
    <x v="871"/>
    <b v="0"/>
    <n v="12"/>
    <x v="1"/>
    <s v="music/jazz"/>
    <n v="5"/>
    <n v="27.08"/>
    <x v="4"/>
    <x v="13"/>
    <x v="871"/>
    <x v="871"/>
    <x v="4"/>
  </r>
  <r>
    <x v="872"/>
    <x v="872"/>
    <x v="871"/>
    <x v="6"/>
    <n v="65"/>
    <x v="2"/>
    <s v="US"/>
    <s v="USD"/>
    <x v="872"/>
    <x v="872"/>
    <b v="0"/>
    <n v="2"/>
    <x v="1"/>
    <s v="music/jazz"/>
    <n v="1"/>
    <n v="32.5"/>
    <x v="4"/>
    <x v="13"/>
    <x v="872"/>
    <x v="872"/>
    <x v="6"/>
  </r>
  <r>
    <x v="873"/>
    <x v="873"/>
    <x v="872"/>
    <x v="8"/>
    <n v="45"/>
    <x v="2"/>
    <s v="US"/>
    <s v="USD"/>
    <x v="873"/>
    <x v="873"/>
    <b v="0"/>
    <n v="5"/>
    <x v="1"/>
    <s v="music/jazz"/>
    <n v="1"/>
    <n v="9"/>
    <x v="4"/>
    <x v="13"/>
    <x v="873"/>
    <x v="873"/>
    <x v="5"/>
  </r>
  <r>
    <x v="874"/>
    <x v="874"/>
    <x v="873"/>
    <x v="9"/>
    <n v="730"/>
    <x v="2"/>
    <s v="US"/>
    <s v="USD"/>
    <x v="874"/>
    <x v="874"/>
    <b v="0"/>
    <n v="21"/>
    <x v="1"/>
    <s v="music/jazz"/>
    <n v="24"/>
    <n v="34.76"/>
    <x v="4"/>
    <x v="13"/>
    <x v="874"/>
    <x v="874"/>
    <x v="4"/>
  </r>
  <r>
    <x v="875"/>
    <x v="875"/>
    <x v="874"/>
    <x v="10"/>
    <n v="0"/>
    <x v="2"/>
    <s v="US"/>
    <s v="USD"/>
    <x v="875"/>
    <x v="875"/>
    <b v="0"/>
    <n v="0"/>
    <x v="1"/>
    <s v="music/jazz"/>
    <n v="0"/>
    <n v="0"/>
    <x v="4"/>
    <x v="13"/>
    <x v="875"/>
    <x v="875"/>
    <x v="0"/>
  </r>
  <r>
    <x v="876"/>
    <x v="876"/>
    <x v="875"/>
    <x v="189"/>
    <n v="1286"/>
    <x v="2"/>
    <s v="GB"/>
    <s v="GBP"/>
    <x v="876"/>
    <x v="876"/>
    <b v="0"/>
    <n v="45"/>
    <x v="1"/>
    <s v="music/jazz"/>
    <n v="41"/>
    <n v="28.58"/>
    <x v="4"/>
    <x v="13"/>
    <x v="876"/>
    <x v="876"/>
    <x v="4"/>
  </r>
  <r>
    <x v="877"/>
    <x v="877"/>
    <x v="876"/>
    <x v="13"/>
    <n v="1351"/>
    <x v="2"/>
    <s v="US"/>
    <s v="USD"/>
    <x v="877"/>
    <x v="877"/>
    <b v="0"/>
    <n v="29"/>
    <x v="1"/>
    <s v="music/jazz"/>
    <n v="68"/>
    <n v="46.59"/>
    <x v="4"/>
    <x v="13"/>
    <x v="877"/>
    <x v="877"/>
    <x v="4"/>
  </r>
  <r>
    <x v="878"/>
    <x v="878"/>
    <x v="877"/>
    <x v="10"/>
    <n v="65"/>
    <x v="2"/>
    <s v="US"/>
    <s v="USD"/>
    <x v="878"/>
    <x v="878"/>
    <b v="0"/>
    <n v="2"/>
    <x v="1"/>
    <s v="music/jazz"/>
    <n v="1"/>
    <n v="32.5"/>
    <x v="4"/>
    <x v="13"/>
    <x v="878"/>
    <x v="878"/>
    <x v="7"/>
  </r>
  <r>
    <x v="879"/>
    <x v="879"/>
    <x v="878"/>
    <x v="190"/>
    <n v="644"/>
    <x v="2"/>
    <s v="US"/>
    <s v="USD"/>
    <x v="879"/>
    <x v="879"/>
    <b v="0"/>
    <n v="30"/>
    <x v="1"/>
    <s v="music/jazz"/>
    <n v="31"/>
    <n v="21.47"/>
    <x v="4"/>
    <x v="13"/>
    <x v="879"/>
    <x v="879"/>
    <x v="5"/>
  </r>
  <r>
    <x v="880"/>
    <x v="880"/>
    <x v="879"/>
    <x v="191"/>
    <n v="113"/>
    <x v="2"/>
    <s v="US"/>
    <s v="USD"/>
    <x v="880"/>
    <x v="880"/>
    <b v="0"/>
    <n v="8"/>
    <x v="1"/>
    <s v="music/indie rock"/>
    <n v="3"/>
    <n v="14.13"/>
    <x v="4"/>
    <x v="14"/>
    <x v="880"/>
    <x v="880"/>
    <x v="5"/>
  </r>
  <r>
    <x v="881"/>
    <x v="881"/>
    <x v="880"/>
    <x v="192"/>
    <n v="30"/>
    <x v="2"/>
    <s v="US"/>
    <s v="USD"/>
    <x v="881"/>
    <x v="881"/>
    <b v="0"/>
    <n v="1"/>
    <x v="1"/>
    <s v="music/indie rock"/>
    <n v="1"/>
    <n v="30"/>
    <x v="4"/>
    <x v="14"/>
    <x v="881"/>
    <x v="881"/>
    <x v="6"/>
  </r>
  <r>
    <x v="882"/>
    <x v="882"/>
    <x v="881"/>
    <x v="15"/>
    <n v="302"/>
    <x v="2"/>
    <s v="US"/>
    <s v="USD"/>
    <x v="882"/>
    <x v="882"/>
    <b v="0"/>
    <n v="14"/>
    <x v="1"/>
    <s v="music/indie rock"/>
    <n v="20"/>
    <n v="21.57"/>
    <x v="4"/>
    <x v="14"/>
    <x v="882"/>
    <x v="882"/>
    <x v="6"/>
  </r>
  <r>
    <x v="883"/>
    <x v="883"/>
    <x v="882"/>
    <x v="10"/>
    <n v="2001"/>
    <x v="2"/>
    <s v="US"/>
    <s v="USD"/>
    <x v="883"/>
    <x v="883"/>
    <b v="0"/>
    <n v="24"/>
    <x v="1"/>
    <s v="music/indie rock"/>
    <n v="40"/>
    <n v="83.38"/>
    <x v="4"/>
    <x v="14"/>
    <x v="883"/>
    <x v="883"/>
    <x v="2"/>
  </r>
  <r>
    <x v="884"/>
    <x v="884"/>
    <x v="883"/>
    <x v="13"/>
    <n v="20"/>
    <x v="2"/>
    <s v="US"/>
    <s v="USD"/>
    <x v="884"/>
    <x v="884"/>
    <b v="0"/>
    <n v="2"/>
    <x v="1"/>
    <s v="music/indie rock"/>
    <n v="1"/>
    <n v="10"/>
    <x v="4"/>
    <x v="14"/>
    <x v="884"/>
    <x v="884"/>
    <x v="5"/>
  </r>
  <r>
    <x v="885"/>
    <x v="885"/>
    <x v="884"/>
    <x v="28"/>
    <n v="750"/>
    <x v="2"/>
    <s v="US"/>
    <s v="USD"/>
    <x v="885"/>
    <x v="885"/>
    <b v="0"/>
    <n v="21"/>
    <x v="1"/>
    <s v="music/indie rock"/>
    <n v="75"/>
    <n v="35.71"/>
    <x v="4"/>
    <x v="14"/>
    <x v="885"/>
    <x v="885"/>
    <x v="2"/>
  </r>
  <r>
    <x v="886"/>
    <x v="886"/>
    <x v="885"/>
    <x v="2"/>
    <n v="205"/>
    <x v="2"/>
    <s v="US"/>
    <s v="USD"/>
    <x v="886"/>
    <x v="886"/>
    <b v="0"/>
    <n v="7"/>
    <x v="1"/>
    <s v="music/indie rock"/>
    <n v="41"/>
    <n v="29.29"/>
    <x v="4"/>
    <x v="14"/>
    <x v="886"/>
    <x v="886"/>
    <x v="2"/>
  </r>
  <r>
    <x v="887"/>
    <x v="887"/>
    <x v="886"/>
    <x v="28"/>
    <n v="0"/>
    <x v="2"/>
    <s v="US"/>
    <s v="USD"/>
    <x v="887"/>
    <x v="887"/>
    <b v="0"/>
    <n v="0"/>
    <x v="1"/>
    <s v="music/indie rock"/>
    <n v="0"/>
    <n v="0"/>
    <x v="4"/>
    <x v="14"/>
    <x v="887"/>
    <x v="887"/>
    <x v="5"/>
  </r>
  <r>
    <x v="888"/>
    <x v="888"/>
    <x v="887"/>
    <x v="28"/>
    <n v="72"/>
    <x v="2"/>
    <s v="US"/>
    <s v="USD"/>
    <x v="888"/>
    <x v="888"/>
    <b v="0"/>
    <n v="4"/>
    <x v="1"/>
    <s v="music/indie rock"/>
    <n v="7"/>
    <n v="18"/>
    <x v="4"/>
    <x v="14"/>
    <x v="888"/>
    <x v="888"/>
    <x v="6"/>
  </r>
  <r>
    <x v="889"/>
    <x v="889"/>
    <x v="888"/>
    <x v="31"/>
    <n v="2360.3200000000002"/>
    <x v="2"/>
    <s v="US"/>
    <s v="USD"/>
    <x v="889"/>
    <x v="889"/>
    <b v="0"/>
    <n v="32"/>
    <x v="1"/>
    <s v="music/indie rock"/>
    <n v="9"/>
    <n v="73.760000000000005"/>
    <x v="4"/>
    <x v="14"/>
    <x v="889"/>
    <x v="889"/>
    <x v="3"/>
  </r>
  <r>
    <x v="890"/>
    <x v="890"/>
    <x v="889"/>
    <x v="9"/>
    <n v="125"/>
    <x v="2"/>
    <s v="US"/>
    <s v="USD"/>
    <x v="890"/>
    <x v="890"/>
    <b v="0"/>
    <n v="4"/>
    <x v="1"/>
    <s v="music/indie rock"/>
    <n v="4"/>
    <n v="31.25"/>
    <x v="4"/>
    <x v="14"/>
    <x v="890"/>
    <x v="890"/>
    <x v="4"/>
  </r>
  <r>
    <x v="891"/>
    <x v="891"/>
    <x v="890"/>
    <x v="6"/>
    <n v="260"/>
    <x v="2"/>
    <s v="US"/>
    <s v="USD"/>
    <x v="891"/>
    <x v="891"/>
    <b v="0"/>
    <n v="9"/>
    <x v="1"/>
    <s v="music/indie rock"/>
    <n v="3"/>
    <n v="28.89"/>
    <x v="4"/>
    <x v="14"/>
    <x v="891"/>
    <x v="891"/>
    <x v="3"/>
  </r>
  <r>
    <x v="892"/>
    <x v="892"/>
    <x v="891"/>
    <x v="12"/>
    <n v="2445"/>
    <x v="2"/>
    <s v="US"/>
    <s v="USD"/>
    <x v="892"/>
    <x v="892"/>
    <b v="0"/>
    <n v="17"/>
    <x v="1"/>
    <s v="music/indie rock"/>
    <n v="41"/>
    <n v="143.82"/>
    <x v="4"/>
    <x v="14"/>
    <x v="892"/>
    <x v="892"/>
    <x v="7"/>
  </r>
  <r>
    <x v="893"/>
    <x v="893"/>
    <x v="892"/>
    <x v="13"/>
    <n v="200"/>
    <x v="2"/>
    <s v="US"/>
    <s v="USD"/>
    <x v="893"/>
    <x v="893"/>
    <b v="0"/>
    <n v="5"/>
    <x v="1"/>
    <s v="music/indie rock"/>
    <n v="10"/>
    <n v="40"/>
    <x v="4"/>
    <x v="14"/>
    <x v="893"/>
    <x v="893"/>
    <x v="0"/>
  </r>
  <r>
    <x v="894"/>
    <x v="894"/>
    <x v="893"/>
    <x v="22"/>
    <n v="7834"/>
    <x v="2"/>
    <s v="US"/>
    <s v="USD"/>
    <x v="894"/>
    <x v="894"/>
    <b v="0"/>
    <n v="53"/>
    <x v="1"/>
    <s v="music/indie rock"/>
    <n v="39"/>
    <n v="147.81"/>
    <x v="4"/>
    <x v="14"/>
    <x v="894"/>
    <x v="894"/>
    <x v="2"/>
  </r>
  <r>
    <x v="895"/>
    <x v="895"/>
    <x v="894"/>
    <x v="6"/>
    <n v="195"/>
    <x v="2"/>
    <s v="US"/>
    <s v="USD"/>
    <x v="895"/>
    <x v="895"/>
    <b v="0"/>
    <n v="7"/>
    <x v="1"/>
    <s v="music/indie rock"/>
    <n v="2"/>
    <n v="27.86"/>
    <x v="4"/>
    <x v="14"/>
    <x v="895"/>
    <x v="895"/>
    <x v="7"/>
  </r>
  <r>
    <x v="896"/>
    <x v="896"/>
    <x v="895"/>
    <x v="6"/>
    <n v="3200"/>
    <x v="2"/>
    <s v="US"/>
    <s v="USD"/>
    <x v="896"/>
    <x v="896"/>
    <b v="0"/>
    <n v="72"/>
    <x v="1"/>
    <s v="music/indie rock"/>
    <n v="40"/>
    <n v="44.44"/>
    <x v="4"/>
    <x v="14"/>
    <x v="896"/>
    <x v="896"/>
    <x v="0"/>
  </r>
  <r>
    <x v="897"/>
    <x v="897"/>
    <x v="896"/>
    <x v="9"/>
    <n v="0"/>
    <x v="2"/>
    <s v="US"/>
    <s v="USD"/>
    <x v="897"/>
    <x v="897"/>
    <b v="0"/>
    <n v="0"/>
    <x v="1"/>
    <s v="music/indie rock"/>
    <n v="0"/>
    <n v="0"/>
    <x v="4"/>
    <x v="14"/>
    <x v="897"/>
    <x v="897"/>
    <x v="5"/>
  </r>
  <r>
    <x v="898"/>
    <x v="898"/>
    <x v="897"/>
    <x v="30"/>
    <n v="70"/>
    <x v="2"/>
    <s v="US"/>
    <s v="USD"/>
    <x v="898"/>
    <x v="898"/>
    <b v="0"/>
    <n v="2"/>
    <x v="1"/>
    <s v="music/indie rock"/>
    <n v="3"/>
    <n v="35"/>
    <x v="4"/>
    <x v="14"/>
    <x v="898"/>
    <x v="898"/>
    <x v="6"/>
  </r>
  <r>
    <x v="899"/>
    <x v="899"/>
    <x v="898"/>
    <x v="47"/>
    <n v="280"/>
    <x v="2"/>
    <s v="US"/>
    <s v="USD"/>
    <x v="899"/>
    <x v="899"/>
    <b v="0"/>
    <n v="8"/>
    <x v="1"/>
    <s v="music/indie rock"/>
    <n v="37"/>
    <n v="35"/>
    <x v="4"/>
    <x v="14"/>
    <x v="899"/>
    <x v="899"/>
    <x v="6"/>
  </r>
  <r>
    <x v="900"/>
    <x v="900"/>
    <x v="899"/>
    <x v="10"/>
    <n v="21"/>
    <x v="2"/>
    <s v="US"/>
    <s v="USD"/>
    <x v="900"/>
    <x v="900"/>
    <b v="0"/>
    <n v="2"/>
    <x v="1"/>
    <s v="music/jazz"/>
    <n v="0"/>
    <n v="10.5"/>
    <x v="4"/>
    <x v="13"/>
    <x v="900"/>
    <x v="900"/>
    <x v="2"/>
  </r>
  <r>
    <x v="901"/>
    <x v="901"/>
    <x v="900"/>
    <x v="115"/>
    <n v="0"/>
    <x v="2"/>
    <s v="US"/>
    <s v="USD"/>
    <x v="901"/>
    <x v="901"/>
    <b v="0"/>
    <n v="0"/>
    <x v="1"/>
    <s v="music/jazz"/>
    <n v="0"/>
    <n v="0"/>
    <x v="4"/>
    <x v="13"/>
    <x v="901"/>
    <x v="901"/>
    <x v="7"/>
  </r>
  <r>
    <x v="902"/>
    <x v="902"/>
    <x v="901"/>
    <x v="11"/>
    <n v="90"/>
    <x v="2"/>
    <s v="US"/>
    <s v="USD"/>
    <x v="902"/>
    <x v="902"/>
    <b v="0"/>
    <n v="3"/>
    <x v="1"/>
    <s v="music/jazz"/>
    <n v="0"/>
    <n v="30"/>
    <x v="4"/>
    <x v="13"/>
    <x v="902"/>
    <x v="902"/>
    <x v="3"/>
  </r>
  <r>
    <x v="903"/>
    <x v="903"/>
    <x v="902"/>
    <x v="10"/>
    <n v="160"/>
    <x v="2"/>
    <s v="US"/>
    <s v="USD"/>
    <x v="903"/>
    <x v="903"/>
    <b v="0"/>
    <n v="4"/>
    <x v="1"/>
    <s v="music/jazz"/>
    <n v="3"/>
    <n v="40"/>
    <x v="4"/>
    <x v="13"/>
    <x v="903"/>
    <x v="903"/>
    <x v="5"/>
  </r>
  <r>
    <x v="904"/>
    <x v="904"/>
    <x v="903"/>
    <x v="63"/>
    <n v="151"/>
    <x v="2"/>
    <s v="US"/>
    <s v="USD"/>
    <x v="904"/>
    <x v="904"/>
    <b v="0"/>
    <n v="3"/>
    <x v="1"/>
    <s v="music/jazz"/>
    <n v="0"/>
    <n v="50.33"/>
    <x v="4"/>
    <x v="13"/>
    <x v="904"/>
    <x v="904"/>
    <x v="0"/>
  </r>
  <r>
    <x v="905"/>
    <x v="905"/>
    <x v="904"/>
    <x v="115"/>
    <n v="196"/>
    <x v="2"/>
    <s v="US"/>
    <s v="USD"/>
    <x v="905"/>
    <x v="905"/>
    <b v="0"/>
    <n v="6"/>
    <x v="1"/>
    <s v="music/jazz"/>
    <n v="3"/>
    <n v="32.67"/>
    <x v="4"/>
    <x v="13"/>
    <x v="905"/>
    <x v="905"/>
    <x v="7"/>
  </r>
  <r>
    <x v="906"/>
    <x v="906"/>
    <x v="905"/>
    <x v="36"/>
    <n v="0"/>
    <x v="2"/>
    <s v="US"/>
    <s v="USD"/>
    <x v="906"/>
    <x v="906"/>
    <b v="0"/>
    <n v="0"/>
    <x v="1"/>
    <s v="music/jazz"/>
    <n v="0"/>
    <n v="0"/>
    <x v="4"/>
    <x v="13"/>
    <x v="906"/>
    <x v="906"/>
    <x v="3"/>
  </r>
  <r>
    <x v="907"/>
    <x v="907"/>
    <x v="906"/>
    <x v="193"/>
    <n v="0"/>
    <x v="2"/>
    <s v="US"/>
    <s v="USD"/>
    <x v="907"/>
    <x v="907"/>
    <b v="0"/>
    <n v="0"/>
    <x v="1"/>
    <s v="music/jazz"/>
    <n v="0"/>
    <n v="0"/>
    <x v="4"/>
    <x v="13"/>
    <x v="907"/>
    <x v="907"/>
    <x v="6"/>
  </r>
  <r>
    <x v="908"/>
    <x v="908"/>
    <x v="907"/>
    <x v="30"/>
    <n v="0"/>
    <x v="2"/>
    <s v="US"/>
    <s v="USD"/>
    <x v="908"/>
    <x v="908"/>
    <b v="0"/>
    <n v="0"/>
    <x v="1"/>
    <s v="music/jazz"/>
    <n v="0"/>
    <n v="0"/>
    <x v="4"/>
    <x v="13"/>
    <x v="908"/>
    <x v="908"/>
    <x v="7"/>
  </r>
  <r>
    <x v="909"/>
    <x v="909"/>
    <x v="908"/>
    <x v="194"/>
    <n v="520"/>
    <x v="2"/>
    <s v="US"/>
    <s v="USD"/>
    <x v="909"/>
    <x v="909"/>
    <b v="0"/>
    <n v="8"/>
    <x v="1"/>
    <s v="music/jazz"/>
    <n v="3"/>
    <n v="65"/>
    <x v="4"/>
    <x v="13"/>
    <x v="909"/>
    <x v="909"/>
    <x v="5"/>
  </r>
  <r>
    <x v="910"/>
    <x v="910"/>
    <x v="909"/>
    <x v="131"/>
    <n v="123"/>
    <x v="2"/>
    <s v="GB"/>
    <s v="GBP"/>
    <x v="910"/>
    <x v="910"/>
    <b v="0"/>
    <n v="5"/>
    <x v="1"/>
    <s v="music/jazz"/>
    <n v="22"/>
    <n v="24.6"/>
    <x v="4"/>
    <x v="13"/>
    <x v="910"/>
    <x v="910"/>
    <x v="1"/>
  </r>
  <r>
    <x v="911"/>
    <x v="911"/>
    <x v="910"/>
    <x v="57"/>
    <n v="0"/>
    <x v="2"/>
    <s v="US"/>
    <s v="USD"/>
    <x v="911"/>
    <x v="911"/>
    <b v="0"/>
    <n v="0"/>
    <x v="1"/>
    <s v="music/jazz"/>
    <n v="0"/>
    <n v="0"/>
    <x v="4"/>
    <x v="13"/>
    <x v="911"/>
    <x v="911"/>
    <x v="3"/>
  </r>
  <r>
    <x v="912"/>
    <x v="912"/>
    <x v="911"/>
    <x v="8"/>
    <n v="30"/>
    <x v="2"/>
    <s v="US"/>
    <s v="USD"/>
    <x v="912"/>
    <x v="912"/>
    <b v="0"/>
    <n v="2"/>
    <x v="1"/>
    <s v="music/jazz"/>
    <n v="1"/>
    <n v="15"/>
    <x v="4"/>
    <x v="13"/>
    <x v="912"/>
    <x v="912"/>
    <x v="5"/>
  </r>
  <r>
    <x v="913"/>
    <x v="913"/>
    <x v="912"/>
    <x v="11"/>
    <n v="1982"/>
    <x v="2"/>
    <s v="US"/>
    <s v="USD"/>
    <x v="913"/>
    <x v="913"/>
    <b v="0"/>
    <n v="24"/>
    <x v="1"/>
    <s v="music/jazz"/>
    <n v="7"/>
    <n v="82.58"/>
    <x v="4"/>
    <x v="13"/>
    <x v="913"/>
    <x v="913"/>
    <x v="5"/>
  </r>
  <r>
    <x v="914"/>
    <x v="914"/>
    <x v="913"/>
    <x v="15"/>
    <n v="0"/>
    <x v="2"/>
    <s v="US"/>
    <s v="USD"/>
    <x v="914"/>
    <x v="914"/>
    <b v="0"/>
    <n v="0"/>
    <x v="1"/>
    <s v="music/jazz"/>
    <n v="0"/>
    <n v="0"/>
    <x v="4"/>
    <x v="13"/>
    <x v="914"/>
    <x v="914"/>
    <x v="5"/>
  </r>
  <r>
    <x v="915"/>
    <x v="915"/>
    <x v="914"/>
    <x v="115"/>
    <n v="375"/>
    <x v="2"/>
    <s v="US"/>
    <s v="USD"/>
    <x v="915"/>
    <x v="915"/>
    <b v="0"/>
    <n v="9"/>
    <x v="1"/>
    <s v="music/jazz"/>
    <n v="6"/>
    <n v="41.67"/>
    <x v="4"/>
    <x v="13"/>
    <x v="915"/>
    <x v="915"/>
    <x v="5"/>
  </r>
  <r>
    <x v="916"/>
    <x v="916"/>
    <x v="915"/>
    <x v="126"/>
    <n v="0"/>
    <x v="2"/>
    <s v="US"/>
    <s v="USD"/>
    <x v="916"/>
    <x v="916"/>
    <b v="0"/>
    <n v="0"/>
    <x v="1"/>
    <s v="music/jazz"/>
    <n v="0"/>
    <n v="0"/>
    <x v="4"/>
    <x v="13"/>
    <x v="916"/>
    <x v="916"/>
    <x v="7"/>
  </r>
  <r>
    <x v="917"/>
    <x v="917"/>
    <x v="916"/>
    <x v="10"/>
    <n v="30"/>
    <x v="2"/>
    <s v="US"/>
    <s v="USD"/>
    <x v="917"/>
    <x v="917"/>
    <b v="0"/>
    <n v="1"/>
    <x v="1"/>
    <s v="music/jazz"/>
    <n v="1"/>
    <n v="30"/>
    <x v="4"/>
    <x v="13"/>
    <x v="917"/>
    <x v="917"/>
    <x v="3"/>
  </r>
  <r>
    <x v="918"/>
    <x v="918"/>
    <x v="917"/>
    <x v="195"/>
    <n v="196"/>
    <x v="2"/>
    <s v="GB"/>
    <s v="GBP"/>
    <x v="918"/>
    <x v="918"/>
    <b v="0"/>
    <n v="10"/>
    <x v="1"/>
    <s v="music/jazz"/>
    <n v="5"/>
    <n v="19.600000000000001"/>
    <x v="4"/>
    <x v="13"/>
    <x v="918"/>
    <x v="918"/>
    <x v="3"/>
  </r>
  <r>
    <x v="919"/>
    <x v="919"/>
    <x v="918"/>
    <x v="22"/>
    <n v="100"/>
    <x v="2"/>
    <s v="US"/>
    <s v="USD"/>
    <x v="919"/>
    <x v="919"/>
    <b v="0"/>
    <n v="1"/>
    <x v="1"/>
    <s v="music/jazz"/>
    <n v="1"/>
    <n v="100"/>
    <x v="4"/>
    <x v="13"/>
    <x v="919"/>
    <x v="919"/>
    <x v="5"/>
  </r>
  <r>
    <x v="920"/>
    <x v="920"/>
    <x v="919"/>
    <x v="62"/>
    <n v="0"/>
    <x v="2"/>
    <s v="US"/>
    <s v="USD"/>
    <x v="920"/>
    <x v="920"/>
    <b v="0"/>
    <n v="0"/>
    <x v="1"/>
    <s v="music/jazz"/>
    <n v="0"/>
    <n v="0"/>
    <x v="4"/>
    <x v="13"/>
    <x v="920"/>
    <x v="920"/>
    <x v="4"/>
  </r>
  <r>
    <x v="921"/>
    <x v="921"/>
    <x v="920"/>
    <x v="36"/>
    <n v="4635"/>
    <x v="2"/>
    <s v="US"/>
    <s v="USD"/>
    <x v="921"/>
    <x v="921"/>
    <b v="0"/>
    <n v="20"/>
    <x v="1"/>
    <s v="music/jazz"/>
    <n v="31"/>
    <n v="231.75"/>
    <x v="4"/>
    <x v="13"/>
    <x v="921"/>
    <x v="921"/>
    <x v="6"/>
  </r>
  <r>
    <x v="922"/>
    <x v="922"/>
    <x v="921"/>
    <x v="100"/>
    <n v="5680"/>
    <x v="2"/>
    <s v="US"/>
    <s v="USD"/>
    <x v="922"/>
    <x v="922"/>
    <b v="0"/>
    <n v="30"/>
    <x v="1"/>
    <s v="music/jazz"/>
    <n v="21"/>
    <n v="189.33"/>
    <x v="4"/>
    <x v="13"/>
    <x v="922"/>
    <x v="922"/>
    <x v="3"/>
  </r>
  <r>
    <x v="923"/>
    <x v="923"/>
    <x v="922"/>
    <x v="36"/>
    <n v="330"/>
    <x v="2"/>
    <s v="US"/>
    <s v="USD"/>
    <x v="923"/>
    <x v="923"/>
    <b v="0"/>
    <n v="6"/>
    <x v="1"/>
    <s v="music/jazz"/>
    <n v="2"/>
    <n v="55"/>
    <x v="4"/>
    <x v="13"/>
    <x v="923"/>
    <x v="923"/>
    <x v="3"/>
  </r>
  <r>
    <x v="924"/>
    <x v="924"/>
    <x v="923"/>
    <x v="9"/>
    <n v="327"/>
    <x v="2"/>
    <s v="US"/>
    <s v="USD"/>
    <x v="924"/>
    <x v="924"/>
    <b v="0"/>
    <n v="15"/>
    <x v="1"/>
    <s v="music/jazz"/>
    <n v="11"/>
    <n v="21.8"/>
    <x v="4"/>
    <x v="13"/>
    <x v="924"/>
    <x v="924"/>
    <x v="4"/>
  </r>
  <r>
    <x v="925"/>
    <x v="925"/>
    <x v="924"/>
    <x v="12"/>
    <n v="160"/>
    <x v="2"/>
    <s v="US"/>
    <s v="USD"/>
    <x v="925"/>
    <x v="925"/>
    <b v="0"/>
    <n v="5"/>
    <x v="1"/>
    <s v="music/jazz"/>
    <n v="3"/>
    <n v="32"/>
    <x v="4"/>
    <x v="13"/>
    <x v="925"/>
    <x v="925"/>
    <x v="4"/>
  </r>
  <r>
    <x v="926"/>
    <x v="926"/>
    <x v="925"/>
    <x v="39"/>
    <n v="0"/>
    <x v="2"/>
    <s v="US"/>
    <s v="USD"/>
    <x v="926"/>
    <x v="926"/>
    <b v="0"/>
    <n v="0"/>
    <x v="1"/>
    <s v="music/jazz"/>
    <n v="0"/>
    <n v="0"/>
    <x v="4"/>
    <x v="13"/>
    <x v="926"/>
    <x v="926"/>
    <x v="7"/>
  </r>
  <r>
    <x v="927"/>
    <x v="927"/>
    <x v="926"/>
    <x v="22"/>
    <n v="0"/>
    <x v="2"/>
    <s v="US"/>
    <s v="USD"/>
    <x v="927"/>
    <x v="927"/>
    <b v="0"/>
    <n v="0"/>
    <x v="1"/>
    <s v="music/jazz"/>
    <n v="0"/>
    <n v="0"/>
    <x v="4"/>
    <x v="13"/>
    <x v="927"/>
    <x v="927"/>
    <x v="5"/>
  </r>
  <r>
    <x v="928"/>
    <x v="928"/>
    <x v="927"/>
    <x v="107"/>
    <n v="1575"/>
    <x v="2"/>
    <s v="US"/>
    <s v="USD"/>
    <x v="928"/>
    <x v="928"/>
    <b v="0"/>
    <n v="28"/>
    <x v="1"/>
    <s v="music/jazz"/>
    <n v="11"/>
    <n v="56.25"/>
    <x v="4"/>
    <x v="13"/>
    <x v="928"/>
    <x v="928"/>
    <x v="5"/>
  </r>
  <r>
    <x v="929"/>
    <x v="929"/>
    <x v="928"/>
    <x v="2"/>
    <n v="0"/>
    <x v="2"/>
    <s v="US"/>
    <s v="USD"/>
    <x v="929"/>
    <x v="929"/>
    <b v="0"/>
    <n v="0"/>
    <x v="1"/>
    <s v="music/jazz"/>
    <n v="0"/>
    <n v="0"/>
    <x v="4"/>
    <x v="13"/>
    <x v="929"/>
    <x v="929"/>
    <x v="5"/>
  </r>
  <r>
    <x v="930"/>
    <x v="930"/>
    <x v="929"/>
    <x v="42"/>
    <n v="345"/>
    <x v="2"/>
    <s v="US"/>
    <s v="USD"/>
    <x v="930"/>
    <x v="930"/>
    <b v="0"/>
    <n v="5"/>
    <x v="1"/>
    <s v="music/jazz"/>
    <n v="38"/>
    <n v="69"/>
    <x v="4"/>
    <x v="13"/>
    <x v="930"/>
    <x v="930"/>
    <x v="7"/>
  </r>
  <r>
    <x v="931"/>
    <x v="931"/>
    <x v="930"/>
    <x v="13"/>
    <n v="131"/>
    <x v="2"/>
    <s v="GB"/>
    <s v="GBP"/>
    <x v="931"/>
    <x v="931"/>
    <b v="0"/>
    <n v="7"/>
    <x v="1"/>
    <s v="music/jazz"/>
    <n v="7"/>
    <n v="18.71"/>
    <x v="4"/>
    <x v="13"/>
    <x v="931"/>
    <x v="931"/>
    <x v="3"/>
  </r>
  <r>
    <x v="932"/>
    <x v="932"/>
    <x v="931"/>
    <x v="196"/>
    <n v="1381"/>
    <x v="2"/>
    <s v="US"/>
    <s v="USD"/>
    <x v="932"/>
    <x v="932"/>
    <b v="0"/>
    <n v="30"/>
    <x v="1"/>
    <s v="music/jazz"/>
    <n v="15"/>
    <n v="46.03"/>
    <x v="4"/>
    <x v="13"/>
    <x v="932"/>
    <x v="932"/>
    <x v="4"/>
  </r>
  <r>
    <x v="933"/>
    <x v="933"/>
    <x v="932"/>
    <x v="13"/>
    <n v="120"/>
    <x v="2"/>
    <s v="US"/>
    <s v="USD"/>
    <x v="933"/>
    <x v="933"/>
    <b v="0"/>
    <n v="2"/>
    <x v="1"/>
    <s v="music/jazz"/>
    <n v="6"/>
    <n v="60"/>
    <x v="4"/>
    <x v="13"/>
    <x v="933"/>
    <x v="933"/>
    <x v="3"/>
  </r>
  <r>
    <x v="934"/>
    <x v="934"/>
    <x v="933"/>
    <x v="10"/>
    <n v="1520"/>
    <x v="2"/>
    <s v="CA"/>
    <s v="CAD"/>
    <x v="934"/>
    <x v="934"/>
    <b v="0"/>
    <n v="30"/>
    <x v="1"/>
    <s v="music/jazz"/>
    <n v="30"/>
    <n v="50.67"/>
    <x v="4"/>
    <x v="13"/>
    <x v="934"/>
    <x v="934"/>
    <x v="3"/>
  </r>
  <r>
    <x v="935"/>
    <x v="935"/>
    <x v="934"/>
    <x v="8"/>
    <n v="50"/>
    <x v="2"/>
    <s v="US"/>
    <s v="USD"/>
    <x v="935"/>
    <x v="935"/>
    <b v="0"/>
    <n v="2"/>
    <x v="1"/>
    <s v="music/jazz"/>
    <n v="1"/>
    <n v="25"/>
    <x v="4"/>
    <x v="13"/>
    <x v="935"/>
    <x v="935"/>
    <x v="0"/>
  </r>
  <r>
    <x v="936"/>
    <x v="936"/>
    <x v="935"/>
    <x v="123"/>
    <n v="0"/>
    <x v="2"/>
    <s v="US"/>
    <s v="USD"/>
    <x v="936"/>
    <x v="936"/>
    <b v="0"/>
    <n v="0"/>
    <x v="1"/>
    <s v="music/jazz"/>
    <n v="0"/>
    <n v="0"/>
    <x v="4"/>
    <x v="13"/>
    <x v="936"/>
    <x v="936"/>
    <x v="6"/>
  </r>
  <r>
    <x v="937"/>
    <x v="937"/>
    <x v="936"/>
    <x v="8"/>
    <n v="40"/>
    <x v="2"/>
    <s v="US"/>
    <s v="USD"/>
    <x v="937"/>
    <x v="937"/>
    <b v="0"/>
    <n v="2"/>
    <x v="1"/>
    <s v="music/jazz"/>
    <n v="1"/>
    <n v="20"/>
    <x v="4"/>
    <x v="13"/>
    <x v="937"/>
    <x v="937"/>
    <x v="4"/>
  </r>
  <r>
    <x v="938"/>
    <x v="938"/>
    <x v="937"/>
    <x v="39"/>
    <n v="25"/>
    <x v="2"/>
    <s v="US"/>
    <s v="USD"/>
    <x v="938"/>
    <x v="938"/>
    <b v="0"/>
    <n v="1"/>
    <x v="1"/>
    <s v="music/jazz"/>
    <n v="0"/>
    <n v="25"/>
    <x v="4"/>
    <x v="13"/>
    <x v="938"/>
    <x v="938"/>
    <x v="5"/>
  </r>
  <r>
    <x v="939"/>
    <x v="939"/>
    <x v="938"/>
    <x v="181"/>
    <n v="40"/>
    <x v="2"/>
    <s v="US"/>
    <s v="USD"/>
    <x v="939"/>
    <x v="939"/>
    <b v="0"/>
    <n v="2"/>
    <x v="1"/>
    <s v="music/jazz"/>
    <n v="1"/>
    <n v="20"/>
    <x v="4"/>
    <x v="13"/>
    <x v="939"/>
    <x v="939"/>
    <x v="4"/>
  </r>
  <r>
    <x v="940"/>
    <x v="940"/>
    <x v="939"/>
    <x v="7"/>
    <n v="1544"/>
    <x v="2"/>
    <s v="US"/>
    <s v="USD"/>
    <x v="940"/>
    <x v="940"/>
    <b v="0"/>
    <n v="14"/>
    <x v="1"/>
    <s v="technology/wearables"/>
    <n v="17"/>
    <n v="110.29"/>
    <x v="2"/>
    <x v="8"/>
    <x v="940"/>
    <x v="940"/>
    <x v="0"/>
  </r>
  <r>
    <x v="941"/>
    <x v="941"/>
    <x v="940"/>
    <x v="63"/>
    <n v="1161"/>
    <x v="2"/>
    <s v="US"/>
    <s v="USD"/>
    <x v="941"/>
    <x v="941"/>
    <b v="0"/>
    <n v="31"/>
    <x v="1"/>
    <s v="technology/wearables"/>
    <n v="2"/>
    <n v="37.450000000000003"/>
    <x v="2"/>
    <x v="8"/>
    <x v="941"/>
    <x v="941"/>
    <x v="1"/>
  </r>
  <r>
    <x v="942"/>
    <x v="942"/>
    <x v="941"/>
    <x v="51"/>
    <n v="668"/>
    <x v="2"/>
    <s v="US"/>
    <s v="USD"/>
    <x v="942"/>
    <x v="942"/>
    <b v="0"/>
    <n v="16"/>
    <x v="1"/>
    <s v="technology/wearables"/>
    <n v="9"/>
    <n v="41.75"/>
    <x v="2"/>
    <x v="8"/>
    <x v="942"/>
    <x v="942"/>
    <x v="2"/>
  </r>
  <r>
    <x v="943"/>
    <x v="943"/>
    <x v="942"/>
    <x v="9"/>
    <n v="289"/>
    <x v="2"/>
    <s v="US"/>
    <s v="USD"/>
    <x v="943"/>
    <x v="943"/>
    <b v="0"/>
    <n v="12"/>
    <x v="1"/>
    <s v="technology/wearables"/>
    <n v="10"/>
    <n v="24.08"/>
    <x v="2"/>
    <x v="8"/>
    <x v="943"/>
    <x v="943"/>
    <x v="2"/>
  </r>
  <r>
    <x v="944"/>
    <x v="944"/>
    <x v="943"/>
    <x v="63"/>
    <n v="6663"/>
    <x v="2"/>
    <s v="US"/>
    <s v="USD"/>
    <x v="944"/>
    <x v="944"/>
    <b v="0"/>
    <n v="96"/>
    <x v="1"/>
    <s v="technology/wearables"/>
    <n v="13"/>
    <n v="69.41"/>
    <x v="2"/>
    <x v="8"/>
    <x v="944"/>
    <x v="944"/>
    <x v="2"/>
  </r>
  <r>
    <x v="945"/>
    <x v="945"/>
    <x v="944"/>
    <x v="57"/>
    <n v="2484"/>
    <x v="2"/>
    <s v="FR"/>
    <s v="EUR"/>
    <x v="945"/>
    <x v="945"/>
    <b v="0"/>
    <n v="16"/>
    <x v="1"/>
    <s v="technology/wearables"/>
    <n v="2"/>
    <n v="155.25"/>
    <x v="2"/>
    <x v="8"/>
    <x v="945"/>
    <x v="945"/>
    <x v="2"/>
  </r>
  <r>
    <x v="946"/>
    <x v="946"/>
    <x v="945"/>
    <x v="36"/>
    <n v="286"/>
    <x v="2"/>
    <s v="US"/>
    <s v="USD"/>
    <x v="946"/>
    <x v="946"/>
    <b v="0"/>
    <n v="5"/>
    <x v="1"/>
    <s v="technology/wearables"/>
    <n v="2"/>
    <n v="57.2"/>
    <x v="2"/>
    <x v="8"/>
    <x v="946"/>
    <x v="946"/>
    <x v="2"/>
  </r>
  <r>
    <x v="947"/>
    <x v="947"/>
    <x v="946"/>
    <x v="16"/>
    <n v="0"/>
    <x v="2"/>
    <s v="US"/>
    <s v="USD"/>
    <x v="947"/>
    <x v="947"/>
    <b v="0"/>
    <n v="0"/>
    <x v="1"/>
    <s v="technology/wearables"/>
    <n v="0"/>
    <n v="0"/>
    <x v="2"/>
    <x v="8"/>
    <x v="947"/>
    <x v="947"/>
    <x v="2"/>
  </r>
  <r>
    <x v="948"/>
    <x v="948"/>
    <x v="947"/>
    <x v="23"/>
    <n v="480"/>
    <x v="2"/>
    <s v="NL"/>
    <s v="EUR"/>
    <x v="948"/>
    <x v="948"/>
    <b v="0"/>
    <n v="8"/>
    <x v="1"/>
    <s v="technology/wearables"/>
    <n v="12"/>
    <n v="60"/>
    <x v="2"/>
    <x v="8"/>
    <x v="948"/>
    <x v="948"/>
    <x v="2"/>
  </r>
  <r>
    <x v="949"/>
    <x v="949"/>
    <x v="948"/>
    <x v="22"/>
    <n v="273"/>
    <x v="2"/>
    <s v="DE"/>
    <s v="EUR"/>
    <x v="949"/>
    <x v="949"/>
    <b v="0"/>
    <n v="7"/>
    <x v="1"/>
    <s v="technology/wearables"/>
    <n v="1"/>
    <n v="39"/>
    <x v="2"/>
    <x v="8"/>
    <x v="949"/>
    <x v="949"/>
    <x v="0"/>
  </r>
  <r>
    <x v="950"/>
    <x v="950"/>
    <x v="949"/>
    <x v="10"/>
    <n v="1402"/>
    <x v="2"/>
    <s v="CA"/>
    <s v="CAD"/>
    <x v="950"/>
    <x v="950"/>
    <b v="0"/>
    <n v="24"/>
    <x v="1"/>
    <s v="technology/wearables"/>
    <n v="28"/>
    <n v="58.42"/>
    <x v="2"/>
    <x v="8"/>
    <x v="950"/>
    <x v="950"/>
    <x v="0"/>
  </r>
  <r>
    <x v="951"/>
    <x v="951"/>
    <x v="950"/>
    <x v="63"/>
    <n v="19195"/>
    <x v="2"/>
    <s v="US"/>
    <s v="USD"/>
    <x v="951"/>
    <x v="951"/>
    <b v="0"/>
    <n v="121"/>
    <x v="1"/>
    <s v="technology/wearables"/>
    <n v="38"/>
    <n v="158.63999999999999"/>
    <x v="2"/>
    <x v="8"/>
    <x v="951"/>
    <x v="951"/>
    <x v="2"/>
  </r>
  <r>
    <x v="952"/>
    <x v="952"/>
    <x v="951"/>
    <x v="197"/>
    <n v="19572"/>
    <x v="2"/>
    <s v="US"/>
    <s v="USD"/>
    <x v="952"/>
    <x v="952"/>
    <b v="0"/>
    <n v="196"/>
    <x v="1"/>
    <s v="technology/wearables"/>
    <n v="40"/>
    <n v="99.86"/>
    <x v="2"/>
    <x v="8"/>
    <x v="952"/>
    <x v="952"/>
    <x v="2"/>
  </r>
  <r>
    <x v="953"/>
    <x v="953"/>
    <x v="952"/>
    <x v="36"/>
    <n v="126"/>
    <x v="2"/>
    <s v="US"/>
    <s v="USD"/>
    <x v="953"/>
    <x v="953"/>
    <b v="0"/>
    <n v="5"/>
    <x v="1"/>
    <s v="technology/wearables"/>
    <n v="1"/>
    <n v="25.2"/>
    <x v="2"/>
    <x v="8"/>
    <x v="953"/>
    <x v="953"/>
    <x v="3"/>
  </r>
  <r>
    <x v="954"/>
    <x v="954"/>
    <x v="953"/>
    <x v="36"/>
    <n v="6511"/>
    <x v="2"/>
    <s v="US"/>
    <s v="USD"/>
    <x v="954"/>
    <x v="954"/>
    <b v="0"/>
    <n v="73"/>
    <x v="1"/>
    <s v="technology/wearables"/>
    <n v="43"/>
    <n v="89.19"/>
    <x v="2"/>
    <x v="8"/>
    <x v="954"/>
    <x v="954"/>
    <x v="0"/>
  </r>
  <r>
    <x v="955"/>
    <x v="955"/>
    <x v="954"/>
    <x v="82"/>
    <n v="16984"/>
    <x v="2"/>
    <s v="US"/>
    <s v="USD"/>
    <x v="955"/>
    <x v="955"/>
    <b v="0"/>
    <n v="93"/>
    <x v="1"/>
    <s v="technology/wearables"/>
    <n v="6"/>
    <n v="182.62"/>
    <x v="2"/>
    <x v="8"/>
    <x v="955"/>
    <x v="955"/>
    <x v="2"/>
  </r>
  <r>
    <x v="956"/>
    <x v="956"/>
    <x v="955"/>
    <x v="63"/>
    <n v="861"/>
    <x v="2"/>
    <s v="US"/>
    <s v="USD"/>
    <x v="956"/>
    <x v="956"/>
    <b v="0"/>
    <n v="17"/>
    <x v="1"/>
    <s v="technology/wearables"/>
    <n v="2"/>
    <n v="50.65"/>
    <x v="2"/>
    <x v="8"/>
    <x v="956"/>
    <x v="956"/>
    <x v="0"/>
  </r>
  <r>
    <x v="957"/>
    <x v="957"/>
    <x v="956"/>
    <x v="14"/>
    <n v="233"/>
    <x v="2"/>
    <s v="US"/>
    <s v="USD"/>
    <x v="957"/>
    <x v="957"/>
    <b v="0"/>
    <n v="7"/>
    <x v="1"/>
    <s v="technology/wearables"/>
    <n v="2"/>
    <n v="33.29"/>
    <x v="2"/>
    <x v="8"/>
    <x v="957"/>
    <x v="957"/>
    <x v="2"/>
  </r>
  <r>
    <x v="958"/>
    <x v="958"/>
    <x v="957"/>
    <x v="198"/>
    <n v="881"/>
    <x v="2"/>
    <s v="US"/>
    <s v="USD"/>
    <x v="958"/>
    <x v="958"/>
    <b v="0"/>
    <n v="17"/>
    <x v="1"/>
    <s v="technology/wearables"/>
    <n v="11"/>
    <n v="51.82"/>
    <x v="2"/>
    <x v="8"/>
    <x v="958"/>
    <x v="958"/>
    <x v="0"/>
  </r>
  <r>
    <x v="959"/>
    <x v="959"/>
    <x v="958"/>
    <x v="63"/>
    <n v="19430"/>
    <x v="2"/>
    <s v="US"/>
    <s v="USD"/>
    <x v="959"/>
    <x v="959"/>
    <b v="0"/>
    <n v="171"/>
    <x v="1"/>
    <s v="technology/wearables"/>
    <n v="39"/>
    <n v="113.63"/>
    <x v="2"/>
    <x v="8"/>
    <x v="959"/>
    <x v="959"/>
    <x v="3"/>
  </r>
  <r>
    <x v="960"/>
    <x v="960"/>
    <x v="959"/>
    <x v="199"/>
    <n v="25655"/>
    <x v="2"/>
    <s v="US"/>
    <s v="USD"/>
    <x v="960"/>
    <x v="960"/>
    <b v="0"/>
    <n v="188"/>
    <x v="1"/>
    <s v="technology/wearables"/>
    <n v="46"/>
    <n v="136.46"/>
    <x v="2"/>
    <x v="8"/>
    <x v="960"/>
    <x v="960"/>
    <x v="1"/>
  </r>
  <r>
    <x v="961"/>
    <x v="961"/>
    <x v="960"/>
    <x v="75"/>
    <n v="40079"/>
    <x v="2"/>
    <s v="US"/>
    <s v="USD"/>
    <x v="961"/>
    <x v="961"/>
    <b v="0"/>
    <n v="110"/>
    <x v="1"/>
    <s v="technology/wearables"/>
    <n v="42"/>
    <n v="364.35"/>
    <x v="2"/>
    <x v="8"/>
    <x v="961"/>
    <x v="961"/>
    <x v="1"/>
  </r>
  <r>
    <x v="962"/>
    <x v="962"/>
    <x v="961"/>
    <x v="30"/>
    <n v="712"/>
    <x v="2"/>
    <s v="US"/>
    <s v="USD"/>
    <x v="962"/>
    <x v="962"/>
    <b v="0"/>
    <n v="37"/>
    <x v="1"/>
    <s v="technology/wearables"/>
    <n v="28"/>
    <n v="19.239999999999998"/>
    <x v="2"/>
    <x v="8"/>
    <x v="962"/>
    <x v="962"/>
    <x v="2"/>
  </r>
  <r>
    <x v="963"/>
    <x v="963"/>
    <x v="962"/>
    <x v="19"/>
    <n v="377"/>
    <x v="2"/>
    <s v="US"/>
    <s v="USD"/>
    <x v="963"/>
    <x v="963"/>
    <b v="0"/>
    <n v="9"/>
    <x v="1"/>
    <s v="technology/wearables"/>
    <n v="1"/>
    <n v="41.89"/>
    <x v="2"/>
    <x v="8"/>
    <x v="963"/>
    <x v="963"/>
    <x v="2"/>
  </r>
  <r>
    <x v="964"/>
    <x v="964"/>
    <x v="963"/>
    <x v="74"/>
    <n v="879"/>
    <x v="2"/>
    <s v="CA"/>
    <s v="CAD"/>
    <x v="964"/>
    <x v="964"/>
    <b v="0"/>
    <n v="29"/>
    <x v="1"/>
    <s v="technology/wearables"/>
    <n v="1"/>
    <n v="30.31"/>
    <x v="2"/>
    <x v="8"/>
    <x v="964"/>
    <x v="964"/>
    <x v="0"/>
  </r>
  <r>
    <x v="965"/>
    <x v="965"/>
    <x v="964"/>
    <x v="31"/>
    <n v="298"/>
    <x v="2"/>
    <s v="US"/>
    <s v="USD"/>
    <x v="965"/>
    <x v="965"/>
    <b v="0"/>
    <n v="6"/>
    <x v="1"/>
    <s v="technology/wearables"/>
    <n v="1"/>
    <n v="49.67"/>
    <x v="2"/>
    <x v="8"/>
    <x v="965"/>
    <x v="965"/>
    <x v="2"/>
  </r>
  <r>
    <x v="966"/>
    <x v="966"/>
    <x v="965"/>
    <x v="14"/>
    <n v="1776"/>
    <x v="2"/>
    <s v="US"/>
    <s v="USD"/>
    <x v="966"/>
    <x v="966"/>
    <b v="0"/>
    <n v="30"/>
    <x v="1"/>
    <s v="technology/wearables"/>
    <n v="15"/>
    <n v="59.2"/>
    <x v="2"/>
    <x v="8"/>
    <x v="966"/>
    <x v="966"/>
    <x v="2"/>
  </r>
  <r>
    <x v="967"/>
    <x v="967"/>
    <x v="966"/>
    <x v="22"/>
    <n v="3562"/>
    <x v="2"/>
    <s v="US"/>
    <s v="USD"/>
    <x v="967"/>
    <x v="967"/>
    <b v="0"/>
    <n v="81"/>
    <x v="1"/>
    <s v="technology/wearables"/>
    <n v="18"/>
    <n v="43.98"/>
    <x v="2"/>
    <x v="8"/>
    <x v="967"/>
    <x v="967"/>
    <x v="2"/>
  </r>
  <r>
    <x v="968"/>
    <x v="968"/>
    <x v="967"/>
    <x v="6"/>
    <n v="106"/>
    <x v="2"/>
    <s v="US"/>
    <s v="USD"/>
    <x v="968"/>
    <x v="968"/>
    <b v="0"/>
    <n v="4"/>
    <x v="1"/>
    <s v="technology/wearables"/>
    <n v="1"/>
    <n v="26.5"/>
    <x v="2"/>
    <x v="8"/>
    <x v="968"/>
    <x v="968"/>
    <x v="3"/>
  </r>
  <r>
    <x v="969"/>
    <x v="969"/>
    <x v="968"/>
    <x v="11"/>
    <n v="14000"/>
    <x v="2"/>
    <s v="MX"/>
    <s v="MXN"/>
    <x v="969"/>
    <x v="969"/>
    <b v="0"/>
    <n v="11"/>
    <x v="1"/>
    <s v="technology/wearables"/>
    <n v="47"/>
    <n v="1272.73"/>
    <x v="2"/>
    <x v="8"/>
    <x v="969"/>
    <x v="969"/>
    <x v="1"/>
  </r>
  <r>
    <x v="970"/>
    <x v="970"/>
    <x v="969"/>
    <x v="10"/>
    <n v="2296"/>
    <x v="2"/>
    <s v="CA"/>
    <s v="CAD"/>
    <x v="970"/>
    <x v="970"/>
    <b v="0"/>
    <n v="14"/>
    <x v="1"/>
    <s v="technology/wearables"/>
    <n v="46"/>
    <n v="164"/>
    <x v="2"/>
    <x v="8"/>
    <x v="970"/>
    <x v="970"/>
    <x v="2"/>
  </r>
  <r>
    <x v="971"/>
    <x v="971"/>
    <x v="970"/>
    <x v="57"/>
    <n v="226"/>
    <x v="2"/>
    <s v="US"/>
    <s v="USD"/>
    <x v="971"/>
    <x v="971"/>
    <b v="0"/>
    <n v="5"/>
    <x v="1"/>
    <s v="technology/wearables"/>
    <n v="0"/>
    <n v="45.2"/>
    <x v="2"/>
    <x v="8"/>
    <x v="971"/>
    <x v="971"/>
    <x v="0"/>
  </r>
  <r>
    <x v="972"/>
    <x v="972"/>
    <x v="971"/>
    <x v="22"/>
    <n v="6925"/>
    <x v="2"/>
    <s v="US"/>
    <s v="USD"/>
    <x v="972"/>
    <x v="972"/>
    <b v="0"/>
    <n v="45"/>
    <x v="1"/>
    <s v="technology/wearables"/>
    <n v="35"/>
    <n v="153.88999999999999"/>
    <x v="2"/>
    <x v="8"/>
    <x v="972"/>
    <x v="972"/>
    <x v="3"/>
  </r>
  <r>
    <x v="973"/>
    <x v="973"/>
    <x v="972"/>
    <x v="22"/>
    <n v="411"/>
    <x v="2"/>
    <s v="US"/>
    <s v="USD"/>
    <x v="973"/>
    <x v="973"/>
    <b v="0"/>
    <n v="8"/>
    <x v="1"/>
    <s v="technology/wearables"/>
    <n v="2"/>
    <n v="51.38"/>
    <x v="2"/>
    <x v="8"/>
    <x v="973"/>
    <x v="973"/>
    <x v="0"/>
  </r>
  <r>
    <x v="974"/>
    <x v="974"/>
    <x v="973"/>
    <x v="63"/>
    <n v="280"/>
    <x v="2"/>
    <s v="US"/>
    <s v="USD"/>
    <x v="974"/>
    <x v="974"/>
    <b v="0"/>
    <n v="3"/>
    <x v="1"/>
    <s v="technology/wearables"/>
    <n v="1"/>
    <n v="93.33"/>
    <x v="2"/>
    <x v="8"/>
    <x v="974"/>
    <x v="974"/>
    <x v="2"/>
  </r>
  <r>
    <x v="975"/>
    <x v="975"/>
    <x v="974"/>
    <x v="57"/>
    <n v="2607"/>
    <x v="2"/>
    <s v="US"/>
    <s v="USD"/>
    <x v="975"/>
    <x v="975"/>
    <b v="0"/>
    <n v="24"/>
    <x v="1"/>
    <s v="technology/wearables"/>
    <n v="3"/>
    <n v="108.63"/>
    <x v="2"/>
    <x v="8"/>
    <x v="975"/>
    <x v="975"/>
    <x v="2"/>
  </r>
  <r>
    <x v="976"/>
    <x v="976"/>
    <x v="975"/>
    <x v="60"/>
    <n v="2889"/>
    <x v="2"/>
    <s v="AU"/>
    <s v="AUD"/>
    <x v="976"/>
    <x v="976"/>
    <b v="0"/>
    <n v="18"/>
    <x v="1"/>
    <s v="technology/wearables"/>
    <n v="2"/>
    <n v="160.5"/>
    <x v="2"/>
    <x v="8"/>
    <x v="976"/>
    <x v="976"/>
    <x v="0"/>
  </r>
  <r>
    <x v="977"/>
    <x v="977"/>
    <x v="976"/>
    <x v="200"/>
    <n v="909"/>
    <x v="2"/>
    <s v="AT"/>
    <s v="EUR"/>
    <x v="977"/>
    <x v="977"/>
    <b v="0"/>
    <n v="12"/>
    <x v="1"/>
    <s v="technology/wearables"/>
    <n v="34"/>
    <n v="75.75"/>
    <x v="2"/>
    <x v="8"/>
    <x v="977"/>
    <x v="977"/>
    <x v="2"/>
  </r>
  <r>
    <x v="978"/>
    <x v="978"/>
    <x v="977"/>
    <x v="201"/>
    <n v="97273"/>
    <x v="2"/>
    <s v="SE"/>
    <s v="SEK"/>
    <x v="978"/>
    <x v="978"/>
    <b v="0"/>
    <n v="123"/>
    <x v="1"/>
    <s v="technology/wearables"/>
    <n v="56"/>
    <n v="790.84"/>
    <x v="2"/>
    <x v="8"/>
    <x v="978"/>
    <x v="978"/>
    <x v="2"/>
  </r>
  <r>
    <x v="979"/>
    <x v="979"/>
    <x v="978"/>
    <x v="19"/>
    <n v="28986.16"/>
    <x v="2"/>
    <s v="US"/>
    <s v="USD"/>
    <x v="979"/>
    <x v="979"/>
    <b v="0"/>
    <n v="96"/>
    <x v="1"/>
    <s v="technology/wearables"/>
    <n v="83"/>
    <n v="301.94"/>
    <x v="2"/>
    <x v="8"/>
    <x v="979"/>
    <x v="979"/>
    <x v="2"/>
  </r>
  <r>
    <x v="980"/>
    <x v="980"/>
    <x v="979"/>
    <x v="3"/>
    <n v="1486"/>
    <x v="2"/>
    <s v="US"/>
    <s v="USD"/>
    <x v="980"/>
    <x v="980"/>
    <b v="0"/>
    <n v="31"/>
    <x v="1"/>
    <s v="technology/wearables"/>
    <n v="15"/>
    <n v="47.94"/>
    <x v="2"/>
    <x v="8"/>
    <x v="980"/>
    <x v="980"/>
    <x v="3"/>
  </r>
  <r>
    <x v="981"/>
    <x v="981"/>
    <x v="980"/>
    <x v="150"/>
    <n v="11"/>
    <x v="2"/>
    <s v="US"/>
    <s v="USD"/>
    <x v="981"/>
    <x v="981"/>
    <b v="0"/>
    <n v="4"/>
    <x v="1"/>
    <s v="technology/wearables"/>
    <n v="0"/>
    <n v="2.75"/>
    <x v="2"/>
    <x v="8"/>
    <x v="981"/>
    <x v="981"/>
    <x v="3"/>
  </r>
  <r>
    <x v="982"/>
    <x v="982"/>
    <x v="981"/>
    <x v="178"/>
    <n v="3"/>
    <x v="2"/>
    <s v="US"/>
    <s v="USD"/>
    <x v="982"/>
    <x v="982"/>
    <b v="0"/>
    <n v="3"/>
    <x v="1"/>
    <s v="technology/wearables"/>
    <n v="0"/>
    <n v="1"/>
    <x v="2"/>
    <x v="8"/>
    <x v="982"/>
    <x v="982"/>
    <x v="2"/>
  </r>
  <r>
    <x v="983"/>
    <x v="983"/>
    <x v="982"/>
    <x v="202"/>
    <n v="30751"/>
    <x v="2"/>
    <s v="ES"/>
    <s v="EUR"/>
    <x v="983"/>
    <x v="983"/>
    <b v="0"/>
    <n v="179"/>
    <x v="1"/>
    <s v="technology/wearables"/>
    <n v="30"/>
    <n v="171.79"/>
    <x v="2"/>
    <x v="8"/>
    <x v="983"/>
    <x v="983"/>
    <x v="2"/>
  </r>
  <r>
    <x v="984"/>
    <x v="984"/>
    <x v="983"/>
    <x v="3"/>
    <n v="106"/>
    <x v="2"/>
    <s v="US"/>
    <s v="USD"/>
    <x v="984"/>
    <x v="984"/>
    <b v="0"/>
    <n v="3"/>
    <x v="1"/>
    <s v="technology/wearables"/>
    <n v="1"/>
    <n v="35.33"/>
    <x v="2"/>
    <x v="8"/>
    <x v="984"/>
    <x v="984"/>
    <x v="0"/>
  </r>
  <r>
    <x v="985"/>
    <x v="985"/>
    <x v="984"/>
    <x v="11"/>
    <n v="1888"/>
    <x v="2"/>
    <s v="DE"/>
    <s v="EUR"/>
    <x v="985"/>
    <x v="985"/>
    <b v="0"/>
    <n v="23"/>
    <x v="1"/>
    <s v="technology/wearables"/>
    <n v="6"/>
    <n v="82.09"/>
    <x v="2"/>
    <x v="8"/>
    <x v="985"/>
    <x v="985"/>
    <x v="0"/>
  </r>
  <r>
    <x v="986"/>
    <x v="986"/>
    <x v="985"/>
    <x v="22"/>
    <n v="2550"/>
    <x v="2"/>
    <s v="GB"/>
    <s v="GBP"/>
    <x v="986"/>
    <x v="986"/>
    <b v="0"/>
    <n v="23"/>
    <x v="1"/>
    <s v="technology/wearables"/>
    <n v="13"/>
    <n v="110.87"/>
    <x v="2"/>
    <x v="8"/>
    <x v="986"/>
    <x v="986"/>
    <x v="0"/>
  </r>
  <r>
    <x v="987"/>
    <x v="987"/>
    <x v="986"/>
    <x v="63"/>
    <n v="6610"/>
    <x v="2"/>
    <s v="NL"/>
    <s v="EUR"/>
    <x v="987"/>
    <x v="987"/>
    <b v="0"/>
    <n v="41"/>
    <x v="1"/>
    <s v="technology/wearables"/>
    <n v="13"/>
    <n v="161.22"/>
    <x v="2"/>
    <x v="8"/>
    <x v="987"/>
    <x v="987"/>
    <x v="3"/>
  </r>
  <r>
    <x v="988"/>
    <x v="988"/>
    <x v="987"/>
    <x v="10"/>
    <n v="0"/>
    <x v="2"/>
    <s v="IT"/>
    <s v="EUR"/>
    <x v="988"/>
    <x v="988"/>
    <b v="0"/>
    <n v="0"/>
    <x v="1"/>
    <s v="technology/wearables"/>
    <n v="0"/>
    <n v="0"/>
    <x v="2"/>
    <x v="8"/>
    <x v="988"/>
    <x v="988"/>
    <x v="2"/>
  </r>
  <r>
    <x v="989"/>
    <x v="989"/>
    <x v="988"/>
    <x v="3"/>
    <n v="1677"/>
    <x v="2"/>
    <s v="US"/>
    <s v="USD"/>
    <x v="989"/>
    <x v="989"/>
    <b v="0"/>
    <n v="32"/>
    <x v="1"/>
    <s v="technology/wearables"/>
    <n v="17"/>
    <n v="52.41"/>
    <x v="2"/>
    <x v="8"/>
    <x v="989"/>
    <x v="989"/>
    <x v="2"/>
  </r>
  <r>
    <x v="990"/>
    <x v="990"/>
    <x v="989"/>
    <x v="31"/>
    <n v="26"/>
    <x v="2"/>
    <s v="US"/>
    <s v="USD"/>
    <x v="990"/>
    <x v="990"/>
    <b v="0"/>
    <n v="2"/>
    <x v="1"/>
    <s v="technology/wearables"/>
    <n v="0"/>
    <n v="13"/>
    <x v="2"/>
    <x v="8"/>
    <x v="990"/>
    <x v="990"/>
    <x v="3"/>
  </r>
  <r>
    <x v="991"/>
    <x v="991"/>
    <x v="990"/>
    <x v="10"/>
    <n v="212"/>
    <x v="2"/>
    <s v="GB"/>
    <s v="GBP"/>
    <x v="991"/>
    <x v="991"/>
    <b v="0"/>
    <n v="7"/>
    <x v="1"/>
    <s v="technology/wearables"/>
    <n v="4"/>
    <n v="30.29"/>
    <x v="2"/>
    <x v="8"/>
    <x v="991"/>
    <x v="991"/>
    <x v="2"/>
  </r>
  <r>
    <x v="992"/>
    <x v="992"/>
    <x v="991"/>
    <x v="57"/>
    <n v="467"/>
    <x v="2"/>
    <s v="US"/>
    <s v="USD"/>
    <x v="992"/>
    <x v="992"/>
    <b v="0"/>
    <n v="4"/>
    <x v="1"/>
    <s v="technology/wearables"/>
    <n v="0"/>
    <n v="116.75"/>
    <x v="2"/>
    <x v="8"/>
    <x v="992"/>
    <x v="992"/>
    <x v="2"/>
  </r>
  <r>
    <x v="993"/>
    <x v="993"/>
    <x v="992"/>
    <x v="54"/>
    <n v="17561"/>
    <x v="2"/>
    <s v="US"/>
    <s v="USD"/>
    <x v="993"/>
    <x v="993"/>
    <b v="0"/>
    <n v="196"/>
    <x v="1"/>
    <s v="technology/wearables"/>
    <n v="25"/>
    <n v="89.6"/>
    <x v="2"/>
    <x v="8"/>
    <x v="993"/>
    <x v="993"/>
    <x v="2"/>
  </r>
  <r>
    <x v="994"/>
    <x v="994"/>
    <x v="993"/>
    <x v="61"/>
    <n v="4669"/>
    <x v="2"/>
    <s v="US"/>
    <s v="USD"/>
    <x v="994"/>
    <x v="994"/>
    <b v="0"/>
    <n v="11"/>
    <x v="1"/>
    <s v="technology/wearables"/>
    <n v="2"/>
    <n v="424.45"/>
    <x v="2"/>
    <x v="8"/>
    <x v="994"/>
    <x v="994"/>
    <x v="3"/>
  </r>
  <r>
    <x v="995"/>
    <x v="995"/>
    <x v="994"/>
    <x v="3"/>
    <n v="726"/>
    <x v="2"/>
    <s v="US"/>
    <s v="USD"/>
    <x v="995"/>
    <x v="995"/>
    <b v="0"/>
    <n v="9"/>
    <x v="1"/>
    <s v="technology/wearables"/>
    <n v="7"/>
    <n v="80.67"/>
    <x v="2"/>
    <x v="8"/>
    <x v="995"/>
    <x v="995"/>
    <x v="3"/>
  </r>
  <r>
    <x v="996"/>
    <x v="996"/>
    <x v="995"/>
    <x v="23"/>
    <n v="65"/>
    <x v="2"/>
    <s v="US"/>
    <s v="USD"/>
    <x v="996"/>
    <x v="996"/>
    <b v="0"/>
    <n v="5"/>
    <x v="1"/>
    <s v="technology/wearables"/>
    <n v="2"/>
    <n v="13"/>
    <x v="2"/>
    <x v="8"/>
    <x v="996"/>
    <x v="996"/>
    <x v="3"/>
  </r>
  <r>
    <x v="997"/>
    <x v="997"/>
    <x v="996"/>
    <x v="10"/>
    <n v="65"/>
    <x v="2"/>
    <s v="US"/>
    <s v="USD"/>
    <x v="997"/>
    <x v="997"/>
    <b v="0"/>
    <n v="8"/>
    <x v="1"/>
    <s v="technology/wearables"/>
    <n v="1"/>
    <n v="8.1300000000000008"/>
    <x v="2"/>
    <x v="8"/>
    <x v="997"/>
    <x v="997"/>
    <x v="3"/>
  </r>
  <r>
    <x v="998"/>
    <x v="998"/>
    <x v="997"/>
    <x v="127"/>
    <n v="35135"/>
    <x v="2"/>
    <s v="CA"/>
    <s v="CAD"/>
    <x v="998"/>
    <x v="998"/>
    <b v="0"/>
    <n v="229"/>
    <x v="1"/>
    <s v="technology/wearables"/>
    <n v="59"/>
    <n v="153.43"/>
    <x v="2"/>
    <x v="8"/>
    <x v="998"/>
    <x v="998"/>
    <x v="0"/>
  </r>
  <r>
    <x v="999"/>
    <x v="999"/>
    <x v="998"/>
    <x v="60"/>
    <n v="11683"/>
    <x v="2"/>
    <s v="CA"/>
    <s v="CAD"/>
    <x v="999"/>
    <x v="999"/>
    <b v="0"/>
    <n v="40"/>
    <x v="1"/>
    <s v="technology/wearables"/>
    <n v="8"/>
    <n v="292.08"/>
    <x v="2"/>
    <x v="8"/>
    <x v="999"/>
    <x v="999"/>
    <x v="3"/>
  </r>
  <r>
    <x v="1000"/>
    <x v="1000"/>
    <x v="999"/>
    <x v="203"/>
    <n v="19824"/>
    <x v="1"/>
    <s v="US"/>
    <s v="USD"/>
    <x v="1000"/>
    <x v="1000"/>
    <b v="0"/>
    <n v="6"/>
    <x v="1"/>
    <s v="technology/wearables"/>
    <n v="2"/>
    <n v="3304"/>
    <x v="2"/>
    <x v="8"/>
    <x v="1000"/>
    <x v="1000"/>
    <x v="1"/>
  </r>
  <r>
    <x v="1001"/>
    <x v="1001"/>
    <x v="1000"/>
    <x v="10"/>
    <n v="5200"/>
    <x v="1"/>
    <s v="GB"/>
    <s v="GBP"/>
    <x v="1001"/>
    <x v="1001"/>
    <b v="0"/>
    <n v="4"/>
    <x v="1"/>
    <s v="technology/wearables"/>
    <n v="104"/>
    <n v="1300"/>
    <x v="2"/>
    <x v="8"/>
    <x v="1001"/>
    <x v="1001"/>
    <x v="2"/>
  </r>
  <r>
    <x v="1002"/>
    <x v="1002"/>
    <x v="1001"/>
    <x v="204"/>
    <n v="2960"/>
    <x v="1"/>
    <s v="US"/>
    <s v="USD"/>
    <x v="1002"/>
    <x v="1002"/>
    <b v="0"/>
    <n v="22"/>
    <x v="1"/>
    <s v="technology/wearables"/>
    <n v="30"/>
    <n v="134.55000000000001"/>
    <x v="2"/>
    <x v="8"/>
    <x v="1002"/>
    <x v="1002"/>
    <x v="0"/>
  </r>
  <r>
    <x v="1003"/>
    <x v="1003"/>
    <x v="1002"/>
    <x v="22"/>
    <n v="3211"/>
    <x v="1"/>
    <s v="FR"/>
    <s v="EUR"/>
    <x v="1003"/>
    <x v="1003"/>
    <b v="0"/>
    <n v="15"/>
    <x v="1"/>
    <s v="technology/wearables"/>
    <n v="16"/>
    <n v="214.07"/>
    <x v="2"/>
    <x v="8"/>
    <x v="1003"/>
    <x v="1003"/>
    <x v="1"/>
  </r>
  <r>
    <x v="1004"/>
    <x v="1004"/>
    <x v="1003"/>
    <x v="31"/>
    <n v="20552"/>
    <x v="1"/>
    <s v="US"/>
    <s v="USD"/>
    <x v="1004"/>
    <x v="1004"/>
    <b v="0"/>
    <n v="95"/>
    <x v="1"/>
    <s v="technology/wearables"/>
    <n v="82"/>
    <n v="216.34"/>
    <x v="2"/>
    <x v="8"/>
    <x v="1004"/>
    <x v="1004"/>
    <x v="2"/>
  </r>
  <r>
    <x v="1005"/>
    <x v="1005"/>
    <x v="1004"/>
    <x v="61"/>
    <n v="150102"/>
    <x v="1"/>
    <s v="US"/>
    <s v="USD"/>
    <x v="1005"/>
    <x v="1005"/>
    <b v="0"/>
    <n v="161"/>
    <x v="1"/>
    <s v="technology/wearables"/>
    <n v="75"/>
    <n v="932.31"/>
    <x v="2"/>
    <x v="8"/>
    <x v="1005"/>
    <x v="1005"/>
    <x v="0"/>
  </r>
  <r>
    <x v="1006"/>
    <x v="1006"/>
    <x v="1005"/>
    <x v="23"/>
    <n v="234"/>
    <x v="1"/>
    <s v="US"/>
    <s v="USD"/>
    <x v="1006"/>
    <x v="1006"/>
    <b v="0"/>
    <n v="8"/>
    <x v="1"/>
    <s v="technology/wearables"/>
    <n v="6"/>
    <n v="29.25"/>
    <x v="2"/>
    <x v="8"/>
    <x v="1006"/>
    <x v="1006"/>
    <x v="3"/>
  </r>
  <r>
    <x v="1007"/>
    <x v="1007"/>
    <x v="1006"/>
    <x v="11"/>
    <n v="13296"/>
    <x v="1"/>
    <s v="US"/>
    <s v="USD"/>
    <x v="1007"/>
    <x v="1007"/>
    <b v="0"/>
    <n v="76"/>
    <x v="1"/>
    <s v="technology/wearables"/>
    <n v="44"/>
    <n v="174.95"/>
    <x v="2"/>
    <x v="8"/>
    <x v="1007"/>
    <x v="1007"/>
    <x v="2"/>
  </r>
  <r>
    <x v="1008"/>
    <x v="1008"/>
    <x v="1007"/>
    <x v="205"/>
    <n v="250"/>
    <x v="1"/>
    <s v="MX"/>
    <s v="MXN"/>
    <x v="1008"/>
    <x v="1008"/>
    <b v="0"/>
    <n v="1"/>
    <x v="1"/>
    <s v="technology/wearables"/>
    <n v="0"/>
    <n v="250"/>
    <x v="2"/>
    <x v="8"/>
    <x v="1008"/>
    <x v="1008"/>
    <x v="2"/>
  </r>
  <r>
    <x v="1009"/>
    <x v="1009"/>
    <x v="1008"/>
    <x v="63"/>
    <n v="6565"/>
    <x v="1"/>
    <s v="US"/>
    <s v="USD"/>
    <x v="1009"/>
    <x v="1009"/>
    <b v="0"/>
    <n v="101"/>
    <x v="1"/>
    <s v="technology/wearables"/>
    <n v="13"/>
    <n v="65"/>
    <x v="2"/>
    <x v="8"/>
    <x v="1009"/>
    <x v="1009"/>
    <x v="2"/>
  </r>
  <r>
    <x v="1010"/>
    <x v="1010"/>
    <x v="1009"/>
    <x v="206"/>
    <n v="220"/>
    <x v="1"/>
    <s v="US"/>
    <s v="USD"/>
    <x v="1010"/>
    <x v="1010"/>
    <b v="0"/>
    <n v="4"/>
    <x v="1"/>
    <s v="technology/wearables"/>
    <n v="0"/>
    <n v="55"/>
    <x v="2"/>
    <x v="8"/>
    <x v="1010"/>
    <x v="1010"/>
    <x v="2"/>
  </r>
  <r>
    <x v="1011"/>
    <x v="1011"/>
    <x v="1010"/>
    <x v="22"/>
    <n v="75"/>
    <x v="1"/>
    <s v="US"/>
    <s v="USD"/>
    <x v="1011"/>
    <x v="1011"/>
    <b v="0"/>
    <n v="1"/>
    <x v="1"/>
    <s v="technology/wearables"/>
    <n v="0"/>
    <n v="75"/>
    <x v="2"/>
    <x v="8"/>
    <x v="1011"/>
    <x v="1011"/>
    <x v="3"/>
  </r>
  <r>
    <x v="1012"/>
    <x v="1012"/>
    <x v="1011"/>
    <x v="10"/>
    <n v="1076751.05"/>
    <x v="1"/>
    <s v="US"/>
    <s v="USD"/>
    <x v="1012"/>
    <x v="1012"/>
    <b v="0"/>
    <n v="775"/>
    <x v="1"/>
    <s v="technology/wearables"/>
    <n v="21535"/>
    <n v="1389.36"/>
    <x v="2"/>
    <x v="8"/>
    <x v="1012"/>
    <x v="1012"/>
    <x v="2"/>
  </r>
  <r>
    <x v="1013"/>
    <x v="1013"/>
    <x v="1012"/>
    <x v="31"/>
    <n v="8632"/>
    <x v="1"/>
    <s v="US"/>
    <s v="USD"/>
    <x v="1013"/>
    <x v="1013"/>
    <b v="0"/>
    <n v="90"/>
    <x v="1"/>
    <s v="technology/wearables"/>
    <n v="35"/>
    <n v="95.91"/>
    <x v="2"/>
    <x v="8"/>
    <x v="1013"/>
    <x v="1013"/>
    <x v="0"/>
  </r>
  <r>
    <x v="1014"/>
    <x v="1014"/>
    <x v="1013"/>
    <x v="3"/>
    <n v="3060"/>
    <x v="1"/>
    <s v="US"/>
    <s v="USD"/>
    <x v="1014"/>
    <x v="1014"/>
    <b v="0"/>
    <n v="16"/>
    <x v="1"/>
    <s v="technology/wearables"/>
    <n v="31"/>
    <n v="191.25"/>
    <x v="2"/>
    <x v="8"/>
    <x v="1014"/>
    <x v="1014"/>
    <x v="3"/>
  </r>
  <r>
    <x v="1015"/>
    <x v="1015"/>
    <x v="1014"/>
    <x v="7"/>
    <n v="240"/>
    <x v="1"/>
    <s v="CH"/>
    <s v="CHF"/>
    <x v="1015"/>
    <x v="1015"/>
    <b v="0"/>
    <n v="6"/>
    <x v="1"/>
    <s v="technology/wearables"/>
    <n v="3"/>
    <n v="40"/>
    <x v="2"/>
    <x v="8"/>
    <x v="1015"/>
    <x v="1015"/>
    <x v="0"/>
  </r>
  <r>
    <x v="1016"/>
    <x v="1016"/>
    <x v="1015"/>
    <x v="57"/>
    <n v="2842"/>
    <x v="1"/>
    <s v="US"/>
    <s v="USD"/>
    <x v="1016"/>
    <x v="1016"/>
    <b v="0"/>
    <n v="38"/>
    <x v="1"/>
    <s v="technology/wearables"/>
    <n v="3"/>
    <n v="74.790000000000006"/>
    <x v="2"/>
    <x v="8"/>
    <x v="1016"/>
    <x v="1016"/>
    <x v="2"/>
  </r>
  <r>
    <x v="1017"/>
    <x v="1017"/>
    <x v="1016"/>
    <x v="65"/>
    <n v="57197"/>
    <x v="1"/>
    <s v="US"/>
    <s v="USD"/>
    <x v="1017"/>
    <x v="1017"/>
    <b v="0"/>
    <n v="355"/>
    <x v="1"/>
    <s v="technology/wearables"/>
    <n v="23"/>
    <n v="161.12"/>
    <x v="2"/>
    <x v="8"/>
    <x v="1017"/>
    <x v="1017"/>
    <x v="0"/>
  </r>
  <r>
    <x v="1018"/>
    <x v="1018"/>
    <x v="1017"/>
    <x v="22"/>
    <n v="621"/>
    <x v="1"/>
    <s v="US"/>
    <s v="USD"/>
    <x v="1018"/>
    <x v="1018"/>
    <b v="0"/>
    <n v="7"/>
    <x v="1"/>
    <s v="technology/wearables"/>
    <n v="3"/>
    <n v="88.71"/>
    <x v="2"/>
    <x v="8"/>
    <x v="1018"/>
    <x v="1018"/>
    <x v="2"/>
  </r>
  <r>
    <x v="1019"/>
    <x v="1019"/>
    <x v="1018"/>
    <x v="101"/>
    <n v="21300"/>
    <x v="1"/>
    <s v="US"/>
    <s v="USD"/>
    <x v="1019"/>
    <x v="1019"/>
    <b v="0"/>
    <n v="400"/>
    <x v="1"/>
    <s v="technology/wearables"/>
    <n v="47"/>
    <n v="53.25"/>
    <x v="2"/>
    <x v="8"/>
    <x v="1019"/>
    <x v="1019"/>
    <x v="0"/>
  </r>
  <r>
    <x v="1020"/>
    <x v="1020"/>
    <x v="1019"/>
    <x v="207"/>
    <n v="3186"/>
    <x v="0"/>
    <s v="CA"/>
    <s v="CAD"/>
    <x v="1020"/>
    <x v="1020"/>
    <b v="0"/>
    <n v="30"/>
    <x v="0"/>
    <s v="music/electronic music"/>
    <n v="206"/>
    <n v="106.2"/>
    <x v="4"/>
    <x v="15"/>
    <x v="1020"/>
    <x v="1020"/>
    <x v="0"/>
  </r>
  <r>
    <x v="1021"/>
    <x v="1021"/>
    <x v="1020"/>
    <x v="9"/>
    <n v="10554.11"/>
    <x v="0"/>
    <s v="US"/>
    <s v="USD"/>
    <x v="1021"/>
    <x v="1021"/>
    <b v="1"/>
    <n v="478"/>
    <x v="0"/>
    <s v="music/electronic music"/>
    <n v="352"/>
    <n v="22.08"/>
    <x v="4"/>
    <x v="15"/>
    <x v="1021"/>
    <x v="1021"/>
    <x v="0"/>
  </r>
  <r>
    <x v="1022"/>
    <x v="1022"/>
    <x v="1021"/>
    <x v="13"/>
    <n v="2298"/>
    <x v="0"/>
    <s v="US"/>
    <s v="USD"/>
    <x v="1022"/>
    <x v="1022"/>
    <b v="1"/>
    <n v="74"/>
    <x v="0"/>
    <s v="music/electronic music"/>
    <n v="115"/>
    <n v="31.05"/>
    <x v="4"/>
    <x v="15"/>
    <x v="1022"/>
    <x v="1022"/>
    <x v="0"/>
  </r>
  <r>
    <x v="1023"/>
    <x v="1023"/>
    <x v="1022"/>
    <x v="13"/>
    <n v="4743"/>
    <x v="0"/>
    <s v="GB"/>
    <s v="GBP"/>
    <x v="1023"/>
    <x v="1023"/>
    <b v="0"/>
    <n v="131"/>
    <x v="0"/>
    <s v="music/electronic music"/>
    <n v="237"/>
    <n v="36.21"/>
    <x v="4"/>
    <x v="15"/>
    <x v="1023"/>
    <x v="1023"/>
    <x v="0"/>
  </r>
  <r>
    <x v="1024"/>
    <x v="1024"/>
    <x v="1023"/>
    <x v="22"/>
    <n v="23727.55"/>
    <x v="0"/>
    <s v="SE"/>
    <s v="SEK"/>
    <x v="1024"/>
    <x v="1024"/>
    <b v="1"/>
    <n v="61"/>
    <x v="0"/>
    <s v="music/electronic music"/>
    <n v="119"/>
    <n v="388.98"/>
    <x v="4"/>
    <x v="15"/>
    <x v="1024"/>
    <x v="1024"/>
    <x v="2"/>
  </r>
  <r>
    <x v="1025"/>
    <x v="1025"/>
    <x v="1024"/>
    <x v="54"/>
    <n v="76949.820000000007"/>
    <x v="0"/>
    <s v="US"/>
    <s v="USD"/>
    <x v="1025"/>
    <x v="1025"/>
    <b v="1"/>
    <n v="1071"/>
    <x v="0"/>
    <s v="music/electronic music"/>
    <n v="110"/>
    <n v="71.849999999999994"/>
    <x v="4"/>
    <x v="15"/>
    <x v="1025"/>
    <x v="1025"/>
    <x v="0"/>
  </r>
  <r>
    <x v="1026"/>
    <x v="1026"/>
    <x v="1025"/>
    <x v="39"/>
    <n v="7000.58"/>
    <x v="0"/>
    <s v="GB"/>
    <s v="GBP"/>
    <x v="1026"/>
    <x v="1026"/>
    <b v="1"/>
    <n v="122"/>
    <x v="0"/>
    <s v="music/electronic music"/>
    <n v="100"/>
    <n v="57.38"/>
    <x v="4"/>
    <x v="15"/>
    <x v="1026"/>
    <x v="1026"/>
    <x v="2"/>
  </r>
  <r>
    <x v="1027"/>
    <x v="1027"/>
    <x v="1026"/>
    <x v="208"/>
    <n v="7733"/>
    <x v="0"/>
    <s v="US"/>
    <s v="USD"/>
    <x v="1027"/>
    <x v="1027"/>
    <b v="1"/>
    <n v="111"/>
    <x v="0"/>
    <s v="music/electronic music"/>
    <n v="103"/>
    <n v="69.67"/>
    <x v="4"/>
    <x v="15"/>
    <x v="1027"/>
    <x v="1027"/>
    <x v="3"/>
  </r>
  <r>
    <x v="1028"/>
    <x v="1028"/>
    <x v="1027"/>
    <x v="3"/>
    <n v="11727"/>
    <x v="0"/>
    <s v="GB"/>
    <s v="GBP"/>
    <x v="1028"/>
    <x v="1028"/>
    <b v="1"/>
    <n v="255"/>
    <x v="0"/>
    <s v="music/electronic music"/>
    <n v="117"/>
    <n v="45.99"/>
    <x v="4"/>
    <x v="15"/>
    <x v="1028"/>
    <x v="1028"/>
    <x v="1"/>
  </r>
  <r>
    <x v="1029"/>
    <x v="1029"/>
    <x v="1028"/>
    <x v="3"/>
    <n v="11176"/>
    <x v="0"/>
    <s v="SE"/>
    <s v="SEK"/>
    <x v="1029"/>
    <x v="1029"/>
    <b v="0"/>
    <n v="141"/>
    <x v="0"/>
    <s v="music/electronic music"/>
    <n v="112"/>
    <n v="79.260000000000005"/>
    <x v="4"/>
    <x v="15"/>
    <x v="1029"/>
    <x v="1029"/>
    <x v="0"/>
  </r>
  <r>
    <x v="1030"/>
    <x v="1030"/>
    <x v="1029"/>
    <x v="13"/>
    <n v="6842"/>
    <x v="0"/>
    <s v="US"/>
    <s v="USD"/>
    <x v="1030"/>
    <x v="1030"/>
    <b v="0"/>
    <n v="159"/>
    <x v="0"/>
    <s v="music/electronic music"/>
    <n v="342"/>
    <n v="43.03"/>
    <x v="4"/>
    <x v="15"/>
    <x v="1030"/>
    <x v="1030"/>
    <x v="2"/>
  </r>
  <r>
    <x v="1031"/>
    <x v="1031"/>
    <x v="1030"/>
    <x v="3"/>
    <n v="10740"/>
    <x v="0"/>
    <s v="US"/>
    <s v="USD"/>
    <x v="1031"/>
    <x v="1031"/>
    <b v="0"/>
    <n v="99"/>
    <x v="0"/>
    <s v="music/electronic music"/>
    <n v="107"/>
    <n v="108.48"/>
    <x v="4"/>
    <x v="15"/>
    <x v="1031"/>
    <x v="1031"/>
    <x v="0"/>
  </r>
  <r>
    <x v="1032"/>
    <x v="1032"/>
    <x v="1031"/>
    <x v="105"/>
    <n v="5858.84"/>
    <x v="0"/>
    <s v="US"/>
    <s v="USD"/>
    <x v="1032"/>
    <x v="1032"/>
    <b v="0"/>
    <n v="96"/>
    <x v="0"/>
    <s v="music/electronic music"/>
    <n v="108"/>
    <n v="61.03"/>
    <x v="4"/>
    <x v="15"/>
    <x v="1032"/>
    <x v="1032"/>
    <x v="2"/>
  </r>
  <r>
    <x v="1033"/>
    <x v="1033"/>
    <x v="1032"/>
    <x v="209"/>
    <n v="1366"/>
    <x v="0"/>
    <s v="GB"/>
    <s v="GBP"/>
    <x v="1033"/>
    <x v="1033"/>
    <b v="0"/>
    <n v="27"/>
    <x v="0"/>
    <s v="music/electronic music"/>
    <n v="103"/>
    <n v="50.59"/>
    <x v="4"/>
    <x v="15"/>
    <x v="1033"/>
    <x v="1033"/>
    <x v="2"/>
  </r>
  <r>
    <x v="1034"/>
    <x v="1034"/>
    <x v="1033"/>
    <x v="10"/>
    <n v="6500.09"/>
    <x v="0"/>
    <s v="US"/>
    <s v="USD"/>
    <x v="1034"/>
    <x v="1034"/>
    <b v="0"/>
    <n v="166"/>
    <x v="0"/>
    <s v="music/electronic music"/>
    <n v="130"/>
    <n v="39.159999999999997"/>
    <x v="4"/>
    <x v="15"/>
    <x v="1034"/>
    <x v="1034"/>
    <x v="2"/>
  </r>
  <r>
    <x v="1035"/>
    <x v="1035"/>
    <x v="1034"/>
    <x v="210"/>
    <n v="4952"/>
    <x v="0"/>
    <s v="US"/>
    <s v="USD"/>
    <x v="1035"/>
    <x v="1035"/>
    <b v="0"/>
    <n v="76"/>
    <x v="0"/>
    <s v="music/electronic music"/>
    <n v="108"/>
    <n v="65.16"/>
    <x v="4"/>
    <x v="15"/>
    <x v="1035"/>
    <x v="1035"/>
    <x v="0"/>
  </r>
  <r>
    <x v="1036"/>
    <x v="1036"/>
    <x v="1035"/>
    <x v="37"/>
    <n v="5056.22"/>
    <x v="0"/>
    <s v="US"/>
    <s v="USD"/>
    <x v="1036"/>
    <x v="1036"/>
    <b v="0"/>
    <n v="211"/>
    <x v="0"/>
    <s v="music/electronic music"/>
    <n v="112"/>
    <n v="23.96"/>
    <x v="4"/>
    <x v="15"/>
    <x v="1036"/>
    <x v="1036"/>
    <x v="5"/>
  </r>
  <r>
    <x v="1037"/>
    <x v="1037"/>
    <x v="1036"/>
    <x v="28"/>
    <n v="1021"/>
    <x v="0"/>
    <s v="US"/>
    <s v="USD"/>
    <x v="1037"/>
    <x v="1037"/>
    <b v="0"/>
    <n v="21"/>
    <x v="0"/>
    <s v="music/electronic music"/>
    <n v="102"/>
    <n v="48.62"/>
    <x v="4"/>
    <x v="15"/>
    <x v="1037"/>
    <x v="1037"/>
    <x v="0"/>
  </r>
  <r>
    <x v="1038"/>
    <x v="1038"/>
    <x v="1037"/>
    <x v="15"/>
    <n v="2180"/>
    <x v="0"/>
    <s v="US"/>
    <s v="USD"/>
    <x v="1038"/>
    <x v="1038"/>
    <b v="0"/>
    <n v="61"/>
    <x v="0"/>
    <s v="music/electronic music"/>
    <n v="145"/>
    <n v="35.74"/>
    <x v="4"/>
    <x v="15"/>
    <x v="1038"/>
    <x v="1038"/>
    <x v="2"/>
  </r>
  <r>
    <x v="1039"/>
    <x v="1039"/>
    <x v="1038"/>
    <x v="2"/>
    <n v="641"/>
    <x v="0"/>
    <s v="US"/>
    <s v="USD"/>
    <x v="1039"/>
    <x v="1039"/>
    <b v="0"/>
    <n v="30"/>
    <x v="0"/>
    <s v="music/electronic music"/>
    <n v="128"/>
    <n v="21.37"/>
    <x v="4"/>
    <x v="15"/>
    <x v="1039"/>
    <x v="1039"/>
    <x v="2"/>
  </r>
  <r>
    <x v="1040"/>
    <x v="1040"/>
    <x v="1039"/>
    <x v="94"/>
    <n v="250"/>
    <x v="1"/>
    <s v="US"/>
    <s v="USD"/>
    <x v="1040"/>
    <x v="1040"/>
    <b v="0"/>
    <n v="1"/>
    <x v="1"/>
    <s v="journalism/audio"/>
    <n v="0"/>
    <n v="250"/>
    <x v="5"/>
    <x v="16"/>
    <x v="1040"/>
    <x v="1040"/>
    <x v="2"/>
  </r>
  <r>
    <x v="1041"/>
    <x v="1041"/>
    <x v="1040"/>
    <x v="45"/>
    <n v="0"/>
    <x v="1"/>
    <s v="US"/>
    <s v="USD"/>
    <x v="1041"/>
    <x v="1041"/>
    <b v="0"/>
    <n v="0"/>
    <x v="1"/>
    <s v="journalism/audio"/>
    <n v="0"/>
    <n v="0"/>
    <x v="5"/>
    <x v="16"/>
    <x v="1041"/>
    <x v="1041"/>
    <x v="3"/>
  </r>
  <r>
    <x v="1042"/>
    <x v="1042"/>
    <x v="1041"/>
    <x v="81"/>
    <n v="10"/>
    <x v="1"/>
    <s v="US"/>
    <s v="USD"/>
    <x v="1042"/>
    <x v="1042"/>
    <b v="0"/>
    <n v="1"/>
    <x v="1"/>
    <s v="journalism/audio"/>
    <n v="2"/>
    <n v="10"/>
    <x v="5"/>
    <x v="16"/>
    <x v="1042"/>
    <x v="1042"/>
    <x v="3"/>
  </r>
  <r>
    <x v="1043"/>
    <x v="1043"/>
    <x v="1042"/>
    <x v="57"/>
    <n v="8537"/>
    <x v="1"/>
    <s v="US"/>
    <s v="USD"/>
    <x v="1043"/>
    <x v="1043"/>
    <b v="0"/>
    <n v="292"/>
    <x v="1"/>
    <s v="journalism/audio"/>
    <n v="9"/>
    <n v="29.24"/>
    <x v="5"/>
    <x v="16"/>
    <x v="1043"/>
    <x v="1043"/>
    <x v="0"/>
  </r>
  <r>
    <x v="1044"/>
    <x v="1044"/>
    <x v="1043"/>
    <x v="39"/>
    <n v="6"/>
    <x v="1"/>
    <s v="US"/>
    <s v="USD"/>
    <x v="1044"/>
    <x v="1044"/>
    <b v="0"/>
    <n v="2"/>
    <x v="1"/>
    <s v="journalism/audio"/>
    <n v="0"/>
    <n v="3"/>
    <x v="5"/>
    <x v="16"/>
    <x v="1044"/>
    <x v="1044"/>
    <x v="0"/>
  </r>
  <r>
    <x v="1045"/>
    <x v="1045"/>
    <x v="1044"/>
    <x v="3"/>
    <n v="266"/>
    <x v="1"/>
    <s v="US"/>
    <s v="USD"/>
    <x v="1045"/>
    <x v="1045"/>
    <b v="0"/>
    <n v="8"/>
    <x v="1"/>
    <s v="journalism/audio"/>
    <n v="3"/>
    <n v="33.25"/>
    <x v="5"/>
    <x v="16"/>
    <x v="1045"/>
    <x v="1045"/>
    <x v="3"/>
  </r>
  <r>
    <x v="1046"/>
    <x v="1046"/>
    <x v="1045"/>
    <x v="9"/>
    <n v="0"/>
    <x v="1"/>
    <s v="DE"/>
    <s v="EUR"/>
    <x v="1046"/>
    <x v="1046"/>
    <b v="0"/>
    <n v="0"/>
    <x v="1"/>
    <s v="journalism/audio"/>
    <n v="0"/>
    <n v="0"/>
    <x v="5"/>
    <x v="16"/>
    <x v="1046"/>
    <x v="1046"/>
    <x v="0"/>
  </r>
  <r>
    <x v="1047"/>
    <x v="1047"/>
    <x v="1046"/>
    <x v="13"/>
    <n v="1"/>
    <x v="1"/>
    <s v="US"/>
    <s v="USD"/>
    <x v="1047"/>
    <x v="1047"/>
    <b v="0"/>
    <n v="1"/>
    <x v="1"/>
    <s v="journalism/audio"/>
    <n v="0"/>
    <n v="1"/>
    <x v="5"/>
    <x v="16"/>
    <x v="1047"/>
    <x v="1047"/>
    <x v="3"/>
  </r>
  <r>
    <x v="1048"/>
    <x v="1048"/>
    <x v="1047"/>
    <x v="36"/>
    <n v="212"/>
    <x v="1"/>
    <s v="US"/>
    <s v="USD"/>
    <x v="1048"/>
    <x v="1048"/>
    <b v="0"/>
    <n v="4"/>
    <x v="1"/>
    <s v="journalism/audio"/>
    <n v="1"/>
    <n v="53"/>
    <x v="5"/>
    <x v="16"/>
    <x v="1048"/>
    <x v="1048"/>
    <x v="2"/>
  </r>
  <r>
    <x v="1049"/>
    <x v="1049"/>
    <x v="1048"/>
    <x v="14"/>
    <n v="0"/>
    <x v="1"/>
    <s v="US"/>
    <s v="USD"/>
    <x v="1049"/>
    <x v="1049"/>
    <b v="0"/>
    <n v="0"/>
    <x v="1"/>
    <s v="journalism/audio"/>
    <n v="0"/>
    <n v="0"/>
    <x v="5"/>
    <x v="16"/>
    <x v="1049"/>
    <x v="1049"/>
    <x v="2"/>
  </r>
  <r>
    <x v="1050"/>
    <x v="1050"/>
    <x v="1049"/>
    <x v="30"/>
    <n v="0"/>
    <x v="1"/>
    <s v="US"/>
    <s v="USD"/>
    <x v="1050"/>
    <x v="1050"/>
    <b v="0"/>
    <n v="0"/>
    <x v="1"/>
    <s v="journalism/audio"/>
    <n v="0"/>
    <n v="0"/>
    <x v="5"/>
    <x v="16"/>
    <x v="1050"/>
    <x v="1050"/>
    <x v="0"/>
  </r>
  <r>
    <x v="1051"/>
    <x v="1051"/>
    <x v="1050"/>
    <x v="2"/>
    <n v="0"/>
    <x v="1"/>
    <s v="US"/>
    <s v="USD"/>
    <x v="1051"/>
    <x v="1051"/>
    <b v="0"/>
    <n v="0"/>
    <x v="1"/>
    <s v="journalism/audio"/>
    <n v="0"/>
    <n v="0"/>
    <x v="5"/>
    <x v="16"/>
    <x v="1051"/>
    <x v="1051"/>
    <x v="3"/>
  </r>
  <r>
    <x v="1052"/>
    <x v="1052"/>
    <x v="1051"/>
    <x v="211"/>
    <n v="0"/>
    <x v="1"/>
    <s v="US"/>
    <s v="USD"/>
    <x v="1052"/>
    <x v="1052"/>
    <b v="0"/>
    <n v="0"/>
    <x v="1"/>
    <s v="journalism/audio"/>
    <n v="0"/>
    <n v="0"/>
    <x v="5"/>
    <x v="16"/>
    <x v="1052"/>
    <x v="1052"/>
    <x v="2"/>
  </r>
  <r>
    <x v="1053"/>
    <x v="1053"/>
    <x v="1052"/>
    <x v="15"/>
    <n v="15"/>
    <x v="1"/>
    <s v="US"/>
    <s v="USD"/>
    <x v="1053"/>
    <x v="1053"/>
    <b v="0"/>
    <n v="1"/>
    <x v="1"/>
    <s v="journalism/audio"/>
    <n v="1"/>
    <n v="15"/>
    <x v="5"/>
    <x v="16"/>
    <x v="1053"/>
    <x v="1053"/>
    <x v="1"/>
  </r>
  <r>
    <x v="1054"/>
    <x v="1054"/>
    <x v="1053"/>
    <x v="30"/>
    <n v="0"/>
    <x v="1"/>
    <s v="US"/>
    <s v="USD"/>
    <x v="1054"/>
    <x v="1054"/>
    <b v="0"/>
    <n v="0"/>
    <x v="1"/>
    <s v="journalism/audio"/>
    <n v="0"/>
    <n v="0"/>
    <x v="5"/>
    <x v="16"/>
    <x v="1054"/>
    <x v="1054"/>
    <x v="3"/>
  </r>
  <r>
    <x v="1055"/>
    <x v="1055"/>
    <x v="1054"/>
    <x v="8"/>
    <n v="0"/>
    <x v="1"/>
    <s v="US"/>
    <s v="USD"/>
    <x v="1055"/>
    <x v="1055"/>
    <b v="0"/>
    <n v="0"/>
    <x v="1"/>
    <s v="journalism/audio"/>
    <n v="0"/>
    <n v="0"/>
    <x v="5"/>
    <x v="16"/>
    <x v="1055"/>
    <x v="1055"/>
    <x v="2"/>
  </r>
  <r>
    <x v="1056"/>
    <x v="1056"/>
    <x v="1055"/>
    <x v="3"/>
    <n v="0"/>
    <x v="1"/>
    <s v="US"/>
    <s v="USD"/>
    <x v="1056"/>
    <x v="1056"/>
    <b v="0"/>
    <n v="0"/>
    <x v="1"/>
    <s v="journalism/audio"/>
    <n v="0"/>
    <n v="0"/>
    <x v="5"/>
    <x v="16"/>
    <x v="1056"/>
    <x v="1056"/>
    <x v="0"/>
  </r>
  <r>
    <x v="1057"/>
    <x v="1057"/>
    <x v="1056"/>
    <x v="3"/>
    <n v="0"/>
    <x v="1"/>
    <s v="US"/>
    <s v="USD"/>
    <x v="1057"/>
    <x v="1057"/>
    <b v="0"/>
    <n v="0"/>
    <x v="1"/>
    <s v="journalism/audio"/>
    <n v="0"/>
    <n v="0"/>
    <x v="5"/>
    <x v="16"/>
    <x v="1057"/>
    <x v="1057"/>
    <x v="2"/>
  </r>
  <r>
    <x v="1058"/>
    <x v="1058"/>
    <x v="1057"/>
    <x v="79"/>
    <n v="0"/>
    <x v="1"/>
    <s v="US"/>
    <s v="USD"/>
    <x v="1058"/>
    <x v="1058"/>
    <b v="0"/>
    <n v="0"/>
    <x v="1"/>
    <s v="journalism/audio"/>
    <n v="0"/>
    <n v="0"/>
    <x v="5"/>
    <x v="16"/>
    <x v="1058"/>
    <x v="1058"/>
    <x v="0"/>
  </r>
  <r>
    <x v="1059"/>
    <x v="1059"/>
    <x v="1058"/>
    <x v="184"/>
    <n v="0"/>
    <x v="1"/>
    <s v="US"/>
    <s v="USD"/>
    <x v="1059"/>
    <x v="1059"/>
    <b v="0"/>
    <n v="0"/>
    <x v="1"/>
    <s v="journalism/audio"/>
    <n v="0"/>
    <n v="0"/>
    <x v="5"/>
    <x v="16"/>
    <x v="1059"/>
    <x v="1059"/>
    <x v="0"/>
  </r>
  <r>
    <x v="1060"/>
    <x v="1060"/>
    <x v="1059"/>
    <x v="10"/>
    <n v="50"/>
    <x v="1"/>
    <s v="US"/>
    <s v="USD"/>
    <x v="1060"/>
    <x v="1060"/>
    <b v="0"/>
    <n v="1"/>
    <x v="1"/>
    <s v="journalism/audio"/>
    <n v="1"/>
    <n v="50"/>
    <x v="5"/>
    <x v="16"/>
    <x v="1060"/>
    <x v="1060"/>
    <x v="0"/>
  </r>
  <r>
    <x v="1061"/>
    <x v="1061"/>
    <x v="1060"/>
    <x v="23"/>
    <n v="0"/>
    <x v="1"/>
    <s v="US"/>
    <s v="USD"/>
    <x v="1061"/>
    <x v="1061"/>
    <b v="0"/>
    <n v="0"/>
    <x v="1"/>
    <s v="journalism/audio"/>
    <n v="0"/>
    <n v="0"/>
    <x v="5"/>
    <x v="16"/>
    <x v="1061"/>
    <x v="1061"/>
    <x v="2"/>
  </r>
  <r>
    <x v="1062"/>
    <x v="1062"/>
    <x v="1061"/>
    <x v="212"/>
    <n v="190"/>
    <x v="1"/>
    <s v="US"/>
    <s v="USD"/>
    <x v="1062"/>
    <x v="1062"/>
    <b v="0"/>
    <n v="4"/>
    <x v="1"/>
    <s v="journalism/audio"/>
    <n v="95"/>
    <n v="47.5"/>
    <x v="5"/>
    <x v="16"/>
    <x v="1062"/>
    <x v="1062"/>
    <x v="2"/>
  </r>
  <r>
    <x v="1063"/>
    <x v="1063"/>
    <x v="1062"/>
    <x v="28"/>
    <n v="0"/>
    <x v="1"/>
    <s v="US"/>
    <s v="USD"/>
    <x v="1063"/>
    <x v="1063"/>
    <b v="0"/>
    <n v="0"/>
    <x v="1"/>
    <s v="journalism/audio"/>
    <n v="0"/>
    <n v="0"/>
    <x v="5"/>
    <x v="16"/>
    <x v="1063"/>
    <x v="1063"/>
    <x v="2"/>
  </r>
  <r>
    <x v="1064"/>
    <x v="1064"/>
    <x v="1063"/>
    <x v="161"/>
    <n v="8077"/>
    <x v="2"/>
    <s v="US"/>
    <s v="USD"/>
    <x v="1064"/>
    <x v="1064"/>
    <b v="0"/>
    <n v="123"/>
    <x v="1"/>
    <s v="games/video games"/>
    <n v="9"/>
    <n v="65.67"/>
    <x v="6"/>
    <x v="17"/>
    <x v="1064"/>
    <x v="1064"/>
    <x v="4"/>
  </r>
  <r>
    <x v="1065"/>
    <x v="1065"/>
    <x v="1064"/>
    <x v="9"/>
    <n v="81"/>
    <x v="2"/>
    <s v="AU"/>
    <s v="AUD"/>
    <x v="1065"/>
    <x v="1065"/>
    <b v="0"/>
    <n v="5"/>
    <x v="1"/>
    <s v="games/video games"/>
    <n v="3"/>
    <n v="16.2"/>
    <x v="6"/>
    <x v="17"/>
    <x v="1065"/>
    <x v="1065"/>
    <x v="3"/>
  </r>
  <r>
    <x v="1066"/>
    <x v="1066"/>
    <x v="1065"/>
    <x v="60"/>
    <n v="5051"/>
    <x v="2"/>
    <s v="US"/>
    <s v="USD"/>
    <x v="1066"/>
    <x v="1066"/>
    <b v="0"/>
    <n v="148"/>
    <x v="1"/>
    <s v="games/video games"/>
    <n v="3"/>
    <n v="34.130000000000003"/>
    <x v="6"/>
    <x v="17"/>
    <x v="1066"/>
    <x v="1066"/>
    <x v="4"/>
  </r>
  <r>
    <x v="1067"/>
    <x v="1067"/>
    <x v="1066"/>
    <x v="2"/>
    <n v="130"/>
    <x v="2"/>
    <s v="US"/>
    <s v="USD"/>
    <x v="1067"/>
    <x v="1067"/>
    <b v="0"/>
    <n v="10"/>
    <x v="1"/>
    <s v="games/video games"/>
    <n v="26"/>
    <n v="13"/>
    <x v="6"/>
    <x v="17"/>
    <x v="1067"/>
    <x v="1067"/>
    <x v="4"/>
  </r>
  <r>
    <x v="1068"/>
    <x v="1068"/>
    <x v="1067"/>
    <x v="11"/>
    <n v="45"/>
    <x v="2"/>
    <s v="US"/>
    <s v="USD"/>
    <x v="1068"/>
    <x v="1068"/>
    <b v="0"/>
    <n v="4"/>
    <x v="1"/>
    <s v="games/video games"/>
    <n v="0"/>
    <n v="11.25"/>
    <x v="6"/>
    <x v="17"/>
    <x v="1068"/>
    <x v="1068"/>
    <x v="2"/>
  </r>
  <r>
    <x v="1069"/>
    <x v="1069"/>
    <x v="1068"/>
    <x v="41"/>
    <n v="850"/>
    <x v="2"/>
    <s v="US"/>
    <s v="USD"/>
    <x v="1069"/>
    <x v="1069"/>
    <b v="0"/>
    <n v="21"/>
    <x v="1"/>
    <s v="games/video games"/>
    <n v="39"/>
    <n v="40.479999999999997"/>
    <x v="6"/>
    <x v="17"/>
    <x v="1069"/>
    <x v="1069"/>
    <x v="4"/>
  </r>
  <r>
    <x v="1070"/>
    <x v="1070"/>
    <x v="1069"/>
    <x v="3"/>
    <n v="70"/>
    <x v="2"/>
    <s v="US"/>
    <s v="USD"/>
    <x v="1070"/>
    <x v="1070"/>
    <b v="0"/>
    <n v="2"/>
    <x v="1"/>
    <s v="games/video games"/>
    <n v="1"/>
    <n v="35"/>
    <x v="6"/>
    <x v="17"/>
    <x v="1070"/>
    <x v="1070"/>
    <x v="5"/>
  </r>
  <r>
    <x v="1071"/>
    <x v="1071"/>
    <x v="1070"/>
    <x v="213"/>
    <n v="0"/>
    <x v="2"/>
    <s v="NO"/>
    <s v="NOK"/>
    <x v="1071"/>
    <x v="1071"/>
    <b v="0"/>
    <n v="0"/>
    <x v="1"/>
    <s v="games/video games"/>
    <n v="0"/>
    <n v="0"/>
    <x v="6"/>
    <x v="17"/>
    <x v="1071"/>
    <x v="1071"/>
    <x v="0"/>
  </r>
  <r>
    <x v="1072"/>
    <x v="1072"/>
    <x v="1071"/>
    <x v="96"/>
    <n v="51"/>
    <x v="2"/>
    <s v="US"/>
    <s v="USD"/>
    <x v="1072"/>
    <x v="1072"/>
    <b v="0"/>
    <n v="4"/>
    <x v="1"/>
    <s v="games/video games"/>
    <n v="0"/>
    <n v="12.75"/>
    <x v="6"/>
    <x v="17"/>
    <x v="1072"/>
    <x v="1072"/>
    <x v="3"/>
  </r>
  <r>
    <x v="1073"/>
    <x v="1073"/>
    <x v="1072"/>
    <x v="47"/>
    <n v="10"/>
    <x v="2"/>
    <s v="US"/>
    <s v="USD"/>
    <x v="1073"/>
    <x v="1073"/>
    <b v="0"/>
    <n v="1"/>
    <x v="1"/>
    <s v="games/video games"/>
    <n v="1"/>
    <n v="10"/>
    <x v="6"/>
    <x v="17"/>
    <x v="1073"/>
    <x v="1073"/>
    <x v="6"/>
  </r>
  <r>
    <x v="1074"/>
    <x v="1074"/>
    <x v="1073"/>
    <x v="214"/>
    <n v="3407"/>
    <x v="2"/>
    <s v="US"/>
    <s v="USD"/>
    <x v="1074"/>
    <x v="1074"/>
    <b v="0"/>
    <n v="30"/>
    <x v="1"/>
    <s v="games/video games"/>
    <n v="6"/>
    <n v="113.57"/>
    <x v="6"/>
    <x v="17"/>
    <x v="1074"/>
    <x v="1074"/>
    <x v="4"/>
  </r>
  <r>
    <x v="1075"/>
    <x v="1075"/>
    <x v="1074"/>
    <x v="28"/>
    <n v="45"/>
    <x v="2"/>
    <s v="US"/>
    <s v="USD"/>
    <x v="1075"/>
    <x v="1075"/>
    <b v="0"/>
    <n v="3"/>
    <x v="1"/>
    <s v="games/video games"/>
    <n v="5"/>
    <n v="15"/>
    <x v="6"/>
    <x v="17"/>
    <x v="1075"/>
    <x v="1075"/>
    <x v="5"/>
  </r>
  <r>
    <x v="1076"/>
    <x v="1076"/>
    <x v="1075"/>
    <x v="96"/>
    <n v="47074"/>
    <x v="2"/>
    <s v="US"/>
    <s v="USD"/>
    <x v="1076"/>
    <x v="1076"/>
    <b v="0"/>
    <n v="975"/>
    <x v="1"/>
    <s v="games/video games"/>
    <n v="63"/>
    <n v="48.28"/>
    <x v="6"/>
    <x v="17"/>
    <x v="1076"/>
    <x v="1076"/>
    <x v="3"/>
  </r>
  <r>
    <x v="1077"/>
    <x v="1077"/>
    <x v="1076"/>
    <x v="31"/>
    <n v="7344"/>
    <x v="2"/>
    <s v="US"/>
    <s v="USD"/>
    <x v="1077"/>
    <x v="1077"/>
    <b v="0"/>
    <n v="167"/>
    <x v="1"/>
    <s v="games/video games"/>
    <n v="29"/>
    <n v="43.98"/>
    <x v="6"/>
    <x v="17"/>
    <x v="1077"/>
    <x v="1077"/>
    <x v="0"/>
  </r>
  <r>
    <x v="1078"/>
    <x v="1078"/>
    <x v="1077"/>
    <x v="20"/>
    <n v="45"/>
    <x v="2"/>
    <s v="US"/>
    <s v="USD"/>
    <x v="1078"/>
    <x v="1078"/>
    <b v="0"/>
    <n v="5"/>
    <x v="1"/>
    <s v="games/video games"/>
    <n v="8"/>
    <n v="9"/>
    <x v="6"/>
    <x v="17"/>
    <x v="1078"/>
    <x v="1078"/>
    <x v="6"/>
  </r>
  <r>
    <x v="1079"/>
    <x v="1079"/>
    <x v="1078"/>
    <x v="91"/>
    <n v="678"/>
    <x v="2"/>
    <s v="DE"/>
    <s v="EUR"/>
    <x v="1079"/>
    <x v="1079"/>
    <b v="0"/>
    <n v="18"/>
    <x v="1"/>
    <s v="games/video games"/>
    <n v="3"/>
    <n v="37.67"/>
    <x v="6"/>
    <x v="17"/>
    <x v="1079"/>
    <x v="1079"/>
    <x v="2"/>
  </r>
  <r>
    <x v="1080"/>
    <x v="1080"/>
    <x v="1079"/>
    <x v="22"/>
    <n v="1821"/>
    <x v="2"/>
    <s v="US"/>
    <s v="USD"/>
    <x v="1080"/>
    <x v="1080"/>
    <b v="0"/>
    <n v="98"/>
    <x v="1"/>
    <s v="games/video games"/>
    <n v="9"/>
    <n v="18.579999999999998"/>
    <x v="6"/>
    <x v="17"/>
    <x v="1080"/>
    <x v="1080"/>
    <x v="3"/>
  </r>
  <r>
    <x v="1081"/>
    <x v="1081"/>
    <x v="1080"/>
    <x v="118"/>
    <n v="12"/>
    <x v="2"/>
    <s v="US"/>
    <s v="USD"/>
    <x v="1081"/>
    <x v="1081"/>
    <b v="0"/>
    <n v="4"/>
    <x v="1"/>
    <s v="games/video games"/>
    <n v="0"/>
    <n v="3"/>
    <x v="6"/>
    <x v="17"/>
    <x v="1081"/>
    <x v="1081"/>
    <x v="3"/>
  </r>
  <r>
    <x v="1082"/>
    <x v="1082"/>
    <x v="1081"/>
    <x v="3"/>
    <n v="56"/>
    <x v="2"/>
    <s v="US"/>
    <s v="USD"/>
    <x v="1082"/>
    <x v="1082"/>
    <b v="0"/>
    <n v="3"/>
    <x v="1"/>
    <s v="games/video games"/>
    <n v="1"/>
    <n v="18.670000000000002"/>
    <x v="6"/>
    <x v="17"/>
    <x v="1082"/>
    <x v="1082"/>
    <x v="5"/>
  </r>
  <r>
    <x v="1083"/>
    <x v="1083"/>
    <x v="1082"/>
    <x v="63"/>
    <n v="410"/>
    <x v="2"/>
    <s v="CA"/>
    <s v="CAD"/>
    <x v="1083"/>
    <x v="1083"/>
    <b v="0"/>
    <n v="1"/>
    <x v="1"/>
    <s v="games/video games"/>
    <n v="1"/>
    <n v="410"/>
    <x v="6"/>
    <x v="17"/>
    <x v="1083"/>
    <x v="1083"/>
    <x v="3"/>
  </r>
  <r>
    <x v="1084"/>
    <x v="1084"/>
    <x v="1083"/>
    <x v="131"/>
    <n v="0"/>
    <x v="2"/>
    <s v="US"/>
    <s v="USD"/>
    <x v="1084"/>
    <x v="1084"/>
    <b v="0"/>
    <n v="0"/>
    <x v="1"/>
    <s v="games/video games"/>
    <n v="0"/>
    <n v="0"/>
    <x v="6"/>
    <x v="17"/>
    <x v="1084"/>
    <x v="1084"/>
    <x v="3"/>
  </r>
  <r>
    <x v="1085"/>
    <x v="1085"/>
    <x v="1084"/>
    <x v="11"/>
    <n v="1026"/>
    <x v="2"/>
    <s v="CA"/>
    <s v="CAD"/>
    <x v="1085"/>
    <x v="1085"/>
    <b v="0"/>
    <n v="9"/>
    <x v="1"/>
    <s v="games/video games"/>
    <n v="3"/>
    <n v="114"/>
    <x v="6"/>
    <x v="17"/>
    <x v="1085"/>
    <x v="1085"/>
    <x v="2"/>
  </r>
  <r>
    <x v="1086"/>
    <x v="1086"/>
    <x v="1085"/>
    <x v="102"/>
    <n v="15"/>
    <x v="2"/>
    <s v="US"/>
    <s v="USD"/>
    <x v="1086"/>
    <x v="1086"/>
    <b v="0"/>
    <n v="2"/>
    <x v="1"/>
    <s v="games/video games"/>
    <n v="0"/>
    <n v="7.5"/>
    <x v="6"/>
    <x v="17"/>
    <x v="1086"/>
    <x v="1086"/>
    <x v="3"/>
  </r>
  <r>
    <x v="1087"/>
    <x v="1087"/>
    <x v="1086"/>
    <x v="184"/>
    <n v="0"/>
    <x v="2"/>
    <s v="US"/>
    <s v="USD"/>
    <x v="1087"/>
    <x v="1087"/>
    <b v="0"/>
    <n v="0"/>
    <x v="1"/>
    <s v="games/video games"/>
    <n v="0"/>
    <n v="0"/>
    <x v="6"/>
    <x v="17"/>
    <x v="1087"/>
    <x v="1087"/>
    <x v="3"/>
  </r>
  <r>
    <x v="1088"/>
    <x v="1088"/>
    <x v="1087"/>
    <x v="101"/>
    <n v="6382.34"/>
    <x v="2"/>
    <s v="US"/>
    <s v="USD"/>
    <x v="1088"/>
    <x v="1088"/>
    <b v="0"/>
    <n v="147"/>
    <x v="1"/>
    <s v="games/video games"/>
    <n v="14"/>
    <n v="43.42"/>
    <x v="6"/>
    <x v="17"/>
    <x v="1088"/>
    <x v="1088"/>
    <x v="3"/>
  </r>
  <r>
    <x v="1089"/>
    <x v="1089"/>
    <x v="1088"/>
    <x v="36"/>
    <n v="1174"/>
    <x v="2"/>
    <s v="FR"/>
    <s v="EUR"/>
    <x v="1089"/>
    <x v="1089"/>
    <b v="0"/>
    <n v="49"/>
    <x v="1"/>
    <s v="games/video games"/>
    <n v="8"/>
    <n v="23.96"/>
    <x v="6"/>
    <x v="17"/>
    <x v="1089"/>
    <x v="1089"/>
    <x v="0"/>
  </r>
  <r>
    <x v="1090"/>
    <x v="1090"/>
    <x v="1089"/>
    <x v="215"/>
    <n v="5"/>
    <x v="2"/>
    <s v="AU"/>
    <s v="AUD"/>
    <x v="1090"/>
    <x v="1090"/>
    <b v="0"/>
    <n v="1"/>
    <x v="1"/>
    <s v="games/video games"/>
    <n v="0"/>
    <n v="5"/>
    <x v="6"/>
    <x v="17"/>
    <x v="1090"/>
    <x v="1090"/>
    <x v="0"/>
  </r>
  <r>
    <x v="1091"/>
    <x v="1091"/>
    <x v="1090"/>
    <x v="48"/>
    <n v="25"/>
    <x v="2"/>
    <s v="GB"/>
    <s v="GBP"/>
    <x v="1091"/>
    <x v="1091"/>
    <b v="0"/>
    <n v="2"/>
    <x v="1"/>
    <s v="games/video games"/>
    <n v="13"/>
    <n v="12.5"/>
    <x v="6"/>
    <x v="17"/>
    <x v="1091"/>
    <x v="1091"/>
    <x v="2"/>
  </r>
  <r>
    <x v="1092"/>
    <x v="1092"/>
    <x v="1091"/>
    <x v="13"/>
    <n v="21"/>
    <x v="2"/>
    <s v="US"/>
    <s v="USD"/>
    <x v="1092"/>
    <x v="1092"/>
    <b v="0"/>
    <n v="7"/>
    <x v="1"/>
    <s v="games/video games"/>
    <n v="1"/>
    <n v="3"/>
    <x v="6"/>
    <x v="17"/>
    <x v="1092"/>
    <x v="1092"/>
    <x v="5"/>
  </r>
  <r>
    <x v="1093"/>
    <x v="1093"/>
    <x v="1092"/>
    <x v="43"/>
    <n v="42.25"/>
    <x v="2"/>
    <s v="CA"/>
    <s v="CAD"/>
    <x v="1093"/>
    <x v="1093"/>
    <b v="0"/>
    <n v="4"/>
    <x v="1"/>
    <s v="games/video games"/>
    <n v="14"/>
    <n v="10.56"/>
    <x v="6"/>
    <x v="17"/>
    <x v="1093"/>
    <x v="1093"/>
    <x v="2"/>
  </r>
  <r>
    <x v="1094"/>
    <x v="1094"/>
    <x v="1093"/>
    <x v="102"/>
    <n v="3294.01"/>
    <x v="2"/>
    <s v="US"/>
    <s v="USD"/>
    <x v="1094"/>
    <x v="1094"/>
    <b v="0"/>
    <n v="27"/>
    <x v="1"/>
    <s v="games/video games"/>
    <n v="18"/>
    <n v="122"/>
    <x v="6"/>
    <x v="17"/>
    <x v="1094"/>
    <x v="1094"/>
    <x v="6"/>
  </r>
  <r>
    <x v="1095"/>
    <x v="1095"/>
    <x v="1094"/>
    <x v="69"/>
    <n v="25174"/>
    <x v="2"/>
    <s v="US"/>
    <s v="USD"/>
    <x v="1095"/>
    <x v="1095"/>
    <b v="0"/>
    <n v="94"/>
    <x v="1"/>
    <s v="games/video games"/>
    <n v="5"/>
    <n v="267.81"/>
    <x v="6"/>
    <x v="17"/>
    <x v="1095"/>
    <x v="1095"/>
    <x v="4"/>
  </r>
  <r>
    <x v="1096"/>
    <x v="1096"/>
    <x v="1095"/>
    <x v="14"/>
    <n v="2152"/>
    <x v="2"/>
    <s v="US"/>
    <s v="USD"/>
    <x v="1096"/>
    <x v="1096"/>
    <b v="0"/>
    <n v="29"/>
    <x v="1"/>
    <s v="games/video games"/>
    <n v="18"/>
    <n v="74.209999999999994"/>
    <x v="6"/>
    <x v="17"/>
    <x v="1096"/>
    <x v="1096"/>
    <x v="3"/>
  </r>
  <r>
    <x v="1097"/>
    <x v="1097"/>
    <x v="1096"/>
    <x v="57"/>
    <n v="47"/>
    <x v="2"/>
    <s v="US"/>
    <s v="USD"/>
    <x v="1097"/>
    <x v="1097"/>
    <b v="0"/>
    <n v="7"/>
    <x v="1"/>
    <s v="games/video games"/>
    <n v="0"/>
    <n v="6.71"/>
    <x v="6"/>
    <x v="17"/>
    <x v="1097"/>
    <x v="1097"/>
    <x v="3"/>
  </r>
  <r>
    <x v="1098"/>
    <x v="1098"/>
    <x v="1097"/>
    <x v="31"/>
    <n v="1803"/>
    <x v="2"/>
    <s v="US"/>
    <s v="USD"/>
    <x v="1098"/>
    <x v="1098"/>
    <b v="0"/>
    <n v="22"/>
    <x v="1"/>
    <s v="games/video games"/>
    <n v="7"/>
    <n v="81.95"/>
    <x v="6"/>
    <x v="17"/>
    <x v="1098"/>
    <x v="1098"/>
    <x v="3"/>
  </r>
  <r>
    <x v="1099"/>
    <x v="1099"/>
    <x v="1098"/>
    <x v="10"/>
    <n v="25"/>
    <x v="2"/>
    <s v="GB"/>
    <s v="GBP"/>
    <x v="1099"/>
    <x v="1099"/>
    <b v="0"/>
    <n v="1"/>
    <x v="1"/>
    <s v="games/video games"/>
    <n v="1"/>
    <n v="25"/>
    <x v="6"/>
    <x v="17"/>
    <x v="1099"/>
    <x v="1099"/>
    <x v="0"/>
  </r>
  <r>
    <x v="1100"/>
    <x v="1100"/>
    <x v="1099"/>
    <x v="23"/>
    <n v="100"/>
    <x v="2"/>
    <s v="DE"/>
    <s v="EUR"/>
    <x v="1100"/>
    <x v="1100"/>
    <b v="0"/>
    <n v="10"/>
    <x v="1"/>
    <s v="games/video games"/>
    <n v="3"/>
    <n v="10"/>
    <x v="6"/>
    <x v="17"/>
    <x v="1100"/>
    <x v="1100"/>
    <x v="2"/>
  </r>
  <r>
    <x v="1101"/>
    <x v="1101"/>
    <x v="1100"/>
    <x v="57"/>
    <n v="41"/>
    <x v="2"/>
    <s v="US"/>
    <s v="USD"/>
    <x v="1101"/>
    <x v="1101"/>
    <b v="0"/>
    <n v="6"/>
    <x v="1"/>
    <s v="games/video games"/>
    <n v="0"/>
    <n v="6.83"/>
    <x v="6"/>
    <x v="17"/>
    <x v="1101"/>
    <x v="1101"/>
    <x v="2"/>
  </r>
  <r>
    <x v="1102"/>
    <x v="1102"/>
    <x v="1101"/>
    <x v="6"/>
    <n v="425"/>
    <x v="2"/>
    <s v="US"/>
    <s v="USD"/>
    <x v="1102"/>
    <x v="1102"/>
    <b v="0"/>
    <n v="24"/>
    <x v="1"/>
    <s v="games/video games"/>
    <n v="5"/>
    <n v="17.71"/>
    <x v="6"/>
    <x v="17"/>
    <x v="1102"/>
    <x v="1102"/>
    <x v="4"/>
  </r>
  <r>
    <x v="1103"/>
    <x v="1103"/>
    <x v="1102"/>
    <x v="36"/>
    <n v="243"/>
    <x v="2"/>
    <s v="US"/>
    <s v="USD"/>
    <x v="1103"/>
    <x v="1103"/>
    <b v="0"/>
    <n v="15"/>
    <x v="1"/>
    <s v="games/video games"/>
    <n v="2"/>
    <n v="16.2"/>
    <x v="6"/>
    <x v="17"/>
    <x v="1103"/>
    <x v="1103"/>
    <x v="2"/>
  </r>
  <r>
    <x v="1104"/>
    <x v="1104"/>
    <x v="1103"/>
    <x v="127"/>
    <n v="2971"/>
    <x v="2"/>
    <s v="GB"/>
    <s v="GBP"/>
    <x v="1104"/>
    <x v="1104"/>
    <b v="0"/>
    <n v="37"/>
    <x v="1"/>
    <s v="games/video games"/>
    <n v="5"/>
    <n v="80.3"/>
    <x v="6"/>
    <x v="17"/>
    <x v="1104"/>
    <x v="1104"/>
    <x v="3"/>
  </r>
  <r>
    <x v="1105"/>
    <x v="1105"/>
    <x v="1104"/>
    <x v="216"/>
    <n v="1431"/>
    <x v="2"/>
    <s v="US"/>
    <s v="USD"/>
    <x v="1105"/>
    <x v="1105"/>
    <b v="0"/>
    <n v="20"/>
    <x v="1"/>
    <s v="games/video games"/>
    <n v="0"/>
    <n v="71.55"/>
    <x v="6"/>
    <x v="17"/>
    <x v="1105"/>
    <x v="1105"/>
    <x v="3"/>
  </r>
  <r>
    <x v="1106"/>
    <x v="1106"/>
    <x v="1105"/>
    <x v="44"/>
    <n v="165"/>
    <x v="2"/>
    <s v="US"/>
    <s v="USD"/>
    <x v="1106"/>
    <x v="1106"/>
    <b v="0"/>
    <n v="7"/>
    <x v="1"/>
    <s v="games/video games"/>
    <n v="41"/>
    <n v="23.57"/>
    <x v="6"/>
    <x v="17"/>
    <x v="1106"/>
    <x v="1106"/>
    <x v="5"/>
  </r>
  <r>
    <x v="1107"/>
    <x v="1107"/>
    <x v="1106"/>
    <x v="3"/>
    <n v="0"/>
    <x v="2"/>
    <s v="US"/>
    <s v="USD"/>
    <x v="1107"/>
    <x v="1107"/>
    <b v="0"/>
    <n v="0"/>
    <x v="1"/>
    <s v="games/video games"/>
    <n v="0"/>
    <n v="0"/>
    <x v="6"/>
    <x v="17"/>
    <x v="1107"/>
    <x v="1107"/>
    <x v="3"/>
  </r>
  <r>
    <x v="1108"/>
    <x v="1108"/>
    <x v="1107"/>
    <x v="31"/>
    <n v="732.5"/>
    <x v="2"/>
    <s v="US"/>
    <s v="USD"/>
    <x v="1108"/>
    <x v="1108"/>
    <b v="0"/>
    <n v="21"/>
    <x v="1"/>
    <s v="games/video games"/>
    <n v="3"/>
    <n v="34.880000000000003"/>
    <x v="6"/>
    <x v="17"/>
    <x v="1108"/>
    <x v="1108"/>
    <x v="5"/>
  </r>
  <r>
    <x v="1109"/>
    <x v="1109"/>
    <x v="1108"/>
    <x v="3"/>
    <n v="45"/>
    <x v="2"/>
    <s v="US"/>
    <s v="USD"/>
    <x v="1109"/>
    <x v="1109"/>
    <b v="0"/>
    <n v="3"/>
    <x v="1"/>
    <s v="games/video games"/>
    <n v="0"/>
    <n v="15"/>
    <x v="6"/>
    <x v="17"/>
    <x v="1109"/>
    <x v="1109"/>
    <x v="2"/>
  </r>
  <r>
    <x v="1110"/>
    <x v="1110"/>
    <x v="1109"/>
    <x v="63"/>
    <n v="255"/>
    <x v="2"/>
    <s v="US"/>
    <s v="USD"/>
    <x v="1110"/>
    <x v="1110"/>
    <b v="0"/>
    <n v="11"/>
    <x v="1"/>
    <s v="games/video games"/>
    <n v="1"/>
    <n v="23.18"/>
    <x v="6"/>
    <x v="17"/>
    <x v="1110"/>
    <x v="1110"/>
    <x v="5"/>
  </r>
  <r>
    <x v="1111"/>
    <x v="1111"/>
    <x v="1110"/>
    <x v="30"/>
    <n v="1"/>
    <x v="2"/>
    <s v="US"/>
    <s v="USD"/>
    <x v="1111"/>
    <x v="1111"/>
    <b v="0"/>
    <n v="1"/>
    <x v="1"/>
    <s v="games/video games"/>
    <n v="0"/>
    <n v="1"/>
    <x v="6"/>
    <x v="17"/>
    <x v="1111"/>
    <x v="1111"/>
    <x v="0"/>
  </r>
  <r>
    <x v="1112"/>
    <x v="1112"/>
    <x v="1111"/>
    <x v="217"/>
    <n v="31272.92"/>
    <x v="2"/>
    <s v="US"/>
    <s v="USD"/>
    <x v="1112"/>
    <x v="1112"/>
    <b v="0"/>
    <n v="312"/>
    <x v="1"/>
    <s v="games/video games"/>
    <n v="36"/>
    <n v="100.23"/>
    <x v="6"/>
    <x v="17"/>
    <x v="1112"/>
    <x v="1112"/>
    <x v="3"/>
  </r>
  <r>
    <x v="1113"/>
    <x v="1113"/>
    <x v="1112"/>
    <x v="28"/>
    <n v="5"/>
    <x v="2"/>
    <s v="GB"/>
    <s v="GBP"/>
    <x v="1113"/>
    <x v="1113"/>
    <b v="0"/>
    <n v="1"/>
    <x v="1"/>
    <s v="games/video games"/>
    <n v="1"/>
    <n v="5"/>
    <x v="6"/>
    <x v="17"/>
    <x v="1113"/>
    <x v="1113"/>
    <x v="3"/>
  </r>
  <r>
    <x v="1114"/>
    <x v="1114"/>
    <x v="1113"/>
    <x v="12"/>
    <n v="10"/>
    <x v="2"/>
    <s v="GB"/>
    <s v="GBP"/>
    <x v="1114"/>
    <x v="1114"/>
    <b v="0"/>
    <n v="3"/>
    <x v="1"/>
    <s v="games/video games"/>
    <n v="0"/>
    <n v="3.33"/>
    <x v="6"/>
    <x v="17"/>
    <x v="1114"/>
    <x v="1114"/>
    <x v="4"/>
  </r>
  <r>
    <x v="1115"/>
    <x v="1115"/>
    <x v="1114"/>
    <x v="79"/>
    <n v="53"/>
    <x v="2"/>
    <s v="US"/>
    <s v="USD"/>
    <x v="1115"/>
    <x v="1115"/>
    <b v="0"/>
    <n v="4"/>
    <x v="1"/>
    <s v="games/video games"/>
    <n v="0"/>
    <n v="13.25"/>
    <x v="6"/>
    <x v="17"/>
    <x v="1115"/>
    <x v="1115"/>
    <x v="2"/>
  </r>
  <r>
    <x v="1116"/>
    <x v="1116"/>
    <x v="1115"/>
    <x v="69"/>
    <n v="178.52"/>
    <x v="2"/>
    <s v="US"/>
    <s v="USD"/>
    <x v="1116"/>
    <x v="1116"/>
    <b v="0"/>
    <n v="10"/>
    <x v="1"/>
    <s v="games/video games"/>
    <n v="0"/>
    <n v="17.850000000000001"/>
    <x v="6"/>
    <x v="17"/>
    <x v="1116"/>
    <x v="1116"/>
    <x v="5"/>
  </r>
  <r>
    <x v="1117"/>
    <x v="1117"/>
    <x v="1116"/>
    <x v="28"/>
    <n v="83"/>
    <x v="2"/>
    <s v="DE"/>
    <s v="EUR"/>
    <x v="1117"/>
    <x v="1117"/>
    <b v="0"/>
    <n v="8"/>
    <x v="1"/>
    <s v="games/video games"/>
    <n v="8"/>
    <n v="10.38"/>
    <x v="6"/>
    <x v="17"/>
    <x v="1117"/>
    <x v="1117"/>
    <x v="0"/>
  </r>
  <r>
    <x v="1118"/>
    <x v="1118"/>
    <x v="1117"/>
    <x v="37"/>
    <n v="109"/>
    <x v="2"/>
    <s v="AU"/>
    <s v="AUD"/>
    <x v="1118"/>
    <x v="1118"/>
    <b v="0"/>
    <n v="3"/>
    <x v="1"/>
    <s v="games/video games"/>
    <n v="2"/>
    <n v="36.33"/>
    <x v="6"/>
    <x v="17"/>
    <x v="1118"/>
    <x v="1118"/>
    <x v="3"/>
  </r>
  <r>
    <x v="1119"/>
    <x v="1119"/>
    <x v="1118"/>
    <x v="190"/>
    <n v="5"/>
    <x v="2"/>
    <s v="US"/>
    <s v="USD"/>
    <x v="1119"/>
    <x v="1119"/>
    <b v="0"/>
    <n v="1"/>
    <x v="1"/>
    <s v="games/video games"/>
    <n v="0"/>
    <n v="5"/>
    <x v="6"/>
    <x v="17"/>
    <x v="1119"/>
    <x v="1119"/>
    <x v="3"/>
  </r>
  <r>
    <x v="1120"/>
    <x v="1120"/>
    <x v="1119"/>
    <x v="31"/>
    <n v="0"/>
    <x v="2"/>
    <s v="US"/>
    <s v="USD"/>
    <x v="1120"/>
    <x v="1120"/>
    <b v="0"/>
    <n v="0"/>
    <x v="1"/>
    <s v="games/video games"/>
    <n v="0"/>
    <n v="0"/>
    <x v="6"/>
    <x v="17"/>
    <x v="1120"/>
    <x v="1120"/>
    <x v="6"/>
  </r>
  <r>
    <x v="1121"/>
    <x v="1121"/>
    <x v="1120"/>
    <x v="65"/>
    <n v="29"/>
    <x v="2"/>
    <s v="US"/>
    <s v="USD"/>
    <x v="1121"/>
    <x v="1121"/>
    <b v="0"/>
    <n v="5"/>
    <x v="1"/>
    <s v="games/video games"/>
    <n v="0"/>
    <n v="5.8"/>
    <x v="6"/>
    <x v="17"/>
    <x v="1121"/>
    <x v="1121"/>
    <x v="2"/>
  </r>
  <r>
    <x v="1122"/>
    <x v="1122"/>
    <x v="1121"/>
    <x v="50"/>
    <n v="0"/>
    <x v="2"/>
    <s v="GB"/>
    <s v="GBP"/>
    <x v="1122"/>
    <x v="1122"/>
    <b v="0"/>
    <n v="0"/>
    <x v="1"/>
    <s v="games/video games"/>
    <n v="0"/>
    <n v="0"/>
    <x v="6"/>
    <x v="17"/>
    <x v="1122"/>
    <x v="1122"/>
    <x v="4"/>
  </r>
  <r>
    <x v="1123"/>
    <x v="1123"/>
    <x v="1122"/>
    <x v="10"/>
    <n v="11"/>
    <x v="2"/>
    <s v="US"/>
    <s v="USD"/>
    <x v="1123"/>
    <x v="1123"/>
    <b v="0"/>
    <n v="3"/>
    <x v="1"/>
    <s v="games/video games"/>
    <n v="0"/>
    <n v="3.67"/>
    <x v="6"/>
    <x v="17"/>
    <x v="1123"/>
    <x v="1123"/>
    <x v="3"/>
  </r>
  <r>
    <x v="1124"/>
    <x v="1124"/>
    <x v="1123"/>
    <x v="161"/>
    <n v="425"/>
    <x v="2"/>
    <s v="US"/>
    <s v="USD"/>
    <x v="1124"/>
    <x v="1124"/>
    <b v="0"/>
    <n v="7"/>
    <x v="1"/>
    <s v="games/mobile games"/>
    <n v="0"/>
    <n v="60.71"/>
    <x v="6"/>
    <x v="18"/>
    <x v="1124"/>
    <x v="1124"/>
    <x v="0"/>
  </r>
  <r>
    <x v="1125"/>
    <x v="1125"/>
    <x v="1124"/>
    <x v="9"/>
    <n v="0"/>
    <x v="2"/>
    <s v="GB"/>
    <s v="GBP"/>
    <x v="1125"/>
    <x v="1125"/>
    <b v="0"/>
    <n v="0"/>
    <x v="1"/>
    <s v="games/mobile games"/>
    <n v="0"/>
    <n v="0"/>
    <x v="6"/>
    <x v="18"/>
    <x v="1125"/>
    <x v="1125"/>
    <x v="0"/>
  </r>
  <r>
    <x v="1126"/>
    <x v="1126"/>
    <x v="1125"/>
    <x v="13"/>
    <n v="10"/>
    <x v="2"/>
    <s v="US"/>
    <s v="USD"/>
    <x v="1126"/>
    <x v="1126"/>
    <b v="0"/>
    <n v="2"/>
    <x v="1"/>
    <s v="games/mobile games"/>
    <n v="1"/>
    <n v="5"/>
    <x v="6"/>
    <x v="18"/>
    <x v="1126"/>
    <x v="1126"/>
    <x v="2"/>
  </r>
  <r>
    <x v="1127"/>
    <x v="1127"/>
    <x v="1126"/>
    <x v="19"/>
    <n v="585"/>
    <x v="2"/>
    <s v="US"/>
    <s v="USD"/>
    <x v="1127"/>
    <x v="1127"/>
    <b v="0"/>
    <n v="23"/>
    <x v="1"/>
    <s v="games/mobile games"/>
    <n v="2"/>
    <n v="25.43"/>
    <x v="6"/>
    <x v="18"/>
    <x v="1127"/>
    <x v="1127"/>
    <x v="3"/>
  </r>
  <r>
    <x v="1128"/>
    <x v="1128"/>
    <x v="1127"/>
    <x v="28"/>
    <n v="1"/>
    <x v="2"/>
    <s v="GB"/>
    <s v="GBP"/>
    <x v="1128"/>
    <x v="1128"/>
    <b v="0"/>
    <n v="1"/>
    <x v="1"/>
    <s v="games/mobile games"/>
    <n v="0"/>
    <n v="1"/>
    <x v="6"/>
    <x v="18"/>
    <x v="1128"/>
    <x v="1128"/>
    <x v="3"/>
  </r>
  <r>
    <x v="1129"/>
    <x v="1129"/>
    <x v="1128"/>
    <x v="22"/>
    <n v="21"/>
    <x v="2"/>
    <s v="US"/>
    <s v="USD"/>
    <x v="1129"/>
    <x v="1129"/>
    <b v="0"/>
    <n v="2"/>
    <x v="1"/>
    <s v="games/mobile games"/>
    <n v="0"/>
    <n v="10.5"/>
    <x v="6"/>
    <x v="18"/>
    <x v="1129"/>
    <x v="1129"/>
    <x v="2"/>
  </r>
  <r>
    <x v="1130"/>
    <x v="1130"/>
    <x v="1129"/>
    <x v="10"/>
    <n v="11"/>
    <x v="2"/>
    <s v="US"/>
    <s v="USD"/>
    <x v="1130"/>
    <x v="1130"/>
    <b v="0"/>
    <n v="3"/>
    <x v="1"/>
    <s v="games/mobile games"/>
    <n v="0"/>
    <n v="3.67"/>
    <x v="6"/>
    <x v="18"/>
    <x v="1130"/>
    <x v="1130"/>
    <x v="3"/>
  </r>
  <r>
    <x v="1131"/>
    <x v="1131"/>
    <x v="1130"/>
    <x v="79"/>
    <n v="0"/>
    <x v="2"/>
    <s v="AU"/>
    <s v="AUD"/>
    <x v="1131"/>
    <x v="1131"/>
    <b v="0"/>
    <n v="0"/>
    <x v="1"/>
    <s v="games/mobile games"/>
    <n v="0"/>
    <n v="0"/>
    <x v="6"/>
    <x v="18"/>
    <x v="1131"/>
    <x v="1131"/>
    <x v="0"/>
  </r>
  <r>
    <x v="1132"/>
    <x v="1132"/>
    <x v="1131"/>
    <x v="3"/>
    <n v="1438"/>
    <x v="2"/>
    <s v="CA"/>
    <s v="CAD"/>
    <x v="1132"/>
    <x v="1132"/>
    <b v="0"/>
    <n v="13"/>
    <x v="1"/>
    <s v="games/mobile games"/>
    <n v="14"/>
    <n v="110.62"/>
    <x v="6"/>
    <x v="18"/>
    <x v="1132"/>
    <x v="1132"/>
    <x v="2"/>
  </r>
  <r>
    <x v="1133"/>
    <x v="1133"/>
    <x v="1132"/>
    <x v="9"/>
    <n v="20"/>
    <x v="2"/>
    <s v="GB"/>
    <s v="GBP"/>
    <x v="1133"/>
    <x v="1133"/>
    <b v="0"/>
    <n v="1"/>
    <x v="1"/>
    <s v="games/mobile games"/>
    <n v="1"/>
    <n v="20"/>
    <x v="6"/>
    <x v="18"/>
    <x v="1133"/>
    <x v="1133"/>
    <x v="3"/>
  </r>
  <r>
    <x v="1134"/>
    <x v="1134"/>
    <x v="1133"/>
    <x v="31"/>
    <n v="1"/>
    <x v="2"/>
    <s v="AU"/>
    <s v="AUD"/>
    <x v="1134"/>
    <x v="1134"/>
    <b v="0"/>
    <n v="1"/>
    <x v="1"/>
    <s v="games/mobile games"/>
    <n v="0"/>
    <n v="1"/>
    <x v="6"/>
    <x v="18"/>
    <x v="1134"/>
    <x v="1134"/>
    <x v="3"/>
  </r>
  <r>
    <x v="1135"/>
    <x v="1135"/>
    <x v="1134"/>
    <x v="28"/>
    <n v="50"/>
    <x v="2"/>
    <s v="DE"/>
    <s v="EUR"/>
    <x v="1135"/>
    <x v="1135"/>
    <b v="0"/>
    <n v="1"/>
    <x v="1"/>
    <s v="games/mobile games"/>
    <n v="5"/>
    <n v="50"/>
    <x v="6"/>
    <x v="18"/>
    <x v="1135"/>
    <x v="1135"/>
    <x v="2"/>
  </r>
  <r>
    <x v="1136"/>
    <x v="1136"/>
    <x v="1135"/>
    <x v="218"/>
    <n v="270"/>
    <x v="2"/>
    <s v="FR"/>
    <s v="EUR"/>
    <x v="1136"/>
    <x v="1136"/>
    <b v="0"/>
    <n v="6"/>
    <x v="1"/>
    <s v="games/mobile games"/>
    <n v="6"/>
    <n v="45"/>
    <x v="6"/>
    <x v="18"/>
    <x v="1136"/>
    <x v="1136"/>
    <x v="0"/>
  </r>
  <r>
    <x v="1137"/>
    <x v="1137"/>
    <x v="1136"/>
    <x v="31"/>
    <n v="9875"/>
    <x v="2"/>
    <s v="US"/>
    <s v="USD"/>
    <x v="1137"/>
    <x v="1137"/>
    <b v="0"/>
    <n v="39"/>
    <x v="1"/>
    <s v="games/mobile games"/>
    <n v="40"/>
    <n v="253.21"/>
    <x v="6"/>
    <x v="18"/>
    <x v="1137"/>
    <x v="1137"/>
    <x v="2"/>
  </r>
  <r>
    <x v="1138"/>
    <x v="1138"/>
    <x v="1137"/>
    <x v="19"/>
    <n v="125"/>
    <x v="2"/>
    <s v="US"/>
    <s v="USD"/>
    <x v="1138"/>
    <x v="1138"/>
    <b v="0"/>
    <n v="4"/>
    <x v="1"/>
    <s v="games/mobile games"/>
    <n v="0"/>
    <n v="31.25"/>
    <x v="6"/>
    <x v="18"/>
    <x v="1138"/>
    <x v="1138"/>
    <x v="1"/>
  </r>
  <r>
    <x v="1139"/>
    <x v="1139"/>
    <x v="1138"/>
    <x v="6"/>
    <n v="5"/>
    <x v="2"/>
    <s v="US"/>
    <s v="USD"/>
    <x v="1139"/>
    <x v="1139"/>
    <b v="0"/>
    <n v="1"/>
    <x v="1"/>
    <s v="games/mobile games"/>
    <n v="0"/>
    <n v="5"/>
    <x v="6"/>
    <x v="18"/>
    <x v="1139"/>
    <x v="1139"/>
    <x v="3"/>
  </r>
  <r>
    <x v="1140"/>
    <x v="1140"/>
    <x v="1139"/>
    <x v="10"/>
    <n v="0"/>
    <x v="2"/>
    <s v="GB"/>
    <s v="GBP"/>
    <x v="1140"/>
    <x v="1140"/>
    <b v="0"/>
    <n v="0"/>
    <x v="1"/>
    <s v="games/mobile games"/>
    <n v="0"/>
    <n v="0"/>
    <x v="6"/>
    <x v="18"/>
    <x v="1140"/>
    <x v="1140"/>
    <x v="0"/>
  </r>
  <r>
    <x v="1141"/>
    <x v="1141"/>
    <x v="1140"/>
    <x v="2"/>
    <n v="0"/>
    <x v="2"/>
    <s v="DE"/>
    <s v="EUR"/>
    <x v="1141"/>
    <x v="1141"/>
    <b v="0"/>
    <n v="0"/>
    <x v="1"/>
    <s v="games/mobile games"/>
    <n v="0"/>
    <n v="0"/>
    <x v="6"/>
    <x v="18"/>
    <x v="1141"/>
    <x v="1141"/>
    <x v="0"/>
  </r>
  <r>
    <x v="1142"/>
    <x v="1142"/>
    <x v="1141"/>
    <x v="23"/>
    <n v="0"/>
    <x v="2"/>
    <s v="US"/>
    <s v="USD"/>
    <x v="1142"/>
    <x v="1142"/>
    <b v="0"/>
    <n v="0"/>
    <x v="1"/>
    <s v="games/mobile games"/>
    <n v="0"/>
    <n v="0"/>
    <x v="6"/>
    <x v="18"/>
    <x v="1142"/>
    <x v="1142"/>
    <x v="0"/>
  </r>
  <r>
    <x v="1143"/>
    <x v="1143"/>
    <x v="1142"/>
    <x v="101"/>
    <n v="186"/>
    <x v="2"/>
    <s v="US"/>
    <s v="USD"/>
    <x v="1143"/>
    <x v="1143"/>
    <b v="0"/>
    <n v="8"/>
    <x v="1"/>
    <s v="games/mobile games"/>
    <n v="0"/>
    <n v="23.25"/>
    <x v="6"/>
    <x v="18"/>
    <x v="1143"/>
    <x v="1143"/>
    <x v="0"/>
  </r>
  <r>
    <x v="1144"/>
    <x v="1144"/>
    <x v="1143"/>
    <x v="219"/>
    <n v="0"/>
    <x v="2"/>
    <s v="US"/>
    <s v="USD"/>
    <x v="1144"/>
    <x v="1144"/>
    <b v="0"/>
    <n v="0"/>
    <x v="1"/>
    <s v="food/food trucks"/>
    <n v="0"/>
    <n v="0"/>
    <x v="7"/>
    <x v="19"/>
    <x v="1144"/>
    <x v="1144"/>
    <x v="0"/>
  </r>
  <r>
    <x v="1145"/>
    <x v="1145"/>
    <x v="1144"/>
    <x v="58"/>
    <n v="100"/>
    <x v="2"/>
    <s v="US"/>
    <s v="USD"/>
    <x v="1145"/>
    <x v="1145"/>
    <b v="0"/>
    <n v="1"/>
    <x v="1"/>
    <s v="food/food trucks"/>
    <n v="0"/>
    <n v="100"/>
    <x v="7"/>
    <x v="19"/>
    <x v="1145"/>
    <x v="1145"/>
    <x v="3"/>
  </r>
  <r>
    <x v="1146"/>
    <x v="1146"/>
    <x v="1145"/>
    <x v="12"/>
    <n v="530"/>
    <x v="2"/>
    <s v="US"/>
    <s v="USD"/>
    <x v="1146"/>
    <x v="1146"/>
    <b v="0"/>
    <n v="12"/>
    <x v="1"/>
    <s v="food/food trucks"/>
    <n v="9"/>
    <n v="44.17"/>
    <x v="7"/>
    <x v="19"/>
    <x v="1146"/>
    <x v="1146"/>
    <x v="3"/>
  </r>
  <r>
    <x v="1147"/>
    <x v="1147"/>
    <x v="1146"/>
    <x v="31"/>
    <n v="0"/>
    <x v="2"/>
    <s v="CA"/>
    <s v="CAD"/>
    <x v="1147"/>
    <x v="1147"/>
    <b v="0"/>
    <n v="0"/>
    <x v="1"/>
    <s v="food/food trucks"/>
    <n v="0"/>
    <n v="0"/>
    <x v="7"/>
    <x v="19"/>
    <x v="1147"/>
    <x v="1147"/>
    <x v="3"/>
  </r>
  <r>
    <x v="1148"/>
    <x v="1148"/>
    <x v="1147"/>
    <x v="36"/>
    <n v="73"/>
    <x v="2"/>
    <s v="US"/>
    <s v="USD"/>
    <x v="1148"/>
    <x v="1148"/>
    <b v="0"/>
    <n v="3"/>
    <x v="1"/>
    <s v="food/food trucks"/>
    <n v="0"/>
    <n v="24.33"/>
    <x v="7"/>
    <x v="19"/>
    <x v="1148"/>
    <x v="1148"/>
    <x v="2"/>
  </r>
  <r>
    <x v="1149"/>
    <x v="1149"/>
    <x v="1148"/>
    <x v="63"/>
    <n v="75"/>
    <x v="2"/>
    <s v="US"/>
    <s v="USD"/>
    <x v="1149"/>
    <x v="1149"/>
    <b v="0"/>
    <n v="2"/>
    <x v="1"/>
    <s v="food/food trucks"/>
    <n v="0"/>
    <n v="37.5"/>
    <x v="7"/>
    <x v="19"/>
    <x v="1149"/>
    <x v="1149"/>
    <x v="2"/>
  </r>
  <r>
    <x v="1150"/>
    <x v="1150"/>
    <x v="1149"/>
    <x v="30"/>
    <n v="252"/>
    <x v="2"/>
    <s v="US"/>
    <s v="USD"/>
    <x v="1150"/>
    <x v="1150"/>
    <b v="0"/>
    <n v="6"/>
    <x v="1"/>
    <s v="food/food trucks"/>
    <n v="10"/>
    <n v="42"/>
    <x v="7"/>
    <x v="19"/>
    <x v="1150"/>
    <x v="1150"/>
    <x v="0"/>
  </r>
  <r>
    <x v="1151"/>
    <x v="1151"/>
    <x v="1150"/>
    <x v="31"/>
    <n v="0"/>
    <x v="2"/>
    <s v="US"/>
    <s v="USD"/>
    <x v="1151"/>
    <x v="1151"/>
    <b v="0"/>
    <n v="0"/>
    <x v="1"/>
    <s v="food/food trucks"/>
    <n v="0"/>
    <n v="0"/>
    <x v="7"/>
    <x v="19"/>
    <x v="1151"/>
    <x v="1151"/>
    <x v="0"/>
  </r>
  <r>
    <x v="1152"/>
    <x v="1152"/>
    <x v="1151"/>
    <x v="194"/>
    <n v="911"/>
    <x v="2"/>
    <s v="US"/>
    <s v="USD"/>
    <x v="1152"/>
    <x v="1152"/>
    <b v="0"/>
    <n v="15"/>
    <x v="1"/>
    <s v="food/food trucks"/>
    <n v="6"/>
    <n v="60.73"/>
    <x v="7"/>
    <x v="19"/>
    <x v="1152"/>
    <x v="1152"/>
    <x v="0"/>
  </r>
  <r>
    <x v="1153"/>
    <x v="1153"/>
    <x v="1152"/>
    <x v="6"/>
    <n v="50"/>
    <x v="2"/>
    <s v="US"/>
    <s v="USD"/>
    <x v="1153"/>
    <x v="1153"/>
    <b v="0"/>
    <n v="1"/>
    <x v="1"/>
    <s v="food/food trucks"/>
    <n v="1"/>
    <n v="50"/>
    <x v="7"/>
    <x v="19"/>
    <x v="1153"/>
    <x v="1153"/>
    <x v="0"/>
  </r>
  <r>
    <x v="1154"/>
    <x v="1154"/>
    <x v="1153"/>
    <x v="10"/>
    <n v="325"/>
    <x v="2"/>
    <s v="US"/>
    <s v="USD"/>
    <x v="1154"/>
    <x v="1154"/>
    <b v="0"/>
    <n v="3"/>
    <x v="1"/>
    <s v="food/food trucks"/>
    <n v="7"/>
    <n v="108.33"/>
    <x v="7"/>
    <x v="19"/>
    <x v="1154"/>
    <x v="1154"/>
    <x v="0"/>
  </r>
  <r>
    <x v="1155"/>
    <x v="1155"/>
    <x v="1154"/>
    <x v="31"/>
    <n v="188"/>
    <x v="2"/>
    <s v="US"/>
    <s v="USD"/>
    <x v="1155"/>
    <x v="1155"/>
    <b v="0"/>
    <n v="8"/>
    <x v="1"/>
    <s v="food/food trucks"/>
    <n v="1"/>
    <n v="23.5"/>
    <x v="7"/>
    <x v="19"/>
    <x v="1155"/>
    <x v="1155"/>
    <x v="3"/>
  </r>
  <r>
    <x v="1156"/>
    <x v="1156"/>
    <x v="1155"/>
    <x v="115"/>
    <n v="0"/>
    <x v="2"/>
    <s v="US"/>
    <s v="USD"/>
    <x v="1156"/>
    <x v="1156"/>
    <b v="0"/>
    <n v="0"/>
    <x v="1"/>
    <s v="food/food trucks"/>
    <n v="0"/>
    <n v="0"/>
    <x v="7"/>
    <x v="19"/>
    <x v="1156"/>
    <x v="1156"/>
    <x v="0"/>
  </r>
  <r>
    <x v="1157"/>
    <x v="1157"/>
    <x v="1156"/>
    <x v="3"/>
    <n v="151"/>
    <x v="2"/>
    <s v="US"/>
    <s v="USD"/>
    <x v="1157"/>
    <x v="1157"/>
    <b v="0"/>
    <n v="3"/>
    <x v="1"/>
    <s v="food/food trucks"/>
    <n v="2"/>
    <n v="50.33"/>
    <x v="7"/>
    <x v="19"/>
    <x v="1157"/>
    <x v="1157"/>
    <x v="3"/>
  </r>
  <r>
    <x v="1158"/>
    <x v="1158"/>
    <x v="1157"/>
    <x v="51"/>
    <n v="35"/>
    <x v="2"/>
    <s v="US"/>
    <s v="USD"/>
    <x v="1158"/>
    <x v="1158"/>
    <b v="0"/>
    <n v="3"/>
    <x v="1"/>
    <s v="food/food trucks"/>
    <n v="0"/>
    <n v="11.67"/>
    <x v="7"/>
    <x v="19"/>
    <x v="1158"/>
    <x v="1158"/>
    <x v="3"/>
  </r>
  <r>
    <x v="1159"/>
    <x v="1159"/>
    <x v="1158"/>
    <x v="220"/>
    <n v="0"/>
    <x v="2"/>
    <s v="US"/>
    <s v="USD"/>
    <x v="1159"/>
    <x v="1159"/>
    <b v="0"/>
    <n v="0"/>
    <x v="1"/>
    <s v="food/food trucks"/>
    <n v="0"/>
    <n v="0"/>
    <x v="7"/>
    <x v="19"/>
    <x v="1159"/>
    <x v="1159"/>
    <x v="0"/>
  </r>
  <r>
    <x v="1160"/>
    <x v="1160"/>
    <x v="1159"/>
    <x v="11"/>
    <n v="1155"/>
    <x v="2"/>
    <s v="US"/>
    <s v="USD"/>
    <x v="1160"/>
    <x v="1160"/>
    <b v="0"/>
    <n v="19"/>
    <x v="1"/>
    <s v="food/food trucks"/>
    <n v="4"/>
    <n v="60.79"/>
    <x v="7"/>
    <x v="19"/>
    <x v="1160"/>
    <x v="1160"/>
    <x v="0"/>
  </r>
  <r>
    <x v="1161"/>
    <x v="1161"/>
    <x v="1160"/>
    <x v="102"/>
    <n v="0"/>
    <x v="2"/>
    <s v="US"/>
    <s v="USD"/>
    <x v="1161"/>
    <x v="1161"/>
    <b v="0"/>
    <n v="0"/>
    <x v="1"/>
    <s v="food/food trucks"/>
    <n v="0"/>
    <n v="0"/>
    <x v="7"/>
    <x v="19"/>
    <x v="1161"/>
    <x v="1161"/>
    <x v="0"/>
  </r>
  <r>
    <x v="1162"/>
    <x v="1162"/>
    <x v="1161"/>
    <x v="127"/>
    <n v="35"/>
    <x v="2"/>
    <s v="US"/>
    <s v="USD"/>
    <x v="1162"/>
    <x v="1162"/>
    <b v="0"/>
    <n v="2"/>
    <x v="1"/>
    <s v="food/food trucks"/>
    <n v="0"/>
    <n v="17.5"/>
    <x v="7"/>
    <x v="19"/>
    <x v="1162"/>
    <x v="1162"/>
    <x v="3"/>
  </r>
  <r>
    <x v="1163"/>
    <x v="1163"/>
    <x v="1162"/>
    <x v="221"/>
    <n v="0"/>
    <x v="2"/>
    <s v="US"/>
    <s v="USD"/>
    <x v="1163"/>
    <x v="1163"/>
    <b v="0"/>
    <n v="0"/>
    <x v="1"/>
    <s v="food/food trucks"/>
    <n v="0"/>
    <n v="0"/>
    <x v="7"/>
    <x v="19"/>
    <x v="1163"/>
    <x v="1163"/>
    <x v="3"/>
  </r>
  <r>
    <x v="1164"/>
    <x v="1164"/>
    <x v="1163"/>
    <x v="3"/>
    <n v="0"/>
    <x v="2"/>
    <s v="US"/>
    <s v="USD"/>
    <x v="1164"/>
    <x v="1164"/>
    <b v="0"/>
    <n v="0"/>
    <x v="1"/>
    <s v="food/food trucks"/>
    <n v="0"/>
    <n v="0"/>
    <x v="7"/>
    <x v="19"/>
    <x v="1164"/>
    <x v="1164"/>
    <x v="2"/>
  </r>
  <r>
    <x v="1165"/>
    <x v="1165"/>
    <x v="1164"/>
    <x v="3"/>
    <n v="2070.5"/>
    <x v="2"/>
    <s v="US"/>
    <s v="USD"/>
    <x v="1165"/>
    <x v="1165"/>
    <b v="0"/>
    <n v="25"/>
    <x v="1"/>
    <s v="food/food trucks"/>
    <n v="21"/>
    <n v="82.82"/>
    <x v="7"/>
    <x v="19"/>
    <x v="1165"/>
    <x v="1165"/>
    <x v="3"/>
  </r>
  <r>
    <x v="1166"/>
    <x v="1166"/>
    <x v="1165"/>
    <x v="36"/>
    <n v="2871"/>
    <x v="2"/>
    <s v="US"/>
    <s v="USD"/>
    <x v="1166"/>
    <x v="1166"/>
    <b v="0"/>
    <n v="8"/>
    <x v="1"/>
    <s v="food/food trucks"/>
    <n v="19"/>
    <n v="358.88"/>
    <x v="7"/>
    <x v="19"/>
    <x v="1166"/>
    <x v="1166"/>
    <x v="0"/>
  </r>
  <r>
    <x v="1167"/>
    <x v="1167"/>
    <x v="1166"/>
    <x v="127"/>
    <n v="979"/>
    <x v="2"/>
    <s v="US"/>
    <s v="USD"/>
    <x v="1167"/>
    <x v="1167"/>
    <b v="0"/>
    <n v="16"/>
    <x v="1"/>
    <s v="food/food trucks"/>
    <n v="2"/>
    <n v="61.19"/>
    <x v="7"/>
    <x v="19"/>
    <x v="1167"/>
    <x v="1167"/>
    <x v="3"/>
  </r>
  <r>
    <x v="1168"/>
    <x v="1168"/>
    <x v="1167"/>
    <x v="102"/>
    <n v="1020"/>
    <x v="2"/>
    <s v="US"/>
    <s v="USD"/>
    <x v="1168"/>
    <x v="1168"/>
    <b v="0"/>
    <n v="3"/>
    <x v="1"/>
    <s v="food/food trucks"/>
    <n v="6"/>
    <n v="340"/>
    <x v="7"/>
    <x v="19"/>
    <x v="1168"/>
    <x v="1168"/>
    <x v="2"/>
  </r>
  <r>
    <x v="1169"/>
    <x v="1169"/>
    <x v="1168"/>
    <x v="3"/>
    <n v="17"/>
    <x v="2"/>
    <s v="US"/>
    <s v="USD"/>
    <x v="1169"/>
    <x v="1169"/>
    <b v="0"/>
    <n v="3"/>
    <x v="1"/>
    <s v="food/food trucks"/>
    <n v="0"/>
    <n v="5.67"/>
    <x v="7"/>
    <x v="19"/>
    <x v="1169"/>
    <x v="1169"/>
    <x v="0"/>
  </r>
  <r>
    <x v="1170"/>
    <x v="1170"/>
    <x v="1169"/>
    <x v="31"/>
    <n v="100"/>
    <x v="2"/>
    <s v="GB"/>
    <s v="GBP"/>
    <x v="1170"/>
    <x v="1170"/>
    <b v="0"/>
    <n v="2"/>
    <x v="1"/>
    <s v="food/food trucks"/>
    <n v="0"/>
    <n v="50"/>
    <x v="7"/>
    <x v="19"/>
    <x v="1170"/>
    <x v="1170"/>
    <x v="0"/>
  </r>
  <r>
    <x v="1171"/>
    <x v="1171"/>
    <x v="1170"/>
    <x v="31"/>
    <n v="25"/>
    <x v="2"/>
    <s v="US"/>
    <s v="USD"/>
    <x v="1171"/>
    <x v="1171"/>
    <b v="0"/>
    <n v="1"/>
    <x v="1"/>
    <s v="food/food trucks"/>
    <n v="0"/>
    <n v="25"/>
    <x v="7"/>
    <x v="19"/>
    <x v="1171"/>
    <x v="1171"/>
    <x v="3"/>
  </r>
  <r>
    <x v="1172"/>
    <x v="1172"/>
    <x v="1171"/>
    <x v="7"/>
    <n v="0"/>
    <x v="2"/>
    <s v="US"/>
    <s v="USD"/>
    <x v="1172"/>
    <x v="1172"/>
    <b v="0"/>
    <n v="0"/>
    <x v="1"/>
    <s v="food/food trucks"/>
    <n v="0"/>
    <n v="0"/>
    <x v="7"/>
    <x v="19"/>
    <x v="1172"/>
    <x v="1172"/>
    <x v="3"/>
  </r>
  <r>
    <x v="1173"/>
    <x v="1173"/>
    <x v="1172"/>
    <x v="152"/>
    <n v="30"/>
    <x v="2"/>
    <s v="US"/>
    <s v="USD"/>
    <x v="1173"/>
    <x v="1173"/>
    <b v="0"/>
    <n v="1"/>
    <x v="1"/>
    <s v="food/food trucks"/>
    <n v="0"/>
    <n v="30"/>
    <x v="7"/>
    <x v="19"/>
    <x v="1173"/>
    <x v="1173"/>
    <x v="0"/>
  </r>
  <r>
    <x v="1174"/>
    <x v="1174"/>
    <x v="1173"/>
    <x v="36"/>
    <n v="886"/>
    <x v="2"/>
    <s v="US"/>
    <s v="USD"/>
    <x v="1174"/>
    <x v="1174"/>
    <b v="0"/>
    <n v="19"/>
    <x v="1"/>
    <s v="food/food trucks"/>
    <n v="6"/>
    <n v="46.63"/>
    <x v="7"/>
    <x v="19"/>
    <x v="1174"/>
    <x v="1174"/>
    <x v="2"/>
  </r>
  <r>
    <x v="1175"/>
    <x v="1175"/>
    <x v="1174"/>
    <x v="22"/>
    <n v="585"/>
    <x v="2"/>
    <s v="US"/>
    <s v="USD"/>
    <x v="1175"/>
    <x v="1175"/>
    <b v="0"/>
    <n v="9"/>
    <x v="1"/>
    <s v="food/food trucks"/>
    <n v="3"/>
    <n v="65"/>
    <x v="7"/>
    <x v="19"/>
    <x v="1175"/>
    <x v="1175"/>
    <x v="0"/>
  </r>
  <r>
    <x v="1176"/>
    <x v="1176"/>
    <x v="1175"/>
    <x v="164"/>
    <n v="10"/>
    <x v="2"/>
    <s v="AU"/>
    <s v="AUD"/>
    <x v="1176"/>
    <x v="1176"/>
    <b v="0"/>
    <n v="1"/>
    <x v="1"/>
    <s v="food/food trucks"/>
    <n v="0"/>
    <n v="10"/>
    <x v="7"/>
    <x v="19"/>
    <x v="1176"/>
    <x v="1176"/>
    <x v="1"/>
  </r>
  <r>
    <x v="1177"/>
    <x v="1177"/>
    <x v="1176"/>
    <x v="12"/>
    <n v="0"/>
    <x v="2"/>
    <s v="GB"/>
    <s v="GBP"/>
    <x v="1177"/>
    <x v="1177"/>
    <b v="0"/>
    <n v="0"/>
    <x v="1"/>
    <s v="food/food trucks"/>
    <n v="0"/>
    <n v="0"/>
    <x v="7"/>
    <x v="19"/>
    <x v="1177"/>
    <x v="1177"/>
    <x v="3"/>
  </r>
  <r>
    <x v="1178"/>
    <x v="1178"/>
    <x v="1177"/>
    <x v="96"/>
    <n v="5"/>
    <x v="2"/>
    <s v="US"/>
    <s v="USD"/>
    <x v="1178"/>
    <x v="1178"/>
    <b v="0"/>
    <n v="1"/>
    <x v="1"/>
    <s v="food/food trucks"/>
    <n v="0"/>
    <n v="5"/>
    <x v="7"/>
    <x v="19"/>
    <x v="1178"/>
    <x v="1178"/>
    <x v="3"/>
  </r>
  <r>
    <x v="1179"/>
    <x v="1179"/>
    <x v="1178"/>
    <x v="127"/>
    <n v="3200"/>
    <x v="2"/>
    <s v="CA"/>
    <s v="CAD"/>
    <x v="1179"/>
    <x v="1179"/>
    <b v="0"/>
    <n v="5"/>
    <x v="1"/>
    <s v="food/food trucks"/>
    <n v="5"/>
    <n v="640"/>
    <x v="7"/>
    <x v="19"/>
    <x v="1179"/>
    <x v="1179"/>
    <x v="0"/>
  </r>
  <r>
    <x v="1180"/>
    <x v="1180"/>
    <x v="1179"/>
    <x v="63"/>
    <n v="5875"/>
    <x v="2"/>
    <s v="US"/>
    <s v="USD"/>
    <x v="1180"/>
    <x v="1180"/>
    <b v="0"/>
    <n v="85"/>
    <x v="1"/>
    <s v="food/food trucks"/>
    <n v="12"/>
    <n v="69.12"/>
    <x v="7"/>
    <x v="19"/>
    <x v="1180"/>
    <x v="1180"/>
    <x v="3"/>
  </r>
  <r>
    <x v="1181"/>
    <x v="1181"/>
    <x v="1180"/>
    <x v="63"/>
    <n v="4"/>
    <x v="2"/>
    <s v="US"/>
    <s v="USD"/>
    <x v="1181"/>
    <x v="1181"/>
    <b v="0"/>
    <n v="3"/>
    <x v="1"/>
    <s v="food/food trucks"/>
    <n v="0"/>
    <n v="1.33"/>
    <x v="7"/>
    <x v="19"/>
    <x v="1181"/>
    <x v="1181"/>
    <x v="0"/>
  </r>
  <r>
    <x v="1182"/>
    <x v="1182"/>
    <x v="1181"/>
    <x v="28"/>
    <n v="42"/>
    <x v="2"/>
    <s v="US"/>
    <s v="USD"/>
    <x v="1182"/>
    <x v="1182"/>
    <b v="0"/>
    <n v="4"/>
    <x v="1"/>
    <s v="food/food trucks"/>
    <n v="4"/>
    <n v="10.5"/>
    <x v="7"/>
    <x v="19"/>
    <x v="1182"/>
    <x v="1182"/>
    <x v="2"/>
  </r>
  <r>
    <x v="1183"/>
    <x v="1183"/>
    <x v="1182"/>
    <x v="30"/>
    <n v="100"/>
    <x v="2"/>
    <s v="US"/>
    <s v="USD"/>
    <x v="1183"/>
    <x v="1183"/>
    <b v="0"/>
    <n v="3"/>
    <x v="1"/>
    <s v="food/food trucks"/>
    <n v="4"/>
    <n v="33.33"/>
    <x v="7"/>
    <x v="19"/>
    <x v="1183"/>
    <x v="1183"/>
    <x v="2"/>
  </r>
  <r>
    <x v="1184"/>
    <x v="1184"/>
    <x v="1183"/>
    <x v="29"/>
    <n v="23086"/>
    <x v="0"/>
    <s v="GB"/>
    <s v="GBP"/>
    <x v="1184"/>
    <x v="1184"/>
    <b v="0"/>
    <n v="375"/>
    <x v="0"/>
    <s v="photography/photobooks"/>
    <n v="105"/>
    <n v="61.56"/>
    <x v="8"/>
    <x v="20"/>
    <x v="1184"/>
    <x v="1184"/>
    <x v="1"/>
  </r>
  <r>
    <x v="1185"/>
    <x v="1185"/>
    <x v="1184"/>
    <x v="78"/>
    <n v="13180"/>
    <x v="0"/>
    <s v="US"/>
    <s v="USD"/>
    <x v="1185"/>
    <x v="1185"/>
    <b v="0"/>
    <n v="111"/>
    <x v="0"/>
    <s v="photography/photobooks"/>
    <n v="105"/>
    <n v="118.74"/>
    <x v="8"/>
    <x v="20"/>
    <x v="1185"/>
    <x v="1185"/>
    <x v="0"/>
  </r>
  <r>
    <x v="1186"/>
    <x v="1186"/>
    <x v="1185"/>
    <x v="51"/>
    <n v="8005"/>
    <x v="0"/>
    <s v="GB"/>
    <s v="GBP"/>
    <x v="1186"/>
    <x v="1186"/>
    <b v="0"/>
    <n v="123"/>
    <x v="0"/>
    <s v="photography/photobooks"/>
    <n v="107"/>
    <n v="65.08"/>
    <x v="8"/>
    <x v="20"/>
    <x v="1186"/>
    <x v="1186"/>
    <x v="0"/>
  </r>
  <r>
    <x v="1187"/>
    <x v="1187"/>
    <x v="1186"/>
    <x v="222"/>
    <n v="9111"/>
    <x v="0"/>
    <s v="US"/>
    <s v="USD"/>
    <x v="1187"/>
    <x v="1187"/>
    <b v="0"/>
    <n v="70"/>
    <x v="0"/>
    <s v="photography/photobooks"/>
    <n v="104"/>
    <n v="130.16"/>
    <x v="8"/>
    <x v="20"/>
    <x v="1187"/>
    <x v="1187"/>
    <x v="0"/>
  </r>
  <r>
    <x v="1188"/>
    <x v="1188"/>
    <x v="1187"/>
    <x v="13"/>
    <n v="3211"/>
    <x v="0"/>
    <s v="CA"/>
    <s v="CAD"/>
    <x v="1188"/>
    <x v="1188"/>
    <b v="0"/>
    <n v="85"/>
    <x v="0"/>
    <s v="photography/photobooks"/>
    <n v="161"/>
    <n v="37.78"/>
    <x v="8"/>
    <x v="20"/>
    <x v="1188"/>
    <x v="1188"/>
    <x v="2"/>
  </r>
  <r>
    <x v="1189"/>
    <x v="1189"/>
    <x v="1188"/>
    <x v="7"/>
    <n v="9700"/>
    <x v="0"/>
    <s v="US"/>
    <s v="USD"/>
    <x v="1189"/>
    <x v="1189"/>
    <b v="0"/>
    <n v="86"/>
    <x v="0"/>
    <s v="photography/photobooks"/>
    <n v="108"/>
    <n v="112.79"/>
    <x v="8"/>
    <x v="20"/>
    <x v="1189"/>
    <x v="1189"/>
    <x v="2"/>
  </r>
  <r>
    <x v="1190"/>
    <x v="1190"/>
    <x v="1189"/>
    <x v="2"/>
    <n v="675"/>
    <x v="0"/>
    <s v="US"/>
    <s v="USD"/>
    <x v="1190"/>
    <x v="1190"/>
    <b v="0"/>
    <n v="13"/>
    <x v="0"/>
    <s v="photography/photobooks"/>
    <n v="135"/>
    <n v="51.92"/>
    <x v="8"/>
    <x v="20"/>
    <x v="1190"/>
    <x v="1190"/>
    <x v="3"/>
  </r>
  <r>
    <x v="1191"/>
    <x v="1191"/>
    <x v="1190"/>
    <x v="200"/>
    <n v="2945"/>
    <x v="0"/>
    <s v="US"/>
    <s v="USD"/>
    <x v="1191"/>
    <x v="1191"/>
    <b v="0"/>
    <n v="33"/>
    <x v="0"/>
    <s v="photography/photobooks"/>
    <n v="109"/>
    <n v="89.24"/>
    <x v="8"/>
    <x v="20"/>
    <x v="1191"/>
    <x v="1191"/>
    <x v="2"/>
  </r>
  <r>
    <x v="1192"/>
    <x v="1192"/>
    <x v="1191"/>
    <x v="213"/>
    <n v="290"/>
    <x v="0"/>
    <s v="GB"/>
    <s v="GBP"/>
    <x v="1192"/>
    <x v="1192"/>
    <b v="0"/>
    <n v="15"/>
    <x v="0"/>
    <s v="photography/photobooks"/>
    <n v="290"/>
    <n v="19.329999999999998"/>
    <x v="8"/>
    <x v="20"/>
    <x v="1192"/>
    <x v="1192"/>
    <x v="1"/>
  </r>
  <r>
    <x v="1193"/>
    <x v="1193"/>
    <x v="1192"/>
    <x v="223"/>
    <n v="21831"/>
    <x v="0"/>
    <s v="US"/>
    <s v="USD"/>
    <x v="1193"/>
    <x v="1193"/>
    <b v="0"/>
    <n v="273"/>
    <x v="0"/>
    <s v="photography/photobooks"/>
    <n v="104"/>
    <n v="79.97"/>
    <x v="8"/>
    <x v="20"/>
    <x v="1193"/>
    <x v="1193"/>
    <x v="2"/>
  </r>
  <r>
    <x v="1194"/>
    <x v="1194"/>
    <x v="1193"/>
    <x v="78"/>
    <n v="40280"/>
    <x v="0"/>
    <s v="IE"/>
    <s v="EUR"/>
    <x v="1194"/>
    <x v="1194"/>
    <b v="0"/>
    <n v="714"/>
    <x v="0"/>
    <s v="photography/photobooks"/>
    <n v="322"/>
    <n v="56.41"/>
    <x v="8"/>
    <x v="20"/>
    <x v="1194"/>
    <x v="1194"/>
    <x v="0"/>
  </r>
  <r>
    <x v="1195"/>
    <x v="1195"/>
    <x v="1194"/>
    <x v="3"/>
    <n v="13500"/>
    <x v="0"/>
    <s v="IT"/>
    <s v="EUR"/>
    <x v="1195"/>
    <x v="1195"/>
    <b v="0"/>
    <n v="170"/>
    <x v="0"/>
    <s v="photography/photobooks"/>
    <n v="135"/>
    <n v="79.41"/>
    <x v="8"/>
    <x v="20"/>
    <x v="1195"/>
    <x v="1195"/>
    <x v="0"/>
  </r>
  <r>
    <x v="1196"/>
    <x v="1196"/>
    <x v="1195"/>
    <x v="107"/>
    <n v="39137"/>
    <x v="0"/>
    <s v="GB"/>
    <s v="GBP"/>
    <x v="1196"/>
    <x v="1196"/>
    <b v="0"/>
    <n v="512"/>
    <x v="0"/>
    <s v="photography/photobooks"/>
    <n v="270"/>
    <n v="76.44"/>
    <x v="8"/>
    <x v="20"/>
    <x v="1196"/>
    <x v="1196"/>
    <x v="0"/>
  </r>
  <r>
    <x v="1197"/>
    <x v="1197"/>
    <x v="1196"/>
    <x v="36"/>
    <n v="37994"/>
    <x v="0"/>
    <s v="US"/>
    <s v="USD"/>
    <x v="1197"/>
    <x v="1197"/>
    <b v="0"/>
    <n v="314"/>
    <x v="0"/>
    <s v="photography/photobooks"/>
    <n v="253"/>
    <n v="121"/>
    <x v="8"/>
    <x v="20"/>
    <x v="1197"/>
    <x v="1197"/>
    <x v="2"/>
  </r>
  <r>
    <x v="1198"/>
    <x v="1198"/>
    <x v="1197"/>
    <x v="8"/>
    <n v="9121"/>
    <x v="0"/>
    <s v="US"/>
    <s v="USD"/>
    <x v="1198"/>
    <x v="1198"/>
    <b v="0"/>
    <n v="167"/>
    <x v="0"/>
    <s v="photography/photobooks"/>
    <n v="261"/>
    <n v="54.62"/>
    <x v="8"/>
    <x v="20"/>
    <x v="1198"/>
    <x v="1198"/>
    <x v="0"/>
  </r>
  <r>
    <x v="1199"/>
    <x v="1199"/>
    <x v="1198"/>
    <x v="224"/>
    <n v="2693"/>
    <x v="0"/>
    <s v="GB"/>
    <s v="GBP"/>
    <x v="1199"/>
    <x v="1199"/>
    <b v="0"/>
    <n v="9"/>
    <x v="0"/>
    <s v="photography/photobooks"/>
    <n v="101"/>
    <n v="299.22000000000003"/>
    <x v="8"/>
    <x v="20"/>
    <x v="1199"/>
    <x v="1199"/>
    <x v="0"/>
  </r>
  <r>
    <x v="1200"/>
    <x v="1200"/>
    <x v="1199"/>
    <x v="225"/>
    <n v="6029"/>
    <x v="0"/>
    <s v="US"/>
    <s v="USD"/>
    <x v="1200"/>
    <x v="1200"/>
    <b v="0"/>
    <n v="103"/>
    <x v="0"/>
    <s v="photography/photobooks"/>
    <n v="126"/>
    <n v="58.53"/>
    <x v="8"/>
    <x v="20"/>
    <x v="1200"/>
    <x v="1200"/>
    <x v="0"/>
  </r>
  <r>
    <x v="1201"/>
    <x v="1201"/>
    <x v="1200"/>
    <x v="12"/>
    <n v="6146.27"/>
    <x v="0"/>
    <s v="GB"/>
    <s v="GBP"/>
    <x v="1201"/>
    <x v="1201"/>
    <b v="0"/>
    <n v="111"/>
    <x v="0"/>
    <s v="photography/photobooks"/>
    <n v="102"/>
    <n v="55.37"/>
    <x v="8"/>
    <x v="20"/>
    <x v="1201"/>
    <x v="1201"/>
    <x v="2"/>
  </r>
  <r>
    <x v="1202"/>
    <x v="1202"/>
    <x v="1201"/>
    <x v="31"/>
    <n v="49811"/>
    <x v="0"/>
    <s v="AU"/>
    <s v="AUD"/>
    <x v="1202"/>
    <x v="1202"/>
    <b v="0"/>
    <n v="271"/>
    <x v="0"/>
    <s v="photography/photobooks"/>
    <n v="199"/>
    <n v="183.8"/>
    <x v="8"/>
    <x v="20"/>
    <x v="1202"/>
    <x v="1202"/>
    <x v="0"/>
  </r>
  <r>
    <x v="1203"/>
    <x v="1203"/>
    <x v="1202"/>
    <x v="226"/>
    <n v="16700"/>
    <x v="0"/>
    <s v="US"/>
    <s v="USD"/>
    <x v="1203"/>
    <x v="1203"/>
    <b v="0"/>
    <n v="101"/>
    <x v="0"/>
    <s v="photography/photobooks"/>
    <n v="102"/>
    <n v="165.35"/>
    <x v="8"/>
    <x v="20"/>
    <x v="1203"/>
    <x v="1203"/>
    <x v="0"/>
  </r>
  <r>
    <x v="1204"/>
    <x v="1204"/>
    <x v="1203"/>
    <x v="93"/>
    <n v="13383"/>
    <x v="0"/>
    <s v="US"/>
    <s v="USD"/>
    <x v="1204"/>
    <x v="1204"/>
    <b v="0"/>
    <n v="57"/>
    <x v="0"/>
    <s v="photography/photobooks"/>
    <n v="103"/>
    <n v="234.79"/>
    <x v="8"/>
    <x v="20"/>
    <x v="1204"/>
    <x v="1204"/>
    <x v="0"/>
  </r>
  <r>
    <x v="1205"/>
    <x v="1205"/>
    <x v="1204"/>
    <x v="93"/>
    <n v="13112"/>
    <x v="0"/>
    <s v="DE"/>
    <s v="EUR"/>
    <x v="1205"/>
    <x v="1205"/>
    <b v="0"/>
    <n v="62"/>
    <x v="0"/>
    <s v="photography/photobooks"/>
    <n v="101"/>
    <n v="211.48"/>
    <x v="8"/>
    <x v="20"/>
    <x v="1205"/>
    <x v="1205"/>
    <x v="0"/>
  </r>
  <r>
    <x v="1206"/>
    <x v="1206"/>
    <x v="1205"/>
    <x v="42"/>
    <n v="1035"/>
    <x v="0"/>
    <s v="AT"/>
    <s v="EUR"/>
    <x v="1206"/>
    <x v="1206"/>
    <b v="0"/>
    <n v="32"/>
    <x v="0"/>
    <s v="photography/photobooks"/>
    <n v="115"/>
    <n v="32.340000000000003"/>
    <x v="8"/>
    <x v="20"/>
    <x v="1206"/>
    <x v="1206"/>
    <x v="1"/>
  </r>
  <r>
    <x v="1207"/>
    <x v="1207"/>
    <x v="1206"/>
    <x v="227"/>
    <n v="17396"/>
    <x v="0"/>
    <s v="IT"/>
    <s v="EUR"/>
    <x v="1207"/>
    <x v="1207"/>
    <b v="0"/>
    <n v="141"/>
    <x v="0"/>
    <s v="photography/photobooks"/>
    <n v="104"/>
    <n v="123.38"/>
    <x v="8"/>
    <x v="20"/>
    <x v="1207"/>
    <x v="1207"/>
    <x v="2"/>
  </r>
  <r>
    <x v="1208"/>
    <x v="1208"/>
    <x v="1207"/>
    <x v="3"/>
    <n v="15530"/>
    <x v="0"/>
    <s v="US"/>
    <s v="USD"/>
    <x v="1208"/>
    <x v="1208"/>
    <b v="0"/>
    <n v="75"/>
    <x v="0"/>
    <s v="photography/photobooks"/>
    <n v="155"/>
    <n v="207.07"/>
    <x v="8"/>
    <x v="20"/>
    <x v="1208"/>
    <x v="1208"/>
    <x v="2"/>
  </r>
  <r>
    <x v="1209"/>
    <x v="1209"/>
    <x v="1208"/>
    <x v="12"/>
    <n v="6360"/>
    <x v="0"/>
    <s v="US"/>
    <s v="USD"/>
    <x v="1209"/>
    <x v="1209"/>
    <b v="0"/>
    <n v="46"/>
    <x v="0"/>
    <s v="photography/photobooks"/>
    <n v="106"/>
    <n v="138.26"/>
    <x v="8"/>
    <x v="20"/>
    <x v="1209"/>
    <x v="1209"/>
    <x v="1"/>
  </r>
  <r>
    <x v="1210"/>
    <x v="1210"/>
    <x v="1209"/>
    <x v="22"/>
    <n v="50863"/>
    <x v="0"/>
    <s v="SE"/>
    <s v="SEK"/>
    <x v="1210"/>
    <x v="1210"/>
    <b v="0"/>
    <n v="103"/>
    <x v="0"/>
    <s v="photography/photobooks"/>
    <n v="254"/>
    <n v="493.82"/>
    <x v="8"/>
    <x v="20"/>
    <x v="1210"/>
    <x v="1210"/>
    <x v="0"/>
  </r>
  <r>
    <x v="1211"/>
    <x v="1211"/>
    <x v="1210"/>
    <x v="28"/>
    <n v="1011"/>
    <x v="0"/>
    <s v="CA"/>
    <s v="CAD"/>
    <x v="1211"/>
    <x v="1211"/>
    <b v="0"/>
    <n v="6"/>
    <x v="0"/>
    <s v="photography/photobooks"/>
    <n v="101"/>
    <n v="168.5"/>
    <x v="8"/>
    <x v="20"/>
    <x v="1211"/>
    <x v="1211"/>
    <x v="2"/>
  </r>
  <r>
    <x v="1212"/>
    <x v="1212"/>
    <x v="1211"/>
    <x v="30"/>
    <n v="3226"/>
    <x v="0"/>
    <s v="US"/>
    <s v="USD"/>
    <x v="1212"/>
    <x v="1212"/>
    <b v="0"/>
    <n v="83"/>
    <x v="0"/>
    <s v="photography/photobooks"/>
    <n v="129"/>
    <n v="38.869999999999997"/>
    <x v="8"/>
    <x v="20"/>
    <x v="1212"/>
    <x v="1212"/>
    <x v="0"/>
  </r>
  <r>
    <x v="1213"/>
    <x v="1213"/>
    <x v="1212"/>
    <x v="115"/>
    <n v="6645"/>
    <x v="0"/>
    <s v="GB"/>
    <s v="GBP"/>
    <x v="1213"/>
    <x v="1213"/>
    <b v="0"/>
    <n v="108"/>
    <x v="0"/>
    <s v="photography/photobooks"/>
    <n v="102"/>
    <n v="61.53"/>
    <x v="8"/>
    <x v="20"/>
    <x v="1213"/>
    <x v="1213"/>
    <x v="2"/>
  </r>
  <r>
    <x v="1214"/>
    <x v="1214"/>
    <x v="1213"/>
    <x v="13"/>
    <n v="2636"/>
    <x v="0"/>
    <s v="US"/>
    <s v="USD"/>
    <x v="1214"/>
    <x v="1214"/>
    <b v="0"/>
    <n v="25"/>
    <x v="0"/>
    <s v="photography/photobooks"/>
    <n v="132"/>
    <n v="105.44"/>
    <x v="8"/>
    <x v="20"/>
    <x v="1214"/>
    <x v="1214"/>
    <x v="0"/>
  </r>
  <r>
    <x v="1215"/>
    <x v="1215"/>
    <x v="1214"/>
    <x v="10"/>
    <n v="39304.01"/>
    <x v="0"/>
    <s v="US"/>
    <s v="USD"/>
    <x v="1215"/>
    <x v="1215"/>
    <b v="0"/>
    <n v="549"/>
    <x v="0"/>
    <s v="photography/photobooks"/>
    <n v="786"/>
    <n v="71.59"/>
    <x v="8"/>
    <x v="20"/>
    <x v="1215"/>
    <x v="1215"/>
    <x v="3"/>
  </r>
  <r>
    <x v="1216"/>
    <x v="1216"/>
    <x v="1215"/>
    <x v="32"/>
    <n v="20398"/>
    <x v="0"/>
    <s v="US"/>
    <s v="USD"/>
    <x v="1216"/>
    <x v="1216"/>
    <b v="0"/>
    <n v="222"/>
    <x v="0"/>
    <s v="photography/photobooks"/>
    <n v="146"/>
    <n v="91.88"/>
    <x v="8"/>
    <x v="20"/>
    <x v="1216"/>
    <x v="1216"/>
    <x v="0"/>
  </r>
  <r>
    <x v="1217"/>
    <x v="1217"/>
    <x v="1216"/>
    <x v="228"/>
    <n v="27189"/>
    <x v="0"/>
    <s v="US"/>
    <s v="USD"/>
    <x v="1217"/>
    <x v="1217"/>
    <b v="0"/>
    <n v="183"/>
    <x v="0"/>
    <s v="photography/photobooks"/>
    <n v="103"/>
    <n v="148.57"/>
    <x v="8"/>
    <x v="20"/>
    <x v="1217"/>
    <x v="1217"/>
    <x v="2"/>
  </r>
  <r>
    <x v="1218"/>
    <x v="1218"/>
    <x v="1217"/>
    <x v="7"/>
    <n v="15505"/>
    <x v="0"/>
    <s v="US"/>
    <s v="USD"/>
    <x v="1218"/>
    <x v="1218"/>
    <b v="0"/>
    <n v="89"/>
    <x v="0"/>
    <s v="photography/photobooks"/>
    <n v="172"/>
    <n v="174.21"/>
    <x v="8"/>
    <x v="20"/>
    <x v="1218"/>
    <x v="1218"/>
    <x v="0"/>
  </r>
  <r>
    <x v="1219"/>
    <x v="1219"/>
    <x v="1218"/>
    <x v="229"/>
    <n v="26024"/>
    <x v="0"/>
    <s v="US"/>
    <s v="USD"/>
    <x v="1219"/>
    <x v="1219"/>
    <b v="0"/>
    <n v="253"/>
    <x v="0"/>
    <s v="photography/photobooks"/>
    <n v="159"/>
    <n v="102.86"/>
    <x v="8"/>
    <x v="20"/>
    <x v="1219"/>
    <x v="1219"/>
    <x v="2"/>
  </r>
  <r>
    <x v="1220"/>
    <x v="1220"/>
    <x v="1219"/>
    <x v="36"/>
    <n v="15565"/>
    <x v="0"/>
    <s v="DE"/>
    <s v="EUR"/>
    <x v="1220"/>
    <x v="1220"/>
    <b v="0"/>
    <n v="140"/>
    <x v="0"/>
    <s v="photography/photobooks"/>
    <n v="104"/>
    <n v="111.18"/>
    <x v="8"/>
    <x v="20"/>
    <x v="1220"/>
    <x v="1220"/>
    <x v="0"/>
  </r>
  <r>
    <x v="1221"/>
    <x v="1221"/>
    <x v="1220"/>
    <x v="41"/>
    <n v="2451.0100000000002"/>
    <x v="0"/>
    <s v="GB"/>
    <s v="GBP"/>
    <x v="1221"/>
    <x v="1221"/>
    <b v="0"/>
    <n v="103"/>
    <x v="0"/>
    <s v="photography/photobooks"/>
    <n v="111"/>
    <n v="23.8"/>
    <x v="8"/>
    <x v="20"/>
    <x v="1221"/>
    <x v="1221"/>
    <x v="2"/>
  </r>
  <r>
    <x v="1222"/>
    <x v="1222"/>
    <x v="1221"/>
    <x v="23"/>
    <n v="11215"/>
    <x v="0"/>
    <s v="CA"/>
    <s v="CAD"/>
    <x v="1222"/>
    <x v="1222"/>
    <b v="0"/>
    <n v="138"/>
    <x v="0"/>
    <s v="photography/photobooks"/>
    <n v="280"/>
    <n v="81.27"/>
    <x v="8"/>
    <x v="20"/>
    <x v="1222"/>
    <x v="1222"/>
    <x v="2"/>
  </r>
  <r>
    <x v="1223"/>
    <x v="1223"/>
    <x v="1222"/>
    <x v="230"/>
    <n v="22197"/>
    <x v="0"/>
    <s v="US"/>
    <s v="USD"/>
    <x v="1223"/>
    <x v="1223"/>
    <b v="0"/>
    <n v="191"/>
    <x v="0"/>
    <s v="photography/photobooks"/>
    <n v="112"/>
    <n v="116.21"/>
    <x v="8"/>
    <x v="20"/>
    <x v="1223"/>
    <x v="1223"/>
    <x v="2"/>
  </r>
  <r>
    <x v="1224"/>
    <x v="1224"/>
    <x v="1223"/>
    <x v="36"/>
    <n v="1060"/>
    <x v="1"/>
    <s v="US"/>
    <s v="USD"/>
    <x v="1224"/>
    <x v="1224"/>
    <b v="0"/>
    <n v="18"/>
    <x v="1"/>
    <s v="music/world music"/>
    <n v="7"/>
    <n v="58.89"/>
    <x v="4"/>
    <x v="21"/>
    <x v="1224"/>
    <x v="1224"/>
    <x v="3"/>
  </r>
  <r>
    <x v="1225"/>
    <x v="1225"/>
    <x v="1224"/>
    <x v="9"/>
    <n v="132"/>
    <x v="1"/>
    <s v="US"/>
    <s v="USD"/>
    <x v="1225"/>
    <x v="1225"/>
    <b v="0"/>
    <n v="3"/>
    <x v="1"/>
    <s v="music/world music"/>
    <n v="4"/>
    <n v="44"/>
    <x v="4"/>
    <x v="21"/>
    <x v="1225"/>
    <x v="1225"/>
    <x v="4"/>
  </r>
  <r>
    <x v="1226"/>
    <x v="1226"/>
    <x v="1225"/>
    <x v="63"/>
    <n v="1937"/>
    <x v="1"/>
    <s v="US"/>
    <s v="USD"/>
    <x v="1226"/>
    <x v="1226"/>
    <b v="0"/>
    <n v="40"/>
    <x v="1"/>
    <s v="music/world music"/>
    <n v="4"/>
    <n v="48.43"/>
    <x v="4"/>
    <x v="21"/>
    <x v="1226"/>
    <x v="1226"/>
    <x v="3"/>
  </r>
  <r>
    <x v="1227"/>
    <x v="1227"/>
    <x v="1226"/>
    <x v="13"/>
    <n v="0"/>
    <x v="1"/>
    <s v="US"/>
    <s v="USD"/>
    <x v="1227"/>
    <x v="1227"/>
    <b v="0"/>
    <n v="0"/>
    <x v="1"/>
    <s v="music/world music"/>
    <n v="0"/>
    <n v="0"/>
    <x v="4"/>
    <x v="21"/>
    <x v="1227"/>
    <x v="1227"/>
    <x v="3"/>
  </r>
  <r>
    <x v="1228"/>
    <x v="1228"/>
    <x v="1227"/>
    <x v="10"/>
    <n v="1465"/>
    <x v="1"/>
    <s v="US"/>
    <s v="USD"/>
    <x v="1228"/>
    <x v="1228"/>
    <b v="0"/>
    <n v="24"/>
    <x v="1"/>
    <s v="music/world music"/>
    <n v="29"/>
    <n v="61.04"/>
    <x v="4"/>
    <x v="21"/>
    <x v="1228"/>
    <x v="1228"/>
    <x v="6"/>
  </r>
  <r>
    <x v="1229"/>
    <x v="1229"/>
    <x v="1228"/>
    <x v="181"/>
    <n v="25"/>
    <x v="1"/>
    <s v="US"/>
    <s v="USD"/>
    <x v="1229"/>
    <x v="1229"/>
    <b v="0"/>
    <n v="1"/>
    <x v="1"/>
    <s v="music/world music"/>
    <n v="1"/>
    <n v="25"/>
    <x v="4"/>
    <x v="21"/>
    <x v="1229"/>
    <x v="1229"/>
    <x v="5"/>
  </r>
  <r>
    <x v="1230"/>
    <x v="1230"/>
    <x v="1229"/>
    <x v="69"/>
    <n v="0"/>
    <x v="1"/>
    <s v="US"/>
    <s v="USD"/>
    <x v="1230"/>
    <x v="1230"/>
    <b v="0"/>
    <n v="0"/>
    <x v="1"/>
    <s v="music/world music"/>
    <n v="0"/>
    <n v="0"/>
    <x v="4"/>
    <x v="21"/>
    <x v="1230"/>
    <x v="1230"/>
    <x v="6"/>
  </r>
  <r>
    <x v="1231"/>
    <x v="1231"/>
    <x v="1230"/>
    <x v="10"/>
    <n v="0"/>
    <x v="1"/>
    <s v="US"/>
    <s v="USD"/>
    <x v="1231"/>
    <x v="1231"/>
    <b v="0"/>
    <n v="0"/>
    <x v="1"/>
    <s v="music/world music"/>
    <n v="0"/>
    <n v="0"/>
    <x v="4"/>
    <x v="21"/>
    <x v="1231"/>
    <x v="1231"/>
    <x v="0"/>
  </r>
  <r>
    <x v="1232"/>
    <x v="1232"/>
    <x v="1231"/>
    <x v="10"/>
    <n v="40"/>
    <x v="1"/>
    <s v="US"/>
    <s v="USD"/>
    <x v="1232"/>
    <x v="1232"/>
    <b v="0"/>
    <n v="1"/>
    <x v="1"/>
    <s v="music/world music"/>
    <n v="1"/>
    <n v="40"/>
    <x v="4"/>
    <x v="21"/>
    <x v="1232"/>
    <x v="1232"/>
    <x v="4"/>
  </r>
  <r>
    <x v="1233"/>
    <x v="1233"/>
    <x v="1232"/>
    <x v="28"/>
    <n v="116"/>
    <x v="1"/>
    <s v="US"/>
    <s v="USD"/>
    <x v="1233"/>
    <x v="1233"/>
    <b v="0"/>
    <n v="6"/>
    <x v="1"/>
    <s v="music/world music"/>
    <n v="12"/>
    <n v="19.329999999999998"/>
    <x v="4"/>
    <x v="21"/>
    <x v="1233"/>
    <x v="1233"/>
    <x v="5"/>
  </r>
  <r>
    <x v="1234"/>
    <x v="1234"/>
    <x v="1233"/>
    <x v="63"/>
    <n v="0"/>
    <x v="1"/>
    <s v="GB"/>
    <s v="GBP"/>
    <x v="1234"/>
    <x v="1234"/>
    <b v="0"/>
    <n v="0"/>
    <x v="1"/>
    <s v="music/world music"/>
    <n v="0"/>
    <n v="0"/>
    <x v="4"/>
    <x v="21"/>
    <x v="1234"/>
    <x v="1234"/>
    <x v="0"/>
  </r>
  <r>
    <x v="1235"/>
    <x v="1235"/>
    <x v="1234"/>
    <x v="231"/>
    <n v="210"/>
    <x v="1"/>
    <s v="US"/>
    <s v="USD"/>
    <x v="1235"/>
    <x v="1235"/>
    <b v="0"/>
    <n v="6"/>
    <x v="1"/>
    <s v="music/world music"/>
    <n v="3"/>
    <n v="35"/>
    <x v="4"/>
    <x v="21"/>
    <x v="1235"/>
    <x v="1235"/>
    <x v="4"/>
  </r>
  <r>
    <x v="1236"/>
    <x v="1236"/>
    <x v="1235"/>
    <x v="30"/>
    <n v="0"/>
    <x v="1"/>
    <s v="US"/>
    <s v="USD"/>
    <x v="1236"/>
    <x v="1236"/>
    <b v="0"/>
    <n v="0"/>
    <x v="1"/>
    <s v="music/world music"/>
    <n v="0"/>
    <n v="0"/>
    <x v="4"/>
    <x v="21"/>
    <x v="1236"/>
    <x v="1236"/>
    <x v="5"/>
  </r>
  <r>
    <x v="1237"/>
    <x v="1237"/>
    <x v="1236"/>
    <x v="31"/>
    <n v="0"/>
    <x v="1"/>
    <s v="US"/>
    <s v="USD"/>
    <x v="1237"/>
    <x v="1237"/>
    <b v="0"/>
    <n v="0"/>
    <x v="1"/>
    <s v="music/world music"/>
    <n v="0"/>
    <n v="0"/>
    <x v="4"/>
    <x v="21"/>
    <x v="1237"/>
    <x v="1237"/>
    <x v="5"/>
  </r>
  <r>
    <x v="1238"/>
    <x v="1238"/>
    <x v="1237"/>
    <x v="28"/>
    <n v="178"/>
    <x v="1"/>
    <s v="US"/>
    <s v="USD"/>
    <x v="1238"/>
    <x v="1238"/>
    <b v="0"/>
    <n v="3"/>
    <x v="1"/>
    <s v="music/world music"/>
    <n v="18"/>
    <n v="59.33"/>
    <x v="4"/>
    <x v="21"/>
    <x v="1238"/>
    <x v="1238"/>
    <x v="6"/>
  </r>
  <r>
    <x v="1239"/>
    <x v="1239"/>
    <x v="1238"/>
    <x v="30"/>
    <n v="0"/>
    <x v="1"/>
    <s v="US"/>
    <s v="USD"/>
    <x v="1239"/>
    <x v="1239"/>
    <b v="0"/>
    <n v="0"/>
    <x v="1"/>
    <s v="music/world music"/>
    <n v="0"/>
    <n v="0"/>
    <x v="4"/>
    <x v="21"/>
    <x v="1239"/>
    <x v="1239"/>
    <x v="6"/>
  </r>
  <r>
    <x v="1240"/>
    <x v="1240"/>
    <x v="1239"/>
    <x v="6"/>
    <n v="241"/>
    <x v="1"/>
    <s v="US"/>
    <s v="USD"/>
    <x v="1240"/>
    <x v="1240"/>
    <b v="0"/>
    <n v="8"/>
    <x v="1"/>
    <s v="music/world music"/>
    <n v="3"/>
    <n v="30.13"/>
    <x v="4"/>
    <x v="21"/>
    <x v="1240"/>
    <x v="1240"/>
    <x v="4"/>
  </r>
  <r>
    <x v="1241"/>
    <x v="1241"/>
    <x v="1240"/>
    <x v="10"/>
    <n v="2537"/>
    <x v="1"/>
    <s v="US"/>
    <s v="USD"/>
    <x v="1241"/>
    <x v="1241"/>
    <b v="0"/>
    <n v="34"/>
    <x v="1"/>
    <s v="music/world music"/>
    <n v="51"/>
    <n v="74.62"/>
    <x v="4"/>
    <x v="21"/>
    <x v="1241"/>
    <x v="1241"/>
    <x v="3"/>
  </r>
  <r>
    <x v="1242"/>
    <x v="1242"/>
    <x v="1241"/>
    <x v="232"/>
    <n v="5"/>
    <x v="1"/>
    <s v="US"/>
    <s v="USD"/>
    <x v="1242"/>
    <x v="1242"/>
    <b v="0"/>
    <n v="1"/>
    <x v="1"/>
    <s v="music/world music"/>
    <n v="1"/>
    <n v="5"/>
    <x v="4"/>
    <x v="21"/>
    <x v="1242"/>
    <x v="1242"/>
    <x v="6"/>
  </r>
  <r>
    <x v="1243"/>
    <x v="1243"/>
    <x v="1242"/>
    <x v="14"/>
    <n v="1691"/>
    <x v="1"/>
    <s v="US"/>
    <s v="USD"/>
    <x v="1243"/>
    <x v="1243"/>
    <b v="0"/>
    <n v="38"/>
    <x v="1"/>
    <s v="music/world music"/>
    <n v="14"/>
    <n v="44.5"/>
    <x v="4"/>
    <x v="21"/>
    <x v="1243"/>
    <x v="1243"/>
    <x v="6"/>
  </r>
  <r>
    <x v="1244"/>
    <x v="1244"/>
    <x v="1243"/>
    <x v="13"/>
    <n v="2076"/>
    <x v="0"/>
    <s v="US"/>
    <s v="USD"/>
    <x v="1244"/>
    <x v="1244"/>
    <b v="1"/>
    <n v="45"/>
    <x v="0"/>
    <s v="music/rock"/>
    <n v="104"/>
    <n v="46.13"/>
    <x v="4"/>
    <x v="11"/>
    <x v="1244"/>
    <x v="1244"/>
    <x v="4"/>
  </r>
  <r>
    <x v="1245"/>
    <x v="1245"/>
    <x v="1244"/>
    <x v="13"/>
    <n v="2405"/>
    <x v="0"/>
    <s v="US"/>
    <s v="USD"/>
    <x v="1245"/>
    <x v="1245"/>
    <b v="1"/>
    <n v="17"/>
    <x v="0"/>
    <s v="music/rock"/>
    <n v="120"/>
    <n v="141.47"/>
    <x v="4"/>
    <x v="11"/>
    <x v="1245"/>
    <x v="1245"/>
    <x v="3"/>
  </r>
  <r>
    <x v="1246"/>
    <x v="1246"/>
    <x v="1245"/>
    <x v="13"/>
    <n v="2340"/>
    <x v="0"/>
    <s v="US"/>
    <s v="USD"/>
    <x v="1246"/>
    <x v="1246"/>
    <b v="1"/>
    <n v="31"/>
    <x v="0"/>
    <s v="music/rock"/>
    <n v="117"/>
    <n v="75.48"/>
    <x v="4"/>
    <x v="11"/>
    <x v="1246"/>
    <x v="1246"/>
    <x v="6"/>
  </r>
  <r>
    <x v="1247"/>
    <x v="1247"/>
    <x v="1246"/>
    <x v="8"/>
    <n v="4275"/>
    <x v="0"/>
    <s v="US"/>
    <s v="USD"/>
    <x v="1247"/>
    <x v="1247"/>
    <b v="1"/>
    <n v="50"/>
    <x v="0"/>
    <s v="music/rock"/>
    <n v="122"/>
    <n v="85.5"/>
    <x v="4"/>
    <x v="11"/>
    <x v="1247"/>
    <x v="1247"/>
    <x v="4"/>
  </r>
  <r>
    <x v="1248"/>
    <x v="1248"/>
    <x v="1247"/>
    <x v="30"/>
    <n v="3791"/>
    <x v="0"/>
    <s v="US"/>
    <s v="USD"/>
    <x v="1248"/>
    <x v="1248"/>
    <b v="1"/>
    <n v="59"/>
    <x v="0"/>
    <s v="music/rock"/>
    <n v="152"/>
    <n v="64.25"/>
    <x v="4"/>
    <x v="11"/>
    <x v="1248"/>
    <x v="1248"/>
    <x v="3"/>
  </r>
  <r>
    <x v="1249"/>
    <x v="1249"/>
    <x v="1248"/>
    <x v="10"/>
    <n v="5222"/>
    <x v="0"/>
    <s v="US"/>
    <s v="USD"/>
    <x v="1249"/>
    <x v="1249"/>
    <b v="1"/>
    <n v="81"/>
    <x v="0"/>
    <s v="music/rock"/>
    <n v="104"/>
    <n v="64.47"/>
    <x v="4"/>
    <x v="11"/>
    <x v="1249"/>
    <x v="1249"/>
    <x v="5"/>
  </r>
  <r>
    <x v="1250"/>
    <x v="1250"/>
    <x v="1249"/>
    <x v="11"/>
    <n v="60046"/>
    <x v="0"/>
    <s v="US"/>
    <s v="USD"/>
    <x v="1250"/>
    <x v="1250"/>
    <b v="1"/>
    <n v="508"/>
    <x v="0"/>
    <s v="music/rock"/>
    <n v="200"/>
    <n v="118.2"/>
    <x v="4"/>
    <x v="11"/>
    <x v="1250"/>
    <x v="1250"/>
    <x v="3"/>
  </r>
  <r>
    <x v="1251"/>
    <x v="1251"/>
    <x v="1250"/>
    <x v="12"/>
    <n v="6108"/>
    <x v="0"/>
    <s v="US"/>
    <s v="USD"/>
    <x v="1251"/>
    <x v="1251"/>
    <b v="1"/>
    <n v="74"/>
    <x v="0"/>
    <s v="music/rock"/>
    <n v="102"/>
    <n v="82.54"/>
    <x v="4"/>
    <x v="11"/>
    <x v="1251"/>
    <x v="1251"/>
    <x v="6"/>
  </r>
  <r>
    <x v="1252"/>
    <x v="1252"/>
    <x v="1251"/>
    <x v="8"/>
    <n v="4818"/>
    <x v="0"/>
    <s v="US"/>
    <s v="USD"/>
    <x v="1252"/>
    <x v="1252"/>
    <b v="1"/>
    <n v="141"/>
    <x v="0"/>
    <s v="music/rock"/>
    <n v="138"/>
    <n v="34.17"/>
    <x v="4"/>
    <x v="11"/>
    <x v="1252"/>
    <x v="1252"/>
    <x v="4"/>
  </r>
  <r>
    <x v="1253"/>
    <x v="1253"/>
    <x v="1252"/>
    <x v="185"/>
    <n v="30383.32"/>
    <x v="0"/>
    <s v="US"/>
    <s v="USD"/>
    <x v="1253"/>
    <x v="1253"/>
    <b v="1"/>
    <n v="711"/>
    <x v="0"/>
    <s v="music/rock"/>
    <n v="303833"/>
    <n v="42.73"/>
    <x v="4"/>
    <x v="11"/>
    <x v="1253"/>
    <x v="1253"/>
    <x v="3"/>
  </r>
  <r>
    <x v="1254"/>
    <x v="1254"/>
    <x v="1253"/>
    <x v="233"/>
    <n v="13323"/>
    <x v="0"/>
    <s v="US"/>
    <s v="USD"/>
    <x v="1254"/>
    <x v="1254"/>
    <b v="1"/>
    <n v="141"/>
    <x v="0"/>
    <s v="music/rock"/>
    <n v="199"/>
    <n v="94.49"/>
    <x v="4"/>
    <x v="11"/>
    <x v="1254"/>
    <x v="1254"/>
    <x v="7"/>
  </r>
  <r>
    <x v="1255"/>
    <x v="1255"/>
    <x v="1254"/>
    <x v="9"/>
    <n v="6071"/>
    <x v="0"/>
    <s v="US"/>
    <s v="USD"/>
    <x v="1255"/>
    <x v="1255"/>
    <b v="1"/>
    <n v="109"/>
    <x v="0"/>
    <s v="music/rock"/>
    <n v="202"/>
    <n v="55.7"/>
    <x v="4"/>
    <x v="11"/>
    <x v="1255"/>
    <x v="1255"/>
    <x v="4"/>
  </r>
  <r>
    <x v="1256"/>
    <x v="1256"/>
    <x v="1255"/>
    <x v="11"/>
    <n v="35389.129999999997"/>
    <x v="0"/>
    <s v="US"/>
    <s v="USD"/>
    <x v="1256"/>
    <x v="1256"/>
    <b v="1"/>
    <n v="361"/>
    <x v="0"/>
    <s v="music/rock"/>
    <n v="118"/>
    <n v="98.03"/>
    <x v="4"/>
    <x v="11"/>
    <x v="1256"/>
    <x v="1256"/>
    <x v="5"/>
  </r>
  <r>
    <x v="1257"/>
    <x v="1257"/>
    <x v="1256"/>
    <x v="62"/>
    <n v="16210"/>
    <x v="0"/>
    <s v="US"/>
    <s v="USD"/>
    <x v="1257"/>
    <x v="1257"/>
    <b v="1"/>
    <n v="176"/>
    <x v="0"/>
    <s v="music/rock"/>
    <n v="295"/>
    <n v="92.1"/>
    <x v="4"/>
    <x v="11"/>
    <x v="1257"/>
    <x v="1257"/>
    <x v="6"/>
  </r>
  <r>
    <x v="1258"/>
    <x v="1258"/>
    <x v="1257"/>
    <x v="14"/>
    <n v="25577.56"/>
    <x v="0"/>
    <s v="US"/>
    <s v="USD"/>
    <x v="1258"/>
    <x v="1258"/>
    <b v="1"/>
    <n v="670"/>
    <x v="0"/>
    <s v="music/rock"/>
    <n v="213"/>
    <n v="38.18"/>
    <x v="4"/>
    <x v="11"/>
    <x v="1258"/>
    <x v="1258"/>
    <x v="4"/>
  </r>
  <r>
    <x v="1259"/>
    <x v="1259"/>
    <x v="1258"/>
    <x v="30"/>
    <n v="2606"/>
    <x v="0"/>
    <s v="US"/>
    <s v="USD"/>
    <x v="1259"/>
    <x v="1259"/>
    <b v="1"/>
    <n v="96"/>
    <x v="0"/>
    <s v="music/rock"/>
    <n v="104"/>
    <n v="27.15"/>
    <x v="4"/>
    <x v="11"/>
    <x v="1259"/>
    <x v="1259"/>
    <x v="3"/>
  </r>
  <r>
    <x v="1260"/>
    <x v="1260"/>
    <x v="1259"/>
    <x v="126"/>
    <n v="3751"/>
    <x v="0"/>
    <s v="US"/>
    <s v="USD"/>
    <x v="1260"/>
    <x v="1260"/>
    <b v="1"/>
    <n v="74"/>
    <x v="0"/>
    <s v="music/rock"/>
    <n v="114"/>
    <n v="50.69"/>
    <x v="4"/>
    <x v="11"/>
    <x v="1260"/>
    <x v="1260"/>
    <x v="3"/>
  </r>
  <r>
    <x v="1261"/>
    <x v="1261"/>
    <x v="1260"/>
    <x v="13"/>
    <n v="2025"/>
    <x v="0"/>
    <s v="US"/>
    <s v="USD"/>
    <x v="1261"/>
    <x v="1261"/>
    <b v="1"/>
    <n v="52"/>
    <x v="0"/>
    <s v="music/rock"/>
    <n v="101"/>
    <n v="38.94"/>
    <x v="4"/>
    <x v="11"/>
    <x v="1261"/>
    <x v="1261"/>
    <x v="4"/>
  </r>
  <r>
    <x v="1262"/>
    <x v="1262"/>
    <x v="1261"/>
    <x v="115"/>
    <n v="8152"/>
    <x v="0"/>
    <s v="CA"/>
    <s v="CAD"/>
    <x v="1262"/>
    <x v="1262"/>
    <b v="1"/>
    <n v="105"/>
    <x v="0"/>
    <s v="music/rock"/>
    <n v="125"/>
    <n v="77.64"/>
    <x v="4"/>
    <x v="11"/>
    <x v="1262"/>
    <x v="1262"/>
    <x v="3"/>
  </r>
  <r>
    <x v="1263"/>
    <x v="1263"/>
    <x v="1262"/>
    <x v="15"/>
    <n v="1785"/>
    <x v="0"/>
    <s v="US"/>
    <s v="USD"/>
    <x v="1263"/>
    <x v="1263"/>
    <b v="1"/>
    <n v="41"/>
    <x v="0"/>
    <s v="music/rock"/>
    <n v="119"/>
    <n v="43.54"/>
    <x v="4"/>
    <x v="11"/>
    <x v="1263"/>
    <x v="1263"/>
    <x v="3"/>
  </r>
  <r>
    <x v="1264"/>
    <x v="1264"/>
    <x v="1263"/>
    <x v="81"/>
    <n v="1082"/>
    <x v="0"/>
    <s v="US"/>
    <s v="USD"/>
    <x v="1264"/>
    <x v="1264"/>
    <b v="1"/>
    <n v="34"/>
    <x v="0"/>
    <s v="music/rock"/>
    <n v="166"/>
    <n v="31.82"/>
    <x v="4"/>
    <x v="11"/>
    <x v="1264"/>
    <x v="1264"/>
    <x v="4"/>
  </r>
  <r>
    <x v="1265"/>
    <x v="1265"/>
    <x v="1264"/>
    <x v="8"/>
    <n v="4170.17"/>
    <x v="0"/>
    <s v="US"/>
    <s v="USD"/>
    <x v="1265"/>
    <x v="1265"/>
    <b v="1"/>
    <n v="66"/>
    <x v="0"/>
    <s v="music/rock"/>
    <n v="119"/>
    <n v="63.18"/>
    <x v="4"/>
    <x v="11"/>
    <x v="1265"/>
    <x v="1265"/>
    <x v="7"/>
  </r>
  <r>
    <x v="1266"/>
    <x v="1266"/>
    <x v="1265"/>
    <x v="196"/>
    <n v="9545"/>
    <x v="0"/>
    <s v="US"/>
    <s v="USD"/>
    <x v="1266"/>
    <x v="1266"/>
    <b v="1"/>
    <n v="50"/>
    <x v="0"/>
    <s v="music/rock"/>
    <n v="100"/>
    <n v="190.9"/>
    <x v="4"/>
    <x v="11"/>
    <x v="1266"/>
    <x v="1266"/>
    <x v="4"/>
  </r>
  <r>
    <x v="1267"/>
    <x v="1267"/>
    <x v="1266"/>
    <x v="29"/>
    <n v="22396"/>
    <x v="0"/>
    <s v="US"/>
    <s v="USD"/>
    <x v="1267"/>
    <x v="1267"/>
    <b v="1"/>
    <n v="159"/>
    <x v="0"/>
    <s v="music/rock"/>
    <n v="102"/>
    <n v="140.86000000000001"/>
    <x v="4"/>
    <x v="11"/>
    <x v="1267"/>
    <x v="1267"/>
    <x v="4"/>
  </r>
  <r>
    <x v="1268"/>
    <x v="1268"/>
    <x v="1267"/>
    <x v="14"/>
    <n v="14000"/>
    <x v="0"/>
    <s v="US"/>
    <s v="USD"/>
    <x v="1268"/>
    <x v="1268"/>
    <b v="1"/>
    <n v="182"/>
    <x v="0"/>
    <s v="music/rock"/>
    <n v="117"/>
    <n v="76.92"/>
    <x v="4"/>
    <x v="11"/>
    <x v="1268"/>
    <x v="1268"/>
    <x v="4"/>
  </r>
  <r>
    <x v="1269"/>
    <x v="1269"/>
    <x v="1268"/>
    <x v="234"/>
    <n v="20426"/>
    <x v="0"/>
    <s v="US"/>
    <s v="USD"/>
    <x v="1269"/>
    <x v="1269"/>
    <b v="1"/>
    <n v="206"/>
    <x v="0"/>
    <s v="music/rock"/>
    <n v="109"/>
    <n v="99.16"/>
    <x v="4"/>
    <x v="11"/>
    <x v="1269"/>
    <x v="1269"/>
    <x v="2"/>
  </r>
  <r>
    <x v="1270"/>
    <x v="1270"/>
    <x v="1269"/>
    <x v="3"/>
    <n v="11472"/>
    <x v="0"/>
    <s v="US"/>
    <s v="USD"/>
    <x v="1270"/>
    <x v="1270"/>
    <b v="1"/>
    <n v="169"/>
    <x v="0"/>
    <s v="music/rock"/>
    <n v="115"/>
    <n v="67.88"/>
    <x v="4"/>
    <x v="11"/>
    <x v="1270"/>
    <x v="1270"/>
    <x v="5"/>
  </r>
  <r>
    <x v="1271"/>
    <x v="1271"/>
    <x v="1270"/>
    <x v="51"/>
    <n v="7635"/>
    <x v="0"/>
    <s v="US"/>
    <s v="USD"/>
    <x v="1271"/>
    <x v="1271"/>
    <b v="1"/>
    <n v="31"/>
    <x v="0"/>
    <s v="music/rock"/>
    <n v="102"/>
    <n v="246.29"/>
    <x v="4"/>
    <x v="11"/>
    <x v="1271"/>
    <x v="1271"/>
    <x v="4"/>
  </r>
  <r>
    <x v="1272"/>
    <x v="1272"/>
    <x v="1271"/>
    <x v="10"/>
    <n v="5300"/>
    <x v="0"/>
    <s v="US"/>
    <s v="USD"/>
    <x v="1272"/>
    <x v="1272"/>
    <b v="1"/>
    <n v="28"/>
    <x v="0"/>
    <s v="music/rock"/>
    <n v="106"/>
    <n v="189.29"/>
    <x v="4"/>
    <x v="11"/>
    <x v="1272"/>
    <x v="1272"/>
    <x v="7"/>
  </r>
  <r>
    <x v="1273"/>
    <x v="1273"/>
    <x v="1272"/>
    <x v="23"/>
    <n v="4140"/>
    <x v="0"/>
    <s v="CA"/>
    <s v="CAD"/>
    <x v="1273"/>
    <x v="1273"/>
    <b v="1"/>
    <n v="54"/>
    <x v="0"/>
    <s v="music/rock"/>
    <n v="104"/>
    <n v="76.67"/>
    <x v="4"/>
    <x v="11"/>
    <x v="1273"/>
    <x v="1273"/>
    <x v="3"/>
  </r>
  <r>
    <x v="1274"/>
    <x v="1274"/>
    <x v="1273"/>
    <x v="31"/>
    <n v="38743.839999999997"/>
    <x v="0"/>
    <s v="US"/>
    <s v="USD"/>
    <x v="1274"/>
    <x v="1274"/>
    <b v="1"/>
    <n v="467"/>
    <x v="0"/>
    <s v="music/rock"/>
    <n v="155"/>
    <n v="82.96"/>
    <x v="4"/>
    <x v="11"/>
    <x v="1274"/>
    <x v="1274"/>
    <x v="5"/>
  </r>
  <r>
    <x v="1275"/>
    <x v="1275"/>
    <x v="1274"/>
    <x v="36"/>
    <n v="24321.1"/>
    <x v="0"/>
    <s v="US"/>
    <s v="USD"/>
    <x v="1275"/>
    <x v="1275"/>
    <b v="1"/>
    <n v="389"/>
    <x v="0"/>
    <s v="music/rock"/>
    <n v="162"/>
    <n v="62.52"/>
    <x v="4"/>
    <x v="11"/>
    <x v="1275"/>
    <x v="1275"/>
    <x v="4"/>
  </r>
  <r>
    <x v="1276"/>
    <x v="1276"/>
    <x v="1275"/>
    <x v="9"/>
    <n v="3132.63"/>
    <x v="0"/>
    <s v="US"/>
    <s v="USD"/>
    <x v="1276"/>
    <x v="1276"/>
    <b v="1"/>
    <n v="68"/>
    <x v="0"/>
    <s v="music/rock"/>
    <n v="104"/>
    <n v="46.07"/>
    <x v="4"/>
    <x v="11"/>
    <x v="1276"/>
    <x v="1276"/>
    <x v="8"/>
  </r>
  <r>
    <x v="1277"/>
    <x v="1277"/>
    <x v="1276"/>
    <x v="36"/>
    <n v="15918.65"/>
    <x v="0"/>
    <s v="US"/>
    <s v="USD"/>
    <x v="1277"/>
    <x v="1277"/>
    <b v="1"/>
    <n v="413"/>
    <x v="0"/>
    <s v="music/rock"/>
    <n v="106"/>
    <n v="38.54"/>
    <x v="4"/>
    <x v="11"/>
    <x v="1277"/>
    <x v="1277"/>
    <x v="5"/>
  </r>
  <r>
    <x v="1278"/>
    <x v="1278"/>
    <x v="1277"/>
    <x v="115"/>
    <n v="10071"/>
    <x v="0"/>
    <s v="US"/>
    <s v="USD"/>
    <x v="1278"/>
    <x v="1278"/>
    <b v="1"/>
    <n v="190"/>
    <x v="0"/>
    <s v="music/rock"/>
    <n v="155"/>
    <n v="53.01"/>
    <x v="4"/>
    <x v="11"/>
    <x v="1278"/>
    <x v="1278"/>
    <x v="3"/>
  </r>
  <r>
    <x v="1279"/>
    <x v="1279"/>
    <x v="1278"/>
    <x v="235"/>
    <n v="13864.17"/>
    <x v="0"/>
    <s v="US"/>
    <s v="USD"/>
    <x v="1279"/>
    <x v="1279"/>
    <b v="1"/>
    <n v="189"/>
    <x v="0"/>
    <s v="music/rock"/>
    <n v="111"/>
    <n v="73.36"/>
    <x v="4"/>
    <x v="11"/>
    <x v="1279"/>
    <x v="1279"/>
    <x v="3"/>
  </r>
  <r>
    <x v="1280"/>
    <x v="1280"/>
    <x v="1279"/>
    <x v="36"/>
    <n v="16636.78"/>
    <x v="0"/>
    <s v="US"/>
    <s v="USD"/>
    <x v="1280"/>
    <x v="1280"/>
    <b v="1"/>
    <n v="130"/>
    <x v="0"/>
    <s v="music/rock"/>
    <n v="111"/>
    <n v="127.98"/>
    <x v="4"/>
    <x v="11"/>
    <x v="1280"/>
    <x v="1280"/>
    <x v="7"/>
  </r>
  <r>
    <x v="1281"/>
    <x v="1281"/>
    <x v="1280"/>
    <x v="39"/>
    <n v="7750"/>
    <x v="0"/>
    <s v="US"/>
    <s v="USD"/>
    <x v="1281"/>
    <x v="1281"/>
    <b v="1"/>
    <n v="74"/>
    <x v="0"/>
    <s v="music/rock"/>
    <n v="111"/>
    <n v="104.73"/>
    <x v="4"/>
    <x v="11"/>
    <x v="1281"/>
    <x v="1281"/>
    <x v="4"/>
  </r>
  <r>
    <x v="1282"/>
    <x v="1282"/>
    <x v="1281"/>
    <x v="36"/>
    <n v="18542"/>
    <x v="0"/>
    <s v="US"/>
    <s v="USD"/>
    <x v="1282"/>
    <x v="1282"/>
    <b v="1"/>
    <n v="274"/>
    <x v="0"/>
    <s v="music/rock"/>
    <n v="124"/>
    <n v="67.67"/>
    <x v="4"/>
    <x v="11"/>
    <x v="1282"/>
    <x v="1282"/>
    <x v="4"/>
  </r>
  <r>
    <x v="1283"/>
    <x v="1283"/>
    <x v="1282"/>
    <x v="28"/>
    <n v="2110.5"/>
    <x v="0"/>
    <s v="US"/>
    <s v="USD"/>
    <x v="1283"/>
    <x v="1283"/>
    <b v="1"/>
    <n v="22"/>
    <x v="0"/>
    <s v="music/rock"/>
    <n v="211"/>
    <n v="95.93"/>
    <x v="4"/>
    <x v="11"/>
    <x v="1283"/>
    <x v="1283"/>
    <x v="4"/>
  </r>
  <r>
    <x v="1284"/>
    <x v="1284"/>
    <x v="1283"/>
    <x v="13"/>
    <n v="2020"/>
    <x v="0"/>
    <s v="US"/>
    <s v="USD"/>
    <x v="1284"/>
    <x v="1284"/>
    <b v="0"/>
    <n v="31"/>
    <x v="0"/>
    <s v="theater/plays"/>
    <n v="101"/>
    <n v="65.16"/>
    <x v="1"/>
    <x v="6"/>
    <x v="1284"/>
    <x v="1284"/>
    <x v="2"/>
  </r>
  <r>
    <x v="1285"/>
    <x v="1285"/>
    <x v="1284"/>
    <x v="13"/>
    <n v="2033"/>
    <x v="0"/>
    <s v="GB"/>
    <s v="GBP"/>
    <x v="1285"/>
    <x v="1285"/>
    <b v="0"/>
    <n v="63"/>
    <x v="0"/>
    <s v="theater/plays"/>
    <n v="102"/>
    <n v="32.270000000000003"/>
    <x v="1"/>
    <x v="6"/>
    <x v="1285"/>
    <x v="1285"/>
    <x v="0"/>
  </r>
  <r>
    <x v="1286"/>
    <x v="1286"/>
    <x v="1285"/>
    <x v="15"/>
    <n v="1625"/>
    <x v="0"/>
    <s v="GB"/>
    <s v="GBP"/>
    <x v="1286"/>
    <x v="1286"/>
    <b v="0"/>
    <n v="20"/>
    <x v="0"/>
    <s v="theater/plays"/>
    <n v="108"/>
    <n v="81.25"/>
    <x v="1"/>
    <x v="6"/>
    <x v="1286"/>
    <x v="1286"/>
    <x v="0"/>
  </r>
  <r>
    <x v="1287"/>
    <x v="1287"/>
    <x v="1286"/>
    <x v="49"/>
    <n v="605"/>
    <x v="0"/>
    <s v="GB"/>
    <s v="GBP"/>
    <x v="1287"/>
    <x v="1287"/>
    <b v="0"/>
    <n v="25"/>
    <x v="0"/>
    <s v="theater/plays"/>
    <n v="242"/>
    <n v="24.2"/>
    <x v="1"/>
    <x v="6"/>
    <x v="1287"/>
    <x v="1287"/>
    <x v="0"/>
  </r>
  <r>
    <x v="1288"/>
    <x v="1288"/>
    <x v="1287"/>
    <x v="23"/>
    <n v="4018"/>
    <x v="0"/>
    <s v="US"/>
    <s v="USD"/>
    <x v="1288"/>
    <x v="1288"/>
    <b v="0"/>
    <n v="61"/>
    <x v="0"/>
    <s v="theater/plays"/>
    <n v="100"/>
    <n v="65.87"/>
    <x v="1"/>
    <x v="6"/>
    <x v="1288"/>
    <x v="1288"/>
    <x v="2"/>
  </r>
  <r>
    <x v="1289"/>
    <x v="1289"/>
    <x v="1288"/>
    <x v="15"/>
    <n v="1876"/>
    <x v="0"/>
    <s v="US"/>
    <s v="USD"/>
    <x v="1289"/>
    <x v="1289"/>
    <b v="0"/>
    <n v="52"/>
    <x v="0"/>
    <s v="theater/plays"/>
    <n v="125"/>
    <n v="36.08"/>
    <x v="1"/>
    <x v="6"/>
    <x v="1289"/>
    <x v="1289"/>
    <x v="2"/>
  </r>
  <r>
    <x v="1290"/>
    <x v="1290"/>
    <x v="1289"/>
    <x v="8"/>
    <n v="3800"/>
    <x v="0"/>
    <s v="US"/>
    <s v="USD"/>
    <x v="1290"/>
    <x v="1290"/>
    <b v="0"/>
    <n v="86"/>
    <x v="0"/>
    <s v="theater/plays"/>
    <n v="109"/>
    <n v="44.19"/>
    <x v="1"/>
    <x v="6"/>
    <x v="1290"/>
    <x v="1290"/>
    <x v="0"/>
  </r>
  <r>
    <x v="1291"/>
    <x v="1291"/>
    <x v="1290"/>
    <x v="9"/>
    <n v="4371"/>
    <x v="0"/>
    <s v="US"/>
    <s v="USD"/>
    <x v="1291"/>
    <x v="1291"/>
    <b v="0"/>
    <n v="42"/>
    <x v="0"/>
    <s v="theater/plays"/>
    <n v="146"/>
    <n v="104.07"/>
    <x v="1"/>
    <x v="6"/>
    <x v="1291"/>
    <x v="1291"/>
    <x v="0"/>
  </r>
  <r>
    <x v="1292"/>
    <x v="1292"/>
    <x v="1291"/>
    <x v="180"/>
    <n v="1870"/>
    <x v="0"/>
    <s v="GB"/>
    <s v="GBP"/>
    <x v="1292"/>
    <x v="1292"/>
    <b v="0"/>
    <n v="52"/>
    <x v="0"/>
    <s v="theater/plays"/>
    <n v="110"/>
    <n v="35.96"/>
    <x v="1"/>
    <x v="6"/>
    <x v="1292"/>
    <x v="1292"/>
    <x v="0"/>
  </r>
  <r>
    <x v="1293"/>
    <x v="1293"/>
    <x v="1292"/>
    <x v="36"/>
    <n v="15335"/>
    <x v="0"/>
    <s v="US"/>
    <s v="USD"/>
    <x v="1293"/>
    <x v="1293"/>
    <b v="0"/>
    <n v="120"/>
    <x v="0"/>
    <s v="theater/plays"/>
    <n v="102"/>
    <n v="127.79"/>
    <x v="1"/>
    <x v="6"/>
    <x v="1293"/>
    <x v="1293"/>
    <x v="0"/>
  </r>
  <r>
    <x v="1294"/>
    <x v="1294"/>
    <x v="1293"/>
    <x v="2"/>
    <n v="610"/>
    <x v="0"/>
    <s v="GB"/>
    <s v="GBP"/>
    <x v="1294"/>
    <x v="1294"/>
    <b v="0"/>
    <n v="22"/>
    <x v="0"/>
    <s v="theater/plays"/>
    <n v="122"/>
    <n v="27.73"/>
    <x v="1"/>
    <x v="6"/>
    <x v="1294"/>
    <x v="1294"/>
    <x v="0"/>
  </r>
  <r>
    <x v="1295"/>
    <x v="1295"/>
    <x v="1294"/>
    <x v="30"/>
    <n v="2549"/>
    <x v="0"/>
    <s v="GB"/>
    <s v="GBP"/>
    <x v="1295"/>
    <x v="1295"/>
    <b v="0"/>
    <n v="64"/>
    <x v="0"/>
    <s v="theater/plays"/>
    <n v="102"/>
    <n v="39.83"/>
    <x v="1"/>
    <x v="6"/>
    <x v="1295"/>
    <x v="1295"/>
    <x v="0"/>
  </r>
  <r>
    <x v="1296"/>
    <x v="1296"/>
    <x v="1295"/>
    <x v="16"/>
    <n v="1200"/>
    <x v="0"/>
    <s v="GB"/>
    <s v="GBP"/>
    <x v="1296"/>
    <x v="1296"/>
    <b v="0"/>
    <n v="23"/>
    <x v="0"/>
    <s v="theater/plays"/>
    <n v="141"/>
    <n v="52.17"/>
    <x v="1"/>
    <x v="6"/>
    <x v="1296"/>
    <x v="1296"/>
    <x v="2"/>
  </r>
  <r>
    <x v="1297"/>
    <x v="1297"/>
    <x v="1296"/>
    <x v="22"/>
    <n v="21905"/>
    <x v="0"/>
    <s v="US"/>
    <s v="USD"/>
    <x v="1297"/>
    <x v="1297"/>
    <b v="0"/>
    <n v="238"/>
    <x v="0"/>
    <s v="theater/plays"/>
    <n v="110"/>
    <n v="92.04"/>
    <x v="1"/>
    <x v="6"/>
    <x v="1297"/>
    <x v="1297"/>
    <x v="2"/>
  </r>
  <r>
    <x v="1298"/>
    <x v="1298"/>
    <x v="1297"/>
    <x v="13"/>
    <n v="2093"/>
    <x v="0"/>
    <s v="GB"/>
    <s v="GBP"/>
    <x v="1298"/>
    <x v="1298"/>
    <b v="0"/>
    <n v="33"/>
    <x v="0"/>
    <s v="theater/plays"/>
    <n v="105"/>
    <n v="63.42"/>
    <x v="1"/>
    <x v="6"/>
    <x v="1298"/>
    <x v="1298"/>
    <x v="2"/>
  </r>
  <r>
    <x v="1299"/>
    <x v="1299"/>
    <x v="1298"/>
    <x v="8"/>
    <n v="4340"/>
    <x v="0"/>
    <s v="US"/>
    <s v="USD"/>
    <x v="1299"/>
    <x v="1299"/>
    <b v="0"/>
    <n v="32"/>
    <x v="0"/>
    <s v="theater/plays"/>
    <n v="124"/>
    <n v="135.63"/>
    <x v="1"/>
    <x v="6"/>
    <x v="1299"/>
    <x v="1299"/>
    <x v="0"/>
  </r>
  <r>
    <x v="1300"/>
    <x v="1300"/>
    <x v="1299"/>
    <x v="9"/>
    <n v="4050"/>
    <x v="0"/>
    <s v="US"/>
    <s v="USD"/>
    <x v="1300"/>
    <x v="1300"/>
    <b v="0"/>
    <n v="24"/>
    <x v="0"/>
    <s v="theater/plays"/>
    <n v="135"/>
    <n v="168.75"/>
    <x v="1"/>
    <x v="6"/>
    <x v="1300"/>
    <x v="1300"/>
    <x v="2"/>
  </r>
  <r>
    <x v="1301"/>
    <x v="1301"/>
    <x v="1300"/>
    <x v="13"/>
    <n v="2055"/>
    <x v="0"/>
    <s v="US"/>
    <s v="USD"/>
    <x v="1301"/>
    <x v="1301"/>
    <b v="0"/>
    <n v="29"/>
    <x v="0"/>
    <s v="theater/plays"/>
    <n v="103"/>
    <n v="70.86"/>
    <x v="1"/>
    <x v="6"/>
    <x v="1301"/>
    <x v="1301"/>
    <x v="0"/>
  </r>
  <r>
    <x v="1302"/>
    <x v="1302"/>
    <x v="1301"/>
    <x v="30"/>
    <n v="2500"/>
    <x v="0"/>
    <s v="US"/>
    <s v="USD"/>
    <x v="1302"/>
    <x v="1302"/>
    <b v="0"/>
    <n v="50"/>
    <x v="0"/>
    <s v="theater/plays"/>
    <n v="100"/>
    <n v="50"/>
    <x v="1"/>
    <x v="6"/>
    <x v="1302"/>
    <x v="1302"/>
    <x v="2"/>
  </r>
  <r>
    <x v="1303"/>
    <x v="1303"/>
    <x v="1302"/>
    <x v="8"/>
    <n v="4559.13"/>
    <x v="0"/>
    <s v="GB"/>
    <s v="GBP"/>
    <x v="1303"/>
    <x v="1303"/>
    <b v="0"/>
    <n v="108"/>
    <x v="0"/>
    <s v="theater/plays"/>
    <n v="130"/>
    <n v="42.21"/>
    <x v="1"/>
    <x v="6"/>
    <x v="1303"/>
    <x v="1303"/>
    <x v="2"/>
  </r>
  <r>
    <x v="1304"/>
    <x v="1304"/>
    <x v="1303"/>
    <x v="79"/>
    <n v="15851"/>
    <x v="1"/>
    <s v="GB"/>
    <s v="GBP"/>
    <x v="1304"/>
    <x v="1304"/>
    <b v="0"/>
    <n v="104"/>
    <x v="1"/>
    <s v="technology/wearables"/>
    <n v="40"/>
    <n v="152.41"/>
    <x v="2"/>
    <x v="8"/>
    <x v="1304"/>
    <x v="1304"/>
    <x v="1"/>
  </r>
  <r>
    <x v="1305"/>
    <x v="1305"/>
    <x v="1304"/>
    <x v="11"/>
    <n v="7793"/>
    <x v="1"/>
    <s v="US"/>
    <s v="USD"/>
    <x v="1305"/>
    <x v="1305"/>
    <b v="0"/>
    <n v="86"/>
    <x v="1"/>
    <s v="technology/wearables"/>
    <n v="26"/>
    <n v="90.62"/>
    <x v="2"/>
    <x v="8"/>
    <x v="1305"/>
    <x v="1305"/>
    <x v="2"/>
  </r>
  <r>
    <x v="1306"/>
    <x v="1306"/>
    <x v="1305"/>
    <x v="74"/>
    <n v="71771"/>
    <x v="1"/>
    <s v="US"/>
    <s v="USD"/>
    <x v="1306"/>
    <x v="1306"/>
    <b v="0"/>
    <n v="356"/>
    <x v="1"/>
    <s v="technology/wearables"/>
    <n v="65"/>
    <n v="201.6"/>
    <x v="2"/>
    <x v="8"/>
    <x v="1306"/>
    <x v="1306"/>
    <x v="3"/>
  </r>
  <r>
    <x v="1307"/>
    <x v="1307"/>
    <x v="1306"/>
    <x v="63"/>
    <n v="5757"/>
    <x v="1"/>
    <s v="US"/>
    <s v="USD"/>
    <x v="1307"/>
    <x v="1307"/>
    <b v="0"/>
    <n v="45"/>
    <x v="1"/>
    <s v="technology/wearables"/>
    <n v="12"/>
    <n v="127.93"/>
    <x v="2"/>
    <x v="8"/>
    <x v="1307"/>
    <x v="1307"/>
    <x v="2"/>
  </r>
  <r>
    <x v="1308"/>
    <x v="1308"/>
    <x v="1307"/>
    <x v="3"/>
    <n v="1136"/>
    <x v="1"/>
    <s v="US"/>
    <s v="USD"/>
    <x v="1308"/>
    <x v="1308"/>
    <b v="0"/>
    <n v="38"/>
    <x v="1"/>
    <s v="technology/wearables"/>
    <n v="11"/>
    <n v="29.89"/>
    <x v="2"/>
    <x v="8"/>
    <x v="1308"/>
    <x v="1308"/>
    <x v="2"/>
  </r>
  <r>
    <x v="1309"/>
    <x v="1309"/>
    <x v="1308"/>
    <x v="236"/>
    <n v="12879"/>
    <x v="1"/>
    <s v="US"/>
    <s v="USD"/>
    <x v="1309"/>
    <x v="1309"/>
    <b v="0"/>
    <n v="35"/>
    <x v="1"/>
    <s v="technology/wearables"/>
    <n v="112"/>
    <n v="367.97"/>
    <x v="2"/>
    <x v="8"/>
    <x v="1309"/>
    <x v="1309"/>
    <x v="0"/>
  </r>
  <r>
    <x v="1310"/>
    <x v="1310"/>
    <x v="1309"/>
    <x v="22"/>
    <n v="3100"/>
    <x v="1"/>
    <s v="US"/>
    <s v="USD"/>
    <x v="1310"/>
    <x v="1310"/>
    <b v="0"/>
    <n v="24"/>
    <x v="1"/>
    <s v="technology/wearables"/>
    <n v="16"/>
    <n v="129.16999999999999"/>
    <x v="2"/>
    <x v="8"/>
    <x v="1310"/>
    <x v="1310"/>
    <x v="2"/>
  </r>
  <r>
    <x v="1311"/>
    <x v="1311"/>
    <x v="1310"/>
    <x v="65"/>
    <n v="80070"/>
    <x v="1"/>
    <s v="US"/>
    <s v="USD"/>
    <x v="1311"/>
    <x v="1311"/>
    <b v="0"/>
    <n v="100"/>
    <x v="1"/>
    <s v="technology/wearables"/>
    <n v="32"/>
    <n v="800.7"/>
    <x v="2"/>
    <x v="8"/>
    <x v="1311"/>
    <x v="1311"/>
    <x v="2"/>
  </r>
  <r>
    <x v="1312"/>
    <x v="1312"/>
    <x v="1311"/>
    <x v="210"/>
    <n v="28"/>
    <x v="1"/>
    <s v="US"/>
    <s v="USD"/>
    <x v="1312"/>
    <x v="1312"/>
    <b v="0"/>
    <n v="1"/>
    <x v="1"/>
    <s v="technology/wearables"/>
    <n v="1"/>
    <n v="28"/>
    <x v="2"/>
    <x v="8"/>
    <x v="1312"/>
    <x v="1312"/>
    <x v="0"/>
  </r>
  <r>
    <x v="1313"/>
    <x v="1313"/>
    <x v="1312"/>
    <x v="79"/>
    <n v="12446"/>
    <x v="1"/>
    <s v="US"/>
    <s v="USD"/>
    <x v="1313"/>
    <x v="1313"/>
    <b v="0"/>
    <n v="122"/>
    <x v="1"/>
    <s v="technology/wearables"/>
    <n v="31"/>
    <n v="102.02"/>
    <x v="2"/>
    <x v="8"/>
    <x v="1313"/>
    <x v="1313"/>
    <x v="2"/>
  </r>
  <r>
    <x v="1314"/>
    <x v="1314"/>
    <x v="664"/>
    <x v="237"/>
    <n v="2028"/>
    <x v="1"/>
    <s v="US"/>
    <s v="USD"/>
    <x v="1314"/>
    <x v="1314"/>
    <b v="0"/>
    <n v="11"/>
    <x v="1"/>
    <s v="technology/wearables"/>
    <n v="1"/>
    <n v="184.36"/>
    <x v="2"/>
    <x v="8"/>
    <x v="1314"/>
    <x v="1314"/>
    <x v="2"/>
  </r>
  <r>
    <x v="1315"/>
    <x v="1315"/>
    <x v="1313"/>
    <x v="57"/>
    <n v="40404"/>
    <x v="1"/>
    <s v="US"/>
    <s v="USD"/>
    <x v="1315"/>
    <x v="1315"/>
    <b v="0"/>
    <n v="248"/>
    <x v="1"/>
    <s v="technology/wearables"/>
    <n v="40"/>
    <n v="162.91999999999999"/>
    <x v="2"/>
    <x v="8"/>
    <x v="1315"/>
    <x v="1315"/>
    <x v="0"/>
  </r>
  <r>
    <x v="1316"/>
    <x v="1316"/>
    <x v="1314"/>
    <x v="96"/>
    <n v="1"/>
    <x v="1"/>
    <s v="US"/>
    <s v="USD"/>
    <x v="1316"/>
    <x v="1316"/>
    <b v="0"/>
    <n v="1"/>
    <x v="1"/>
    <s v="technology/wearables"/>
    <n v="0"/>
    <n v="1"/>
    <x v="2"/>
    <x v="8"/>
    <x v="1316"/>
    <x v="1316"/>
    <x v="2"/>
  </r>
  <r>
    <x v="1317"/>
    <x v="1317"/>
    <x v="1315"/>
    <x v="61"/>
    <n v="11467"/>
    <x v="1"/>
    <s v="DK"/>
    <s v="DKK"/>
    <x v="1317"/>
    <x v="1317"/>
    <b v="0"/>
    <n v="19"/>
    <x v="1"/>
    <s v="technology/wearables"/>
    <n v="6"/>
    <n v="603.53"/>
    <x v="2"/>
    <x v="8"/>
    <x v="1317"/>
    <x v="1317"/>
    <x v="2"/>
  </r>
  <r>
    <x v="1318"/>
    <x v="1318"/>
    <x v="1316"/>
    <x v="79"/>
    <n v="6130"/>
    <x v="1"/>
    <s v="US"/>
    <s v="USD"/>
    <x v="1318"/>
    <x v="1318"/>
    <b v="0"/>
    <n v="135"/>
    <x v="1"/>
    <s v="technology/wearables"/>
    <n v="15"/>
    <n v="45.41"/>
    <x v="2"/>
    <x v="8"/>
    <x v="1318"/>
    <x v="1318"/>
    <x v="3"/>
  </r>
  <r>
    <x v="1319"/>
    <x v="1319"/>
    <x v="1317"/>
    <x v="238"/>
    <n v="876"/>
    <x v="1"/>
    <s v="GB"/>
    <s v="GBP"/>
    <x v="1319"/>
    <x v="1319"/>
    <b v="0"/>
    <n v="9"/>
    <x v="1"/>
    <s v="technology/wearables"/>
    <n v="15"/>
    <n v="97.33"/>
    <x v="2"/>
    <x v="8"/>
    <x v="1319"/>
    <x v="1319"/>
    <x v="3"/>
  </r>
  <r>
    <x v="1320"/>
    <x v="1320"/>
    <x v="1318"/>
    <x v="57"/>
    <n v="503"/>
    <x v="1"/>
    <s v="NL"/>
    <s v="EUR"/>
    <x v="1320"/>
    <x v="1320"/>
    <b v="0"/>
    <n v="3"/>
    <x v="1"/>
    <s v="technology/wearables"/>
    <n v="1"/>
    <n v="167.67"/>
    <x v="2"/>
    <x v="8"/>
    <x v="1320"/>
    <x v="1320"/>
    <x v="2"/>
  </r>
  <r>
    <x v="1321"/>
    <x v="1321"/>
    <x v="1319"/>
    <x v="239"/>
    <n v="6019"/>
    <x v="1"/>
    <s v="SE"/>
    <s v="SEK"/>
    <x v="1321"/>
    <x v="1321"/>
    <b v="0"/>
    <n v="7"/>
    <x v="1"/>
    <s v="technology/wearables"/>
    <n v="1"/>
    <n v="859.86"/>
    <x v="2"/>
    <x v="8"/>
    <x v="1321"/>
    <x v="1321"/>
    <x v="2"/>
  </r>
  <r>
    <x v="1322"/>
    <x v="1322"/>
    <x v="1320"/>
    <x v="19"/>
    <n v="106"/>
    <x v="1"/>
    <s v="GB"/>
    <s v="GBP"/>
    <x v="1322"/>
    <x v="1322"/>
    <b v="0"/>
    <n v="4"/>
    <x v="1"/>
    <s v="technology/wearables"/>
    <n v="0"/>
    <n v="26.5"/>
    <x v="2"/>
    <x v="8"/>
    <x v="1322"/>
    <x v="1322"/>
    <x v="0"/>
  </r>
  <r>
    <x v="1323"/>
    <x v="1323"/>
    <x v="1321"/>
    <x v="36"/>
    <n v="1332"/>
    <x v="1"/>
    <s v="US"/>
    <s v="USD"/>
    <x v="1323"/>
    <x v="1323"/>
    <b v="0"/>
    <n v="44"/>
    <x v="1"/>
    <s v="technology/wearables"/>
    <n v="9"/>
    <n v="30.27"/>
    <x v="2"/>
    <x v="8"/>
    <x v="1323"/>
    <x v="1323"/>
    <x v="2"/>
  </r>
  <r>
    <x v="1324"/>
    <x v="1324"/>
    <x v="1322"/>
    <x v="63"/>
    <n v="4920"/>
    <x v="1"/>
    <s v="US"/>
    <s v="USD"/>
    <x v="1324"/>
    <x v="1324"/>
    <b v="0"/>
    <n v="90"/>
    <x v="1"/>
    <s v="technology/wearables"/>
    <n v="10"/>
    <n v="54.67"/>
    <x v="2"/>
    <x v="8"/>
    <x v="1324"/>
    <x v="1324"/>
    <x v="2"/>
  </r>
  <r>
    <x v="1325"/>
    <x v="1325"/>
    <x v="1323"/>
    <x v="22"/>
    <n v="486"/>
    <x v="1"/>
    <s v="US"/>
    <s v="USD"/>
    <x v="1325"/>
    <x v="1325"/>
    <b v="0"/>
    <n v="8"/>
    <x v="1"/>
    <s v="technology/wearables"/>
    <n v="2"/>
    <n v="60.75"/>
    <x v="2"/>
    <x v="8"/>
    <x v="1325"/>
    <x v="1325"/>
    <x v="2"/>
  </r>
  <r>
    <x v="1326"/>
    <x v="1326"/>
    <x v="1324"/>
    <x v="57"/>
    <n v="1130"/>
    <x v="1"/>
    <s v="US"/>
    <s v="USD"/>
    <x v="1326"/>
    <x v="1326"/>
    <b v="0"/>
    <n v="11"/>
    <x v="1"/>
    <s v="technology/wearables"/>
    <n v="1"/>
    <n v="102.73"/>
    <x v="2"/>
    <x v="8"/>
    <x v="1326"/>
    <x v="1326"/>
    <x v="3"/>
  </r>
  <r>
    <x v="1327"/>
    <x v="1327"/>
    <x v="1325"/>
    <x v="240"/>
    <n v="1705"/>
    <x v="1"/>
    <s v="US"/>
    <s v="USD"/>
    <x v="1327"/>
    <x v="1327"/>
    <b v="0"/>
    <n v="41"/>
    <x v="1"/>
    <s v="technology/wearables"/>
    <n v="4"/>
    <n v="41.59"/>
    <x v="2"/>
    <x v="8"/>
    <x v="1327"/>
    <x v="1327"/>
    <x v="0"/>
  </r>
  <r>
    <x v="1328"/>
    <x v="1328"/>
    <x v="1326"/>
    <x v="96"/>
    <n v="1748"/>
    <x v="1"/>
    <s v="US"/>
    <s v="USD"/>
    <x v="1328"/>
    <x v="1328"/>
    <b v="0"/>
    <n v="15"/>
    <x v="1"/>
    <s v="technology/wearables"/>
    <n v="2"/>
    <n v="116.53"/>
    <x v="2"/>
    <x v="8"/>
    <x v="1328"/>
    <x v="1328"/>
    <x v="2"/>
  </r>
  <r>
    <x v="1329"/>
    <x v="1329"/>
    <x v="1327"/>
    <x v="63"/>
    <n v="408"/>
    <x v="1"/>
    <s v="US"/>
    <s v="USD"/>
    <x v="1329"/>
    <x v="1329"/>
    <b v="0"/>
    <n v="9"/>
    <x v="1"/>
    <s v="technology/wearables"/>
    <n v="1"/>
    <n v="45.33"/>
    <x v="2"/>
    <x v="8"/>
    <x v="1329"/>
    <x v="1329"/>
    <x v="3"/>
  </r>
  <r>
    <x v="1330"/>
    <x v="1330"/>
    <x v="1328"/>
    <x v="19"/>
    <n v="7873"/>
    <x v="1"/>
    <s v="US"/>
    <s v="USD"/>
    <x v="1330"/>
    <x v="1330"/>
    <b v="0"/>
    <n v="50"/>
    <x v="1"/>
    <s v="technology/wearables"/>
    <n v="22"/>
    <n v="157.46"/>
    <x v="2"/>
    <x v="8"/>
    <x v="1330"/>
    <x v="1330"/>
    <x v="2"/>
  </r>
  <r>
    <x v="1331"/>
    <x v="1331"/>
    <x v="1329"/>
    <x v="65"/>
    <n v="3417"/>
    <x v="1"/>
    <s v="US"/>
    <s v="USD"/>
    <x v="1331"/>
    <x v="1331"/>
    <b v="0"/>
    <n v="34"/>
    <x v="1"/>
    <s v="technology/wearables"/>
    <n v="1"/>
    <n v="100.5"/>
    <x v="2"/>
    <x v="8"/>
    <x v="1331"/>
    <x v="1331"/>
    <x v="2"/>
  </r>
  <r>
    <x v="1332"/>
    <x v="1332"/>
    <x v="1330"/>
    <x v="241"/>
    <n v="0"/>
    <x v="1"/>
    <s v="CH"/>
    <s v="CHF"/>
    <x v="1332"/>
    <x v="1332"/>
    <b v="0"/>
    <n v="0"/>
    <x v="1"/>
    <s v="technology/wearables"/>
    <n v="0"/>
    <n v="0"/>
    <x v="2"/>
    <x v="8"/>
    <x v="1332"/>
    <x v="1332"/>
    <x v="2"/>
  </r>
  <r>
    <x v="1333"/>
    <x v="1333"/>
    <x v="1331"/>
    <x v="30"/>
    <n v="0"/>
    <x v="1"/>
    <s v="AU"/>
    <s v="AUD"/>
    <x v="1333"/>
    <x v="1333"/>
    <b v="0"/>
    <n v="0"/>
    <x v="1"/>
    <s v="technology/wearables"/>
    <n v="0"/>
    <n v="0"/>
    <x v="2"/>
    <x v="8"/>
    <x v="1333"/>
    <x v="1333"/>
    <x v="3"/>
  </r>
  <r>
    <x v="1334"/>
    <x v="1334"/>
    <x v="1332"/>
    <x v="242"/>
    <n v="14303"/>
    <x v="1"/>
    <s v="US"/>
    <s v="USD"/>
    <x v="1334"/>
    <x v="1334"/>
    <b v="0"/>
    <n v="276"/>
    <x v="1"/>
    <s v="technology/wearables"/>
    <n v="11"/>
    <n v="51.82"/>
    <x v="2"/>
    <x v="8"/>
    <x v="1334"/>
    <x v="1334"/>
    <x v="2"/>
  </r>
  <r>
    <x v="1335"/>
    <x v="1335"/>
    <x v="1333"/>
    <x v="31"/>
    <n v="4940"/>
    <x v="1"/>
    <s v="US"/>
    <s v="USD"/>
    <x v="1335"/>
    <x v="1335"/>
    <b v="0"/>
    <n v="16"/>
    <x v="1"/>
    <s v="technology/wearables"/>
    <n v="20"/>
    <n v="308.75"/>
    <x v="2"/>
    <x v="8"/>
    <x v="1335"/>
    <x v="1335"/>
    <x v="0"/>
  </r>
  <r>
    <x v="1336"/>
    <x v="1336"/>
    <x v="1334"/>
    <x v="57"/>
    <n v="84947"/>
    <x v="1"/>
    <s v="US"/>
    <s v="USD"/>
    <x v="1336"/>
    <x v="1336"/>
    <b v="0"/>
    <n v="224"/>
    <x v="1"/>
    <s v="technology/wearables"/>
    <n v="85"/>
    <n v="379.23"/>
    <x v="2"/>
    <x v="8"/>
    <x v="1336"/>
    <x v="1336"/>
    <x v="3"/>
  </r>
  <r>
    <x v="1337"/>
    <x v="1337"/>
    <x v="1335"/>
    <x v="63"/>
    <n v="24691"/>
    <x v="1"/>
    <s v="US"/>
    <s v="USD"/>
    <x v="1337"/>
    <x v="1337"/>
    <b v="0"/>
    <n v="140"/>
    <x v="1"/>
    <s v="technology/wearables"/>
    <n v="49"/>
    <n v="176.36"/>
    <x v="2"/>
    <x v="8"/>
    <x v="1337"/>
    <x v="1337"/>
    <x v="1"/>
  </r>
  <r>
    <x v="1338"/>
    <x v="1338"/>
    <x v="1336"/>
    <x v="11"/>
    <n v="991"/>
    <x v="1"/>
    <s v="US"/>
    <s v="USD"/>
    <x v="1338"/>
    <x v="1338"/>
    <b v="0"/>
    <n v="15"/>
    <x v="1"/>
    <s v="technology/wearables"/>
    <n v="3"/>
    <n v="66.069999999999993"/>
    <x v="2"/>
    <x v="8"/>
    <x v="1338"/>
    <x v="1338"/>
    <x v="0"/>
  </r>
  <r>
    <x v="1339"/>
    <x v="1339"/>
    <x v="1337"/>
    <x v="63"/>
    <n v="3317"/>
    <x v="1"/>
    <s v="US"/>
    <s v="USD"/>
    <x v="1339"/>
    <x v="1339"/>
    <b v="0"/>
    <n v="37"/>
    <x v="1"/>
    <s v="technology/wearables"/>
    <n v="7"/>
    <n v="89.65"/>
    <x v="2"/>
    <x v="8"/>
    <x v="1339"/>
    <x v="1339"/>
    <x v="3"/>
  </r>
  <r>
    <x v="1340"/>
    <x v="1340"/>
    <x v="1338"/>
    <x v="243"/>
    <n v="0"/>
    <x v="1"/>
    <s v="US"/>
    <s v="USD"/>
    <x v="1340"/>
    <x v="1340"/>
    <b v="0"/>
    <n v="0"/>
    <x v="1"/>
    <s v="technology/wearables"/>
    <n v="0"/>
    <n v="0"/>
    <x v="2"/>
    <x v="8"/>
    <x v="1340"/>
    <x v="1340"/>
    <x v="3"/>
  </r>
  <r>
    <x v="1341"/>
    <x v="1341"/>
    <x v="1339"/>
    <x v="31"/>
    <n v="17590"/>
    <x v="1"/>
    <s v="GB"/>
    <s v="GBP"/>
    <x v="1341"/>
    <x v="1341"/>
    <b v="0"/>
    <n v="46"/>
    <x v="1"/>
    <s v="technology/wearables"/>
    <n v="70"/>
    <n v="382.39"/>
    <x v="2"/>
    <x v="8"/>
    <x v="1341"/>
    <x v="1341"/>
    <x v="2"/>
  </r>
  <r>
    <x v="1342"/>
    <x v="1342"/>
    <x v="1340"/>
    <x v="63"/>
    <n v="100"/>
    <x v="1"/>
    <s v="US"/>
    <s v="USD"/>
    <x v="1342"/>
    <x v="1342"/>
    <b v="0"/>
    <n v="1"/>
    <x v="1"/>
    <s v="technology/wearables"/>
    <n v="0"/>
    <n v="100"/>
    <x v="2"/>
    <x v="8"/>
    <x v="1342"/>
    <x v="1342"/>
    <x v="0"/>
  </r>
  <r>
    <x v="1343"/>
    <x v="1343"/>
    <x v="1341"/>
    <x v="63"/>
    <n v="51149"/>
    <x v="1"/>
    <s v="US"/>
    <s v="USD"/>
    <x v="1343"/>
    <x v="1343"/>
    <b v="0"/>
    <n v="323"/>
    <x v="1"/>
    <s v="technology/wearables"/>
    <n v="102"/>
    <n v="158.36000000000001"/>
    <x v="2"/>
    <x v="8"/>
    <x v="1343"/>
    <x v="1343"/>
    <x v="2"/>
  </r>
  <r>
    <x v="1344"/>
    <x v="1344"/>
    <x v="1342"/>
    <x v="15"/>
    <n v="5666"/>
    <x v="0"/>
    <s v="CA"/>
    <s v="CAD"/>
    <x v="1344"/>
    <x v="1344"/>
    <b v="0"/>
    <n v="139"/>
    <x v="0"/>
    <s v="publishing/nonfiction"/>
    <n v="378"/>
    <n v="40.76"/>
    <x v="3"/>
    <x v="9"/>
    <x v="1344"/>
    <x v="1344"/>
    <x v="2"/>
  </r>
  <r>
    <x v="1345"/>
    <x v="1345"/>
    <x v="1343"/>
    <x v="43"/>
    <n v="375"/>
    <x v="0"/>
    <s v="US"/>
    <s v="USD"/>
    <x v="1345"/>
    <x v="1345"/>
    <b v="0"/>
    <n v="7"/>
    <x v="0"/>
    <s v="publishing/nonfiction"/>
    <n v="125"/>
    <n v="53.57"/>
    <x v="3"/>
    <x v="9"/>
    <x v="1345"/>
    <x v="1345"/>
    <x v="3"/>
  </r>
  <r>
    <x v="1346"/>
    <x v="1346"/>
    <x v="1344"/>
    <x v="244"/>
    <n v="7219"/>
    <x v="0"/>
    <s v="US"/>
    <s v="USD"/>
    <x v="1346"/>
    <x v="1346"/>
    <b v="0"/>
    <n v="149"/>
    <x v="0"/>
    <s v="publishing/nonfiction"/>
    <n v="147"/>
    <n v="48.45"/>
    <x v="3"/>
    <x v="9"/>
    <x v="1346"/>
    <x v="1346"/>
    <x v="4"/>
  </r>
  <r>
    <x v="1347"/>
    <x v="1347"/>
    <x v="1345"/>
    <x v="30"/>
    <n v="2555"/>
    <x v="0"/>
    <s v="US"/>
    <s v="USD"/>
    <x v="1347"/>
    <x v="1347"/>
    <b v="0"/>
    <n v="31"/>
    <x v="0"/>
    <s v="publishing/nonfiction"/>
    <n v="102"/>
    <n v="82.42"/>
    <x v="3"/>
    <x v="9"/>
    <x v="1347"/>
    <x v="1347"/>
    <x v="0"/>
  </r>
  <r>
    <x v="1348"/>
    <x v="1348"/>
    <x v="1346"/>
    <x v="245"/>
    <n v="5985"/>
    <x v="0"/>
    <s v="US"/>
    <s v="USD"/>
    <x v="1348"/>
    <x v="1348"/>
    <b v="0"/>
    <n v="26"/>
    <x v="0"/>
    <s v="publishing/nonfiction"/>
    <n v="102"/>
    <n v="230.19"/>
    <x v="3"/>
    <x v="9"/>
    <x v="1348"/>
    <x v="1348"/>
    <x v="3"/>
  </r>
  <r>
    <x v="1349"/>
    <x v="1349"/>
    <x v="1347"/>
    <x v="10"/>
    <n v="10210"/>
    <x v="0"/>
    <s v="CA"/>
    <s v="CAD"/>
    <x v="1349"/>
    <x v="1349"/>
    <b v="0"/>
    <n v="172"/>
    <x v="0"/>
    <s v="publishing/nonfiction"/>
    <n v="204"/>
    <n v="59.36"/>
    <x v="3"/>
    <x v="9"/>
    <x v="1349"/>
    <x v="1349"/>
    <x v="0"/>
  </r>
  <r>
    <x v="1350"/>
    <x v="1350"/>
    <x v="1348"/>
    <x v="10"/>
    <n v="5202.5"/>
    <x v="0"/>
    <s v="US"/>
    <s v="USD"/>
    <x v="1350"/>
    <x v="1350"/>
    <b v="0"/>
    <n v="78"/>
    <x v="0"/>
    <s v="publishing/nonfiction"/>
    <n v="104"/>
    <n v="66.7"/>
    <x v="3"/>
    <x v="9"/>
    <x v="1350"/>
    <x v="1350"/>
    <x v="0"/>
  </r>
  <r>
    <x v="1351"/>
    <x v="1351"/>
    <x v="1349"/>
    <x v="22"/>
    <n v="20253"/>
    <x v="0"/>
    <s v="US"/>
    <s v="USD"/>
    <x v="1351"/>
    <x v="1351"/>
    <b v="0"/>
    <n v="120"/>
    <x v="0"/>
    <s v="publishing/nonfiction"/>
    <n v="101"/>
    <n v="168.78"/>
    <x v="3"/>
    <x v="9"/>
    <x v="1351"/>
    <x v="1351"/>
    <x v="2"/>
  </r>
  <r>
    <x v="1352"/>
    <x v="1352"/>
    <x v="1350"/>
    <x v="3"/>
    <n v="13614"/>
    <x v="0"/>
    <s v="US"/>
    <s v="USD"/>
    <x v="1352"/>
    <x v="1352"/>
    <b v="0"/>
    <n v="227"/>
    <x v="0"/>
    <s v="publishing/nonfiction"/>
    <n v="136"/>
    <n v="59.97"/>
    <x v="3"/>
    <x v="9"/>
    <x v="1352"/>
    <x v="1352"/>
    <x v="0"/>
  </r>
  <r>
    <x v="1353"/>
    <x v="1353"/>
    <x v="1351"/>
    <x v="28"/>
    <n v="1336"/>
    <x v="0"/>
    <s v="US"/>
    <s v="USD"/>
    <x v="1353"/>
    <x v="1353"/>
    <b v="0"/>
    <n v="42"/>
    <x v="0"/>
    <s v="publishing/nonfiction"/>
    <n v="134"/>
    <n v="31.81"/>
    <x v="3"/>
    <x v="9"/>
    <x v="1353"/>
    <x v="1353"/>
    <x v="4"/>
  </r>
  <r>
    <x v="1354"/>
    <x v="1354"/>
    <x v="1352"/>
    <x v="38"/>
    <n v="1563"/>
    <x v="0"/>
    <s v="GB"/>
    <s v="GBP"/>
    <x v="1354"/>
    <x v="1354"/>
    <b v="0"/>
    <n v="64"/>
    <x v="0"/>
    <s v="publishing/nonfiction"/>
    <n v="130"/>
    <n v="24.42"/>
    <x v="3"/>
    <x v="9"/>
    <x v="1354"/>
    <x v="1354"/>
    <x v="2"/>
  </r>
  <r>
    <x v="1355"/>
    <x v="1355"/>
    <x v="1353"/>
    <x v="30"/>
    <n v="3067"/>
    <x v="0"/>
    <s v="GB"/>
    <s v="GBP"/>
    <x v="1355"/>
    <x v="1355"/>
    <b v="0"/>
    <n v="121"/>
    <x v="0"/>
    <s v="publishing/nonfiction"/>
    <n v="123"/>
    <n v="25.35"/>
    <x v="3"/>
    <x v="9"/>
    <x v="1355"/>
    <x v="1355"/>
    <x v="5"/>
  </r>
  <r>
    <x v="1356"/>
    <x v="1356"/>
    <x v="1354"/>
    <x v="104"/>
    <n v="6215.56"/>
    <x v="0"/>
    <s v="US"/>
    <s v="USD"/>
    <x v="1356"/>
    <x v="1356"/>
    <b v="0"/>
    <n v="87"/>
    <x v="0"/>
    <s v="publishing/nonfiction"/>
    <n v="183"/>
    <n v="71.44"/>
    <x v="3"/>
    <x v="9"/>
    <x v="1356"/>
    <x v="1356"/>
    <x v="4"/>
  </r>
  <r>
    <x v="1357"/>
    <x v="1357"/>
    <x v="1355"/>
    <x v="13"/>
    <n v="2506"/>
    <x v="0"/>
    <s v="US"/>
    <s v="USD"/>
    <x v="1357"/>
    <x v="1357"/>
    <b v="0"/>
    <n v="65"/>
    <x v="0"/>
    <s v="publishing/nonfiction"/>
    <n v="125"/>
    <n v="38.549999999999997"/>
    <x v="3"/>
    <x v="9"/>
    <x v="1357"/>
    <x v="1357"/>
    <x v="4"/>
  </r>
  <r>
    <x v="1358"/>
    <x v="1358"/>
    <x v="1356"/>
    <x v="9"/>
    <n v="3350"/>
    <x v="0"/>
    <s v="US"/>
    <s v="USD"/>
    <x v="1358"/>
    <x v="1358"/>
    <b v="0"/>
    <n v="49"/>
    <x v="0"/>
    <s v="publishing/nonfiction"/>
    <n v="112"/>
    <n v="68.37"/>
    <x v="3"/>
    <x v="9"/>
    <x v="1358"/>
    <x v="1358"/>
    <x v="6"/>
  </r>
  <r>
    <x v="1359"/>
    <x v="1359"/>
    <x v="1357"/>
    <x v="246"/>
    <n v="764"/>
    <x v="0"/>
    <s v="US"/>
    <s v="USD"/>
    <x v="1359"/>
    <x v="1359"/>
    <b v="0"/>
    <n v="19"/>
    <x v="0"/>
    <s v="publishing/nonfiction"/>
    <n v="116"/>
    <n v="40.21"/>
    <x v="3"/>
    <x v="9"/>
    <x v="1359"/>
    <x v="1359"/>
    <x v="6"/>
  </r>
  <r>
    <x v="1360"/>
    <x v="1360"/>
    <x v="1358"/>
    <x v="15"/>
    <n v="2598"/>
    <x v="0"/>
    <s v="US"/>
    <s v="USD"/>
    <x v="1360"/>
    <x v="1360"/>
    <b v="0"/>
    <n v="81"/>
    <x v="0"/>
    <s v="publishing/nonfiction"/>
    <n v="173"/>
    <n v="32.07"/>
    <x v="3"/>
    <x v="9"/>
    <x v="1360"/>
    <x v="1360"/>
    <x v="5"/>
  </r>
  <r>
    <x v="1361"/>
    <x v="1361"/>
    <x v="1359"/>
    <x v="12"/>
    <n v="7559"/>
    <x v="0"/>
    <s v="GB"/>
    <s v="GBP"/>
    <x v="1361"/>
    <x v="1361"/>
    <b v="0"/>
    <n v="264"/>
    <x v="0"/>
    <s v="publishing/nonfiction"/>
    <n v="126"/>
    <n v="28.63"/>
    <x v="3"/>
    <x v="9"/>
    <x v="1361"/>
    <x v="1361"/>
    <x v="3"/>
  </r>
  <r>
    <x v="1362"/>
    <x v="1362"/>
    <x v="1360"/>
    <x v="28"/>
    <n v="1091"/>
    <x v="0"/>
    <s v="US"/>
    <s v="USD"/>
    <x v="1362"/>
    <x v="1362"/>
    <b v="0"/>
    <n v="25"/>
    <x v="0"/>
    <s v="publishing/nonfiction"/>
    <n v="109"/>
    <n v="43.64"/>
    <x v="3"/>
    <x v="9"/>
    <x v="1362"/>
    <x v="1362"/>
    <x v="4"/>
  </r>
  <r>
    <x v="1363"/>
    <x v="1363"/>
    <x v="1361"/>
    <x v="48"/>
    <n v="200"/>
    <x v="0"/>
    <s v="US"/>
    <s v="USD"/>
    <x v="1363"/>
    <x v="1363"/>
    <b v="0"/>
    <n v="5"/>
    <x v="0"/>
    <s v="publishing/nonfiction"/>
    <n v="100"/>
    <n v="40"/>
    <x v="3"/>
    <x v="9"/>
    <x v="1363"/>
    <x v="1363"/>
    <x v="2"/>
  </r>
  <r>
    <x v="1364"/>
    <x v="1364"/>
    <x v="1362"/>
    <x v="247"/>
    <n v="49830"/>
    <x v="0"/>
    <s v="DK"/>
    <s v="DKK"/>
    <x v="1364"/>
    <x v="1364"/>
    <b v="0"/>
    <n v="144"/>
    <x v="0"/>
    <s v="music/rock"/>
    <n v="119"/>
    <n v="346.04"/>
    <x v="4"/>
    <x v="11"/>
    <x v="1364"/>
    <x v="1364"/>
    <x v="3"/>
  </r>
  <r>
    <x v="1365"/>
    <x v="1365"/>
    <x v="1363"/>
    <x v="51"/>
    <n v="7520"/>
    <x v="0"/>
    <s v="US"/>
    <s v="USD"/>
    <x v="1365"/>
    <x v="1365"/>
    <b v="0"/>
    <n v="92"/>
    <x v="0"/>
    <s v="music/rock"/>
    <n v="100"/>
    <n v="81.739999999999995"/>
    <x v="4"/>
    <x v="11"/>
    <x v="1365"/>
    <x v="1365"/>
    <x v="0"/>
  </r>
  <r>
    <x v="1366"/>
    <x v="1366"/>
    <x v="1364"/>
    <x v="51"/>
    <n v="9486.69"/>
    <x v="0"/>
    <s v="US"/>
    <s v="USD"/>
    <x v="1366"/>
    <x v="1366"/>
    <b v="0"/>
    <n v="147"/>
    <x v="0"/>
    <s v="music/rock"/>
    <n v="126"/>
    <n v="64.540000000000006"/>
    <x v="4"/>
    <x v="11"/>
    <x v="1366"/>
    <x v="1366"/>
    <x v="3"/>
  </r>
  <r>
    <x v="1367"/>
    <x v="1367"/>
    <x v="1365"/>
    <x v="10"/>
    <n v="5713"/>
    <x v="0"/>
    <s v="US"/>
    <s v="USD"/>
    <x v="1367"/>
    <x v="1367"/>
    <b v="0"/>
    <n v="90"/>
    <x v="0"/>
    <s v="music/rock"/>
    <n v="114"/>
    <n v="63.48"/>
    <x v="4"/>
    <x v="11"/>
    <x v="1367"/>
    <x v="1367"/>
    <x v="0"/>
  </r>
  <r>
    <x v="1368"/>
    <x v="1368"/>
    <x v="1366"/>
    <x v="10"/>
    <n v="5535"/>
    <x v="0"/>
    <s v="US"/>
    <s v="USD"/>
    <x v="1368"/>
    <x v="1368"/>
    <b v="0"/>
    <n v="87"/>
    <x v="0"/>
    <s v="music/rock"/>
    <n v="111"/>
    <n v="63.62"/>
    <x v="4"/>
    <x v="11"/>
    <x v="1368"/>
    <x v="1368"/>
    <x v="0"/>
  </r>
  <r>
    <x v="1369"/>
    <x v="1369"/>
    <x v="1367"/>
    <x v="248"/>
    <n v="34090.629999999997"/>
    <x v="0"/>
    <s v="US"/>
    <s v="USD"/>
    <x v="1369"/>
    <x v="1369"/>
    <b v="0"/>
    <n v="406"/>
    <x v="0"/>
    <s v="music/rock"/>
    <n v="105"/>
    <n v="83.97"/>
    <x v="4"/>
    <x v="11"/>
    <x v="1369"/>
    <x v="1369"/>
    <x v="3"/>
  </r>
  <r>
    <x v="1370"/>
    <x v="1370"/>
    <x v="1368"/>
    <x v="15"/>
    <n v="1555"/>
    <x v="0"/>
    <s v="US"/>
    <s v="USD"/>
    <x v="1370"/>
    <x v="1370"/>
    <b v="0"/>
    <n v="20"/>
    <x v="0"/>
    <s v="music/rock"/>
    <n v="104"/>
    <n v="77.75"/>
    <x v="4"/>
    <x v="11"/>
    <x v="1370"/>
    <x v="1370"/>
    <x v="4"/>
  </r>
  <r>
    <x v="1371"/>
    <x v="1371"/>
    <x v="1369"/>
    <x v="249"/>
    <n v="7495"/>
    <x v="0"/>
    <s v="US"/>
    <s v="USD"/>
    <x v="1371"/>
    <x v="1371"/>
    <b v="0"/>
    <n v="70"/>
    <x v="0"/>
    <s v="music/rock"/>
    <n v="107"/>
    <n v="107.07"/>
    <x v="4"/>
    <x v="11"/>
    <x v="1371"/>
    <x v="1371"/>
    <x v="0"/>
  </r>
  <r>
    <x v="1372"/>
    <x v="1372"/>
    <x v="1370"/>
    <x v="2"/>
    <n v="620"/>
    <x v="0"/>
    <s v="US"/>
    <s v="USD"/>
    <x v="1372"/>
    <x v="1372"/>
    <b v="0"/>
    <n v="16"/>
    <x v="0"/>
    <s v="music/rock"/>
    <n v="124"/>
    <n v="38.75"/>
    <x v="4"/>
    <x v="11"/>
    <x v="1372"/>
    <x v="1372"/>
    <x v="5"/>
  </r>
  <r>
    <x v="1373"/>
    <x v="1373"/>
    <x v="1371"/>
    <x v="3"/>
    <n v="10501"/>
    <x v="0"/>
    <s v="US"/>
    <s v="USD"/>
    <x v="1373"/>
    <x v="1373"/>
    <b v="0"/>
    <n v="52"/>
    <x v="0"/>
    <s v="music/rock"/>
    <n v="105"/>
    <n v="201.94"/>
    <x v="4"/>
    <x v="11"/>
    <x v="1373"/>
    <x v="1373"/>
    <x v="2"/>
  </r>
  <r>
    <x v="1374"/>
    <x v="1374"/>
    <x v="1372"/>
    <x v="15"/>
    <n v="2842"/>
    <x v="0"/>
    <s v="US"/>
    <s v="USD"/>
    <x v="1374"/>
    <x v="1374"/>
    <b v="0"/>
    <n v="66"/>
    <x v="0"/>
    <s v="music/rock"/>
    <n v="189"/>
    <n v="43.06"/>
    <x v="4"/>
    <x v="11"/>
    <x v="1374"/>
    <x v="1374"/>
    <x v="2"/>
  </r>
  <r>
    <x v="1375"/>
    <x v="1375"/>
    <x v="1373"/>
    <x v="23"/>
    <n v="6853"/>
    <x v="0"/>
    <s v="FR"/>
    <s v="EUR"/>
    <x v="1375"/>
    <x v="1375"/>
    <b v="0"/>
    <n v="109"/>
    <x v="0"/>
    <s v="music/rock"/>
    <n v="171"/>
    <n v="62.87"/>
    <x v="4"/>
    <x v="11"/>
    <x v="1375"/>
    <x v="1375"/>
    <x v="2"/>
  </r>
  <r>
    <x v="1376"/>
    <x v="1376"/>
    <x v="1374"/>
    <x v="250"/>
    <n v="9342"/>
    <x v="0"/>
    <s v="GB"/>
    <s v="GBP"/>
    <x v="1376"/>
    <x v="1376"/>
    <b v="0"/>
    <n v="168"/>
    <x v="0"/>
    <s v="music/rock"/>
    <n v="252"/>
    <n v="55.61"/>
    <x v="4"/>
    <x v="11"/>
    <x v="1376"/>
    <x v="1376"/>
    <x v="2"/>
  </r>
  <r>
    <x v="1377"/>
    <x v="1377"/>
    <x v="1375"/>
    <x v="46"/>
    <n v="1510"/>
    <x v="0"/>
    <s v="US"/>
    <s v="USD"/>
    <x v="1377"/>
    <x v="1377"/>
    <b v="0"/>
    <n v="31"/>
    <x v="0"/>
    <s v="music/rock"/>
    <n v="116"/>
    <n v="48.71"/>
    <x v="4"/>
    <x v="11"/>
    <x v="1377"/>
    <x v="1377"/>
    <x v="1"/>
  </r>
  <r>
    <x v="1378"/>
    <x v="1378"/>
    <x v="1376"/>
    <x v="13"/>
    <n v="4067"/>
    <x v="0"/>
    <s v="GB"/>
    <s v="GBP"/>
    <x v="1378"/>
    <x v="1378"/>
    <b v="0"/>
    <n v="133"/>
    <x v="0"/>
    <s v="music/rock"/>
    <n v="203"/>
    <n v="30.58"/>
    <x v="4"/>
    <x v="11"/>
    <x v="1378"/>
    <x v="1378"/>
    <x v="2"/>
  </r>
  <r>
    <x v="1379"/>
    <x v="1379"/>
    <x v="1377"/>
    <x v="3"/>
    <n v="11160"/>
    <x v="0"/>
    <s v="US"/>
    <s v="USD"/>
    <x v="1379"/>
    <x v="1379"/>
    <b v="0"/>
    <n v="151"/>
    <x v="0"/>
    <s v="music/rock"/>
    <n v="112"/>
    <n v="73.91"/>
    <x v="4"/>
    <x v="11"/>
    <x v="1379"/>
    <x v="1379"/>
    <x v="0"/>
  </r>
  <r>
    <x v="1380"/>
    <x v="1380"/>
    <x v="1378"/>
    <x v="251"/>
    <n v="106"/>
    <x v="0"/>
    <s v="US"/>
    <s v="USD"/>
    <x v="1380"/>
    <x v="1380"/>
    <b v="0"/>
    <n v="5"/>
    <x v="0"/>
    <s v="music/rock"/>
    <n v="424"/>
    <n v="21.2"/>
    <x v="4"/>
    <x v="11"/>
    <x v="1380"/>
    <x v="1380"/>
    <x v="0"/>
  </r>
  <r>
    <x v="1381"/>
    <x v="1381"/>
    <x v="1379"/>
    <x v="10"/>
    <n v="5355"/>
    <x v="0"/>
    <s v="US"/>
    <s v="USD"/>
    <x v="1381"/>
    <x v="1381"/>
    <b v="0"/>
    <n v="73"/>
    <x v="0"/>
    <s v="music/rock"/>
    <n v="107"/>
    <n v="73.36"/>
    <x v="4"/>
    <x v="11"/>
    <x v="1381"/>
    <x v="1381"/>
    <x v="2"/>
  </r>
  <r>
    <x v="1382"/>
    <x v="1382"/>
    <x v="1380"/>
    <x v="6"/>
    <n v="8349"/>
    <x v="0"/>
    <s v="US"/>
    <s v="USD"/>
    <x v="1382"/>
    <x v="1382"/>
    <b v="0"/>
    <n v="148"/>
    <x v="0"/>
    <s v="music/rock"/>
    <n v="104"/>
    <n v="56.41"/>
    <x v="4"/>
    <x v="11"/>
    <x v="1382"/>
    <x v="1382"/>
    <x v="4"/>
  </r>
  <r>
    <x v="1383"/>
    <x v="1383"/>
    <x v="1381"/>
    <x v="41"/>
    <n v="4673"/>
    <x v="0"/>
    <s v="CA"/>
    <s v="CAD"/>
    <x v="1383"/>
    <x v="1383"/>
    <b v="0"/>
    <n v="93"/>
    <x v="0"/>
    <s v="music/rock"/>
    <n v="212"/>
    <n v="50.25"/>
    <x v="4"/>
    <x v="11"/>
    <x v="1383"/>
    <x v="1383"/>
    <x v="2"/>
  </r>
  <r>
    <x v="1384"/>
    <x v="1384"/>
    <x v="1382"/>
    <x v="8"/>
    <n v="4343"/>
    <x v="0"/>
    <s v="US"/>
    <s v="USD"/>
    <x v="1384"/>
    <x v="1384"/>
    <b v="0"/>
    <n v="63"/>
    <x v="0"/>
    <s v="music/rock"/>
    <n v="124"/>
    <n v="68.94"/>
    <x v="4"/>
    <x v="11"/>
    <x v="1384"/>
    <x v="1384"/>
    <x v="0"/>
  </r>
  <r>
    <x v="1385"/>
    <x v="1385"/>
    <x v="1383"/>
    <x v="6"/>
    <n v="8832.49"/>
    <x v="0"/>
    <s v="DE"/>
    <s v="EUR"/>
    <x v="1385"/>
    <x v="1385"/>
    <b v="0"/>
    <n v="134"/>
    <x v="0"/>
    <s v="music/rock"/>
    <n v="110"/>
    <n v="65.91"/>
    <x v="4"/>
    <x v="11"/>
    <x v="1385"/>
    <x v="1385"/>
    <x v="2"/>
  </r>
  <r>
    <x v="1386"/>
    <x v="1386"/>
    <x v="1384"/>
    <x v="44"/>
    <n v="875"/>
    <x v="0"/>
    <s v="US"/>
    <s v="USD"/>
    <x v="1386"/>
    <x v="1386"/>
    <b v="0"/>
    <n v="14"/>
    <x v="0"/>
    <s v="music/rock"/>
    <n v="219"/>
    <n v="62.5"/>
    <x v="4"/>
    <x v="11"/>
    <x v="1386"/>
    <x v="1386"/>
    <x v="0"/>
  </r>
  <r>
    <x v="1387"/>
    <x v="1387"/>
    <x v="1385"/>
    <x v="23"/>
    <n v="5465"/>
    <x v="0"/>
    <s v="US"/>
    <s v="USD"/>
    <x v="1387"/>
    <x v="1387"/>
    <b v="0"/>
    <n v="78"/>
    <x v="0"/>
    <s v="music/rock"/>
    <n v="137"/>
    <n v="70.06"/>
    <x v="4"/>
    <x v="11"/>
    <x v="1387"/>
    <x v="1387"/>
    <x v="0"/>
  </r>
  <r>
    <x v="1388"/>
    <x v="1388"/>
    <x v="1386"/>
    <x v="10"/>
    <n v="6740.37"/>
    <x v="0"/>
    <s v="US"/>
    <s v="USD"/>
    <x v="1388"/>
    <x v="1388"/>
    <b v="0"/>
    <n v="112"/>
    <x v="0"/>
    <s v="music/rock"/>
    <n v="135"/>
    <n v="60.18"/>
    <x v="4"/>
    <x v="11"/>
    <x v="1388"/>
    <x v="1388"/>
    <x v="2"/>
  </r>
  <r>
    <x v="1389"/>
    <x v="1389"/>
    <x v="1387"/>
    <x v="2"/>
    <n v="727"/>
    <x v="0"/>
    <s v="GB"/>
    <s v="GBP"/>
    <x v="1389"/>
    <x v="1389"/>
    <b v="0"/>
    <n v="34"/>
    <x v="0"/>
    <s v="music/rock"/>
    <n v="145"/>
    <n v="21.38"/>
    <x v="4"/>
    <x v="11"/>
    <x v="1389"/>
    <x v="1389"/>
    <x v="2"/>
  </r>
  <r>
    <x v="1390"/>
    <x v="1390"/>
    <x v="1388"/>
    <x v="70"/>
    <n v="3055"/>
    <x v="0"/>
    <s v="US"/>
    <s v="USD"/>
    <x v="1390"/>
    <x v="1390"/>
    <b v="0"/>
    <n v="19"/>
    <x v="0"/>
    <s v="music/rock"/>
    <n v="109"/>
    <n v="160.79"/>
    <x v="4"/>
    <x v="11"/>
    <x v="1390"/>
    <x v="1390"/>
    <x v="0"/>
  </r>
  <r>
    <x v="1391"/>
    <x v="1391"/>
    <x v="1389"/>
    <x v="2"/>
    <n v="551"/>
    <x v="0"/>
    <s v="US"/>
    <s v="USD"/>
    <x v="1391"/>
    <x v="1391"/>
    <b v="0"/>
    <n v="13"/>
    <x v="0"/>
    <s v="music/rock"/>
    <n v="110"/>
    <n v="42.38"/>
    <x v="4"/>
    <x v="11"/>
    <x v="1391"/>
    <x v="1391"/>
    <x v="0"/>
  </r>
  <r>
    <x v="1392"/>
    <x v="1392"/>
    <x v="1390"/>
    <x v="30"/>
    <n v="2841"/>
    <x v="0"/>
    <s v="US"/>
    <s v="USD"/>
    <x v="1392"/>
    <x v="1392"/>
    <b v="0"/>
    <n v="104"/>
    <x v="0"/>
    <s v="music/rock"/>
    <n v="114"/>
    <n v="27.32"/>
    <x v="4"/>
    <x v="11"/>
    <x v="1392"/>
    <x v="1392"/>
    <x v="2"/>
  </r>
  <r>
    <x v="1393"/>
    <x v="1393"/>
    <x v="1391"/>
    <x v="3"/>
    <n v="10235"/>
    <x v="0"/>
    <s v="US"/>
    <s v="USD"/>
    <x v="1393"/>
    <x v="1393"/>
    <b v="0"/>
    <n v="52"/>
    <x v="0"/>
    <s v="music/rock"/>
    <n v="102"/>
    <n v="196.83"/>
    <x v="4"/>
    <x v="11"/>
    <x v="1393"/>
    <x v="1393"/>
    <x v="2"/>
  </r>
  <r>
    <x v="1394"/>
    <x v="1394"/>
    <x v="1392"/>
    <x v="47"/>
    <n v="916"/>
    <x v="0"/>
    <s v="US"/>
    <s v="USD"/>
    <x v="1394"/>
    <x v="1394"/>
    <b v="0"/>
    <n v="17"/>
    <x v="0"/>
    <s v="music/rock"/>
    <n v="122"/>
    <n v="53.88"/>
    <x v="4"/>
    <x v="11"/>
    <x v="1394"/>
    <x v="1394"/>
    <x v="1"/>
  </r>
  <r>
    <x v="1395"/>
    <x v="1395"/>
    <x v="1393"/>
    <x v="8"/>
    <n v="3916"/>
    <x v="0"/>
    <s v="US"/>
    <s v="USD"/>
    <x v="1395"/>
    <x v="1395"/>
    <b v="0"/>
    <n v="82"/>
    <x v="0"/>
    <s v="music/rock"/>
    <n v="112"/>
    <n v="47.76"/>
    <x v="4"/>
    <x v="11"/>
    <x v="1395"/>
    <x v="1395"/>
    <x v="2"/>
  </r>
  <r>
    <x v="1396"/>
    <x v="1396"/>
    <x v="1394"/>
    <x v="12"/>
    <n v="6438"/>
    <x v="0"/>
    <s v="US"/>
    <s v="USD"/>
    <x v="1396"/>
    <x v="1396"/>
    <b v="0"/>
    <n v="73"/>
    <x v="0"/>
    <s v="music/rock"/>
    <n v="107"/>
    <n v="88.19"/>
    <x v="4"/>
    <x v="11"/>
    <x v="1396"/>
    <x v="1396"/>
    <x v="0"/>
  </r>
  <r>
    <x v="1397"/>
    <x v="1397"/>
    <x v="1395"/>
    <x v="3"/>
    <n v="11385"/>
    <x v="0"/>
    <s v="US"/>
    <s v="USD"/>
    <x v="1397"/>
    <x v="1397"/>
    <b v="0"/>
    <n v="158"/>
    <x v="0"/>
    <s v="music/rock"/>
    <n v="114"/>
    <n v="72.06"/>
    <x v="4"/>
    <x v="11"/>
    <x v="1397"/>
    <x v="1397"/>
    <x v="2"/>
  </r>
  <r>
    <x v="1398"/>
    <x v="1398"/>
    <x v="1396"/>
    <x v="85"/>
    <n v="4826"/>
    <x v="0"/>
    <s v="US"/>
    <s v="USD"/>
    <x v="1398"/>
    <x v="1398"/>
    <b v="0"/>
    <n v="65"/>
    <x v="0"/>
    <s v="music/rock"/>
    <n v="110"/>
    <n v="74.25"/>
    <x v="4"/>
    <x v="11"/>
    <x v="1398"/>
    <x v="1398"/>
    <x v="2"/>
  </r>
  <r>
    <x v="1399"/>
    <x v="1399"/>
    <x v="1397"/>
    <x v="7"/>
    <n v="11353"/>
    <x v="0"/>
    <s v="US"/>
    <s v="USD"/>
    <x v="1399"/>
    <x v="1399"/>
    <b v="0"/>
    <n v="184"/>
    <x v="0"/>
    <s v="music/rock"/>
    <n v="126"/>
    <n v="61.7"/>
    <x v="4"/>
    <x v="11"/>
    <x v="1399"/>
    <x v="1399"/>
    <x v="3"/>
  </r>
  <r>
    <x v="1400"/>
    <x v="1400"/>
    <x v="1398"/>
    <x v="18"/>
    <n v="586"/>
    <x v="0"/>
    <s v="GB"/>
    <s v="GBP"/>
    <x v="1400"/>
    <x v="1400"/>
    <b v="0"/>
    <n v="34"/>
    <x v="0"/>
    <s v="music/rock"/>
    <n v="167"/>
    <n v="17.239999999999998"/>
    <x v="4"/>
    <x v="11"/>
    <x v="1400"/>
    <x v="1400"/>
    <x v="2"/>
  </r>
  <r>
    <x v="1401"/>
    <x v="1401"/>
    <x v="1399"/>
    <x v="30"/>
    <n v="12413"/>
    <x v="0"/>
    <s v="US"/>
    <s v="USD"/>
    <x v="1401"/>
    <x v="1401"/>
    <b v="0"/>
    <n v="240"/>
    <x v="0"/>
    <s v="music/rock"/>
    <n v="497"/>
    <n v="51.72"/>
    <x v="4"/>
    <x v="11"/>
    <x v="1401"/>
    <x v="1401"/>
    <x v="4"/>
  </r>
  <r>
    <x v="1402"/>
    <x v="1402"/>
    <x v="1400"/>
    <x v="30"/>
    <n v="2729"/>
    <x v="0"/>
    <s v="GB"/>
    <s v="GBP"/>
    <x v="1402"/>
    <x v="1402"/>
    <b v="0"/>
    <n v="113"/>
    <x v="0"/>
    <s v="music/rock"/>
    <n v="109"/>
    <n v="24.15"/>
    <x v="4"/>
    <x v="11"/>
    <x v="1402"/>
    <x v="1402"/>
    <x v="0"/>
  </r>
  <r>
    <x v="1403"/>
    <x v="1403"/>
    <x v="1401"/>
    <x v="23"/>
    <n v="4103"/>
    <x v="0"/>
    <s v="US"/>
    <s v="USD"/>
    <x v="1403"/>
    <x v="1403"/>
    <b v="0"/>
    <n v="66"/>
    <x v="0"/>
    <s v="music/rock"/>
    <n v="103"/>
    <n v="62.17"/>
    <x v="4"/>
    <x v="11"/>
    <x v="1403"/>
    <x v="1403"/>
    <x v="4"/>
  </r>
  <r>
    <x v="1404"/>
    <x v="1404"/>
    <x v="1402"/>
    <x v="107"/>
    <n v="241"/>
    <x v="2"/>
    <s v="GB"/>
    <s v="GBP"/>
    <x v="1404"/>
    <x v="1404"/>
    <b v="1"/>
    <n v="5"/>
    <x v="1"/>
    <s v="publishing/translations"/>
    <n v="2"/>
    <n v="48.2"/>
    <x v="3"/>
    <x v="22"/>
    <x v="1404"/>
    <x v="1404"/>
    <x v="0"/>
  </r>
  <r>
    <x v="1405"/>
    <x v="1405"/>
    <x v="1403"/>
    <x v="31"/>
    <n v="105"/>
    <x v="2"/>
    <s v="US"/>
    <s v="USD"/>
    <x v="1405"/>
    <x v="1405"/>
    <b v="1"/>
    <n v="17"/>
    <x v="1"/>
    <s v="publishing/translations"/>
    <n v="0"/>
    <n v="6.18"/>
    <x v="3"/>
    <x v="22"/>
    <x v="1405"/>
    <x v="1405"/>
    <x v="3"/>
  </r>
  <r>
    <x v="1406"/>
    <x v="1406"/>
    <x v="1404"/>
    <x v="14"/>
    <n v="15"/>
    <x v="2"/>
    <s v="IT"/>
    <s v="EUR"/>
    <x v="1406"/>
    <x v="1406"/>
    <b v="0"/>
    <n v="3"/>
    <x v="1"/>
    <s v="publishing/translations"/>
    <n v="0"/>
    <n v="5"/>
    <x v="3"/>
    <x v="22"/>
    <x v="1406"/>
    <x v="1406"/>
    <x v="0"/>
  </r>
  <r>
    <x v="1407"/>
    <x v="1407"/>
    <x v="1405"/>
    <x v="9"/>
    <n v="15"/>
    <x v="2"/>
    <s v="US"/>
    <s v="USD"/>
    <x v="1407"/>
    <x v="1407"/>
    <b v="0"/>
    <n v="2"/>
    <x v="1"/>
    <s v="publishing/translations"/>
    <n v="1"/>
    <n v="7.5"/>
    <x v="3"/>
    <x v="22"/>
    <x v="1407"/>
    <x v="1407"/>
    <x v="3"/>
  </r>
  <r>
    <x v="1408"/>
    <x v="1408"/>
    <x v="1406"/>
    <x v="28"/>
    <n v="72"/>
    <x v="2"/>
    <s v="GB"/>
    <s v="GBP"/>
    <x v="1408"/>
    <x v="1408"/>
    <b v="0"/>
    <n v="6"/>
    <x v="1"/>
    <s v="publishing/translations"/>
    <n v="7"/>
    <n v="12"/>
    <x v="3"/>
    <x v="22"/>
    <x v="1408"/>
    <x v="1408"/>
    <x v="0"/>
  </r>
  <r>
    <x v="1409"/>
    <x v="1409"/>
    <x v="1407"/>
    <x v="23"/>
    <n v="0"/>
    <x v="2"/>
    <s v="US"/>
    <s v="USD"/>
    <x v="1409"/>
    <x v="1409"/>
    <b v="0"/>
    <n v="0"/>
    <x v="1"/>
    <s v="publishing/translations"/>
    <n v="0"/>
    <n v="0"/>
    <x v="3"/>
    <x v="22"/>
    <x v="1409"/>
    <x v="1409"/>
    <x v="3"/>
  </r>
  <r>
    <x v="1410"/>
    <x v="1410"/>
    <x v="1408"/>
    <x v="12"/>
    <n v="1"/>
    <x v="2"/>
    <s v="IT"/>
    <s v="EUR"/>
    <x v="1410"/>
    <x v="1410"/>
    <b v="0"/>
    <n v="1"/>
    <x v="1"/>
    <s v="publishing/translations"/>
    <n v="0"/>
    <n v="1"/>
    <x v="3"/>
    <x v="22"/>
    <x v="1410"/>
    <x v="1410"/>
    <x v="2"/>
  </r>
  <r>
    <x v="1411"/>
    <x v="1411"/>
    <x v="1409"/>
    <x v="9"/>
    <n v="7"/>
    <x v="2"/>
    <s v="GB"/>
    <s v="GBP"/>
    <x v="1411"/>
    <x v="1411"/>
    <b v="0"/>
    <n v="3"/>
    <x v="1"/>
    <s v="publishing/translations"/>
    <n v="0"/>
    <n v="2.33"/>
    <x v="3"/>
    <x v="22"/>
    <x v="1411"/>
    <x v="1411"/>
    <x v="0"/>
  </r>
  <r>
    <x v="1412"/>
    <x v="1412"/>
    <x v="1410"/>
    <x v="39"/>
    <n v="320"/>
    <x v="2"/>
    <s v="US"/>
    <s v="USD"/>
    <x v="1412"/>
    <x v="1412"/>
    <b v="0"/>
    <n v="13"/>
    <x v="1"/>
    <s v="publishing/translations"/>
    <n v="5"/>
    <n v="24.62"/>
    <x v="3"/>
    <x v="22"/>
    <x v="1412"/>
    <x v="1412"/>
    <x v="3"/>
  </r>
  <r>
    <x v="1413"/>
    <x v="1413"/>
    <x v="1411"/>
    <x v="13"/>
    <n v="100"/>
    <x v="2"/>
    <s v="IT"/>
    <s v="EUR"/>
    <x v="1413"/>
    <x v="1413"/>
    <b v="0"/>
    <n v="1"/>
    <x v="1"/>
    <s v="publishing/translations"/>
    <n v="5"/>
    <n v="100"/>
    <x v="3"/>
    <x v="22"/>
    <x v="1413"/>
    <x v="1413"/>
    <x v="0"/>
  </r>
  <r>
    <x v="1414"/>
    <x v="1414"/>
    <x v="1412"/>
    <x v="2"/>
    <n v="1"/>
    <x v="2"/>
    <s v="US"/>
    <s v="USD"/>
    <x v="1414"/>
    <x v="1414"/>
    <b v="0"/>
    <n v="1"/>
    <x v="1"/>
    <s v="publishing/translations"/>
    <n v="0"/>
    <n v="1"/>
    <x v="3"/>
    <x v="22"/>
    <x v="1414"/>
    <x v="1414"/>
    <x v="2"/>
  </r>
  <r>
    <x v="1415"/>
    <x v="1415"/>
    <x v="1413"/>
    <x v="85"/>
    <n v="800"/>
    <x v="2"/>
    <s v="US"/>
    <s v="USD"/>
    <x v="1415"/>
    <x v="1415"/>
    <b v="0"/>
    <n v="9"/>
    <x v="1"/>
    <s v="publishing/translations"/>
    <n v="18"/>
    <n v="88.89"/>
    <x v="3"/>
    <x v="22"/>
    <x v="1415"/>
    <x v="1415"/>
    <x v="0"/>
  </r>
  <r>
    <x v="1416"/>
    <x v="1416"/>
    <x v="1414"/>
    <x v="63"/>
    <n v="0"/>
    <x v="2"/>
    <s v="US"/>
    <s v="USD"/>
    <x v="1416"/>
    <x v="1416"/>
    <b v="0"/>
    <n v="0"/>
    <x v="1"/>
    <s v="publishing/translations"/>
    <n v="0"/>
    <n v="0"/>
    <x v="3"/>
    <x v="22"/>
    <x v="1416"/>
    <x v="1416"/>
    <x v="0"/>
  </r>
  <r>
    <x v="1417"/>
    <x v="1417"/>
    <x v="1415"/>
    <x v="37"/>
    <n v="55"/>
    <x v="2"/>
    <s v="US"/>
    <s v="USD"/>
    <x v="1417"/>
    <x v="1417"/>
    <b v="0"/>
    <n v="2"/>
    <x v="1"/>
    <s v="publishing/translations"/>
    <n v="1"/>
    <n v="27.5"/>
    <x v="3"/>
    <x v="22"/>
    <x v="1417"/>
    <x v="1417"/>
    <x v="0"/>
  </r>
  <r>
    <x v="1418"/>
    <x v="1418"/>
    <x v="1416"/>
    <x v="9"/>
    <n v="6"/>
    <x v="2"/>
    <s v="ES"/>
    <s v="EUR"/>
    <x v="1418"/>
    <x v="1418"/>
    <b v="0"/>
    <n v="1"/>
    <x v="1"/>
    <s v="publishing/translations"/>
    <n v="0"/>
    <n v="6"/>
    <x v="3"/>
    <x v="22"/>
    <x v="1418"/>
    <x v="1418"/>
    <x v="2"/>
  </r>
  <r>
    <x v="1419"/>
    <x v="1419"/>
    <x v="1417"/>
    <x v="84"/>
    <n v="445"/>
    <x v="2"/>
    <s v="US"/>
    <s v="USD"/>
    <x v="1419"/>
    <x v="1419"/>
    <b v="0"/>
    <n v="10"/>
    <x v="1"/>
    <s v="publishing/translations"/>
    <n v="7"/>
    <n v="44.5"/>
    <x v="3"/>
    <x v="22"/>
    <x v="1419"/>
    <x v="1419"/>
    <x v="2"/>
  </r>
  <r>
    <x v="1420"/>
    <x v="1420"/>
    <x v="1418"/>
    <x v="252"/>
    <n v="3"/>
    <x v="2"/>
    <s v="US"/>
    <s v="USD"/>
    <x v="1420"/>
    <x v="1420"/>
    <b v="0"/>
    <n v="3"/>
    <x v="1"/>
    <s v="publishing/translations"/>
    <n v="3"/>
    <n v="1"/>
    <x v="3"/>
    <x v="22"/>
    <x v="1420"/>
    <x v="1420"/>
    <x v="2"/>
  </r>
  <r>
    <x v="1421"/>
    <x v="1421"/>
    <x v="1419"/>
    <x v="61"/>
    <n v="200"/>
    <x v="2"/>
    <s v="SE"/>
    <s v="SEK"/>
    <x v="1421"/>
    <x v="1421"/>
    <b v="0"/>
    <n v="2"/>
    <x v="1"/>
    <s v="publishing/translations"/>
    <n v="0"/>
    <n v="100"/>
    <x v="3"/>
    <x v="22"/>
    <x v="1421"/>
    <x v="1421"/>
    <x v="0"/>
  </r>
  <r>
    <x v="1422"/>
    <x v="1422"/>
    <x v="1420"/>
    <x v="31"/>
    <n v="26"/>
    <x v="2"/>
    <s v="NZ"/>
    <s v="NZD"/>
    <x v="1422"/>
    <x v="1422"/>
    <b v="0"/>
    <n v="2"/>
    <x v="1"/>
    <s v="publishing/translations"/>
    <n v="0"/>
    <n v="13"/>
    <x v="3"/>
    <x v="22"/>
    <x v="1422"/>
    <x v="1422"/>
    <x v="2"/>
  </r>
  <r>
    <x v="1423"/>
    <x v="1423"/>
    <x v="1421"/>
    <x v="11"/>
    <n v="100"/>
    <x v="2"/>
    <s v="AU"/>
    <s v="AUD"/>
    <x v="1423"/>
    <x v="1423"/>
    <b v="0"/>
    <n v="1"/>
    <x v="1"/>
    <s v="publishing/translations"/>
    <n v="0"/>
    <n v="100"/>
    <x v="3"/>
    <x v="22"/>
    <x v="1423"/>
    <x v="1423"/>
    <x v="0"/>
  </r>
  <r>
    <x v="1424"/>
    <x v="1424"/>
    <x v="1422"/>
    <x v="51"/>
    <n v="1527"/>
    <x v="2"/>
    <s v="US"/>
    <s v="USD"/>
    <x v="1424"/>
    <x v="1424"/>
    <b v="0"/>
    <n v="14"/>
    <x v="1"/>
    <s v="publishing/translations"/>
    <n v="20"/>
    <n v="109.07"/>
    <x v="3"/>
    <x v="22"/>
    <x v="1424"/>
    <x v="1424"/>
    <x v="2"/>
  </r>
  <r>
    <x v="1425"/>
    <x v="1425"/>
    <x v="1423"/>
    <x v="93"/>
    <n v="0"/>
    <x v="2"/>
    <s v="US"/>
    <s v="USD"/>
    <x v="1425"/>
    <x v="1425"/>
    <b v="0"/>
    <n v="0"/>
    <x v="1"/>
    <s v="publishing/translations"/>
    <n v="0"/>
    <n v="0"/>
    <x v="3"/>
    <x v="22"/>
    <x v="1425"/>
    <x v="1425"/>
    <x v="0"/>
  </r>
  <r>
    <x v="1426"/>
    <x v="1426"/>
    <x v="1424"/>
    <x v="28"/>
    <n v="0"/>
    <x v="2"/>
    <s v="DE"/>
    <s v="EUR"/>
    <x v="1426"/>
    <x v="1426"/>
    <b v="0"/>
    <n v="0"/>
    <x v="1"/>
    <s v="publishing/translations"/>
    <n v="0"/>
    <n v="0"/>
    <x v="3"/>
    <x v="22"/>
    <x v="1426"/>
    <x v="1426"/>
    <x v="0"/>
  </r>
  <r>
    <x v="1427"/>
    <x v="1427"/>
    <x v="1425"/>
    <x v="10"/>
    <n v="419"/>
    <x v="2"/>
    <s v="DE"/>
    <s v="EUR"/>
    <x v="1427"/>
    <x v="1427"/>
    <b v="0"/>
    <n v="4"/>
    <x v="1"/>
    <s v="publishing/translations"/>
    <n v="8"/>
    <n v="104.75"/>
    <x v="3"/>
    <x v="22"/>
    <x v="1427"/>
    <x v="1427"/>
    <x v="2"/>
  </r>
  <r>
    <x v="1428"/>
    <x v="1428"/>
    <x v="1426"/>
    <x v="28"/>
    <n v="45"/>
    <x v="2"/>
    <s v="ES"/>
    <s v="EUR"/>
    <x v="1428"/>
    <x v="1428"/>
    <b v="0"/>
    <n v="3"/>
    <x v="1"/>
    <s v="publishing/translations"/>
    <n v="5"/>
    <n v="15"/>
    <x v="3"/>
    <x v="22"/>
    <x v="1428"/>
    <x v="1428"/>
    <x v="2"/>
  </r>
  <r>
    <x v="1429"/>
    <x v="1429"/>
    <x v="1427"/>
    <x v="3"/>
    <n v="0"/>
    <x v="2"/>
    <s v="US"/>
    <s v="USD"/>
    <x v="1429"/>
    <x v="1429"/>
    <b v="0"/>
    <n v="0"/>
    <x v="1"/>
    <s v="publishing/translations"/>
    <n v="0"/>
    <n v="0"/>
    <x v="3"/>
    <x v="22"/>
    <x v="1429"/>
    <x v="1429"/>
    <x v="0"/>
  </r>
  <r>
    <x v="1430"/>
    <x v="1430"/>
    <x v="1428"/>
    <x v="10"/>
    <n v="403"/>
    <x v="2"/>
    <s v="US"/>
    <s v="USD"/>
    <x v="1430"/>
    <x v="1430"/>
    <b v="0"/>
    <n v="5"/>
    <x v="1"/>
    <s v="publishing/translations"/>
    <n v="8"/>
    <n v="80.599999999999994"/>
    <x v="3"/>
    <x v="22"/>
    <x v="1430"/>
    <x v="1430"/>
    <x v="3"/>
  </r>
  <r>
    <x v="1431"/>
    <x v="1431"/>
    <x v="1429"/>
    <x v="73"/>
    <n v="5431"/>
    <x v="2"/>
    <s v="US"/>
    <s v="USD"/>
    <x v="1431"/>
    <x v="1431"/>
    <b v="0"/>
    <n v="47"/>
    <x v="1"/>
    <s v="publishing/translations"/>
    <n v="32"/>
    <n v="115.55"/>
    <x v="3"/>
    <x v="22"/>
    <x v="1431"/>
    <x v="1431"/>
    <x v="0"/>
  </r>
  <r>
    <x v="1432"/>
    <x v="1432"/>
    <x v="1430"/>
    <x v="79"/>
    <n v="0"/>
    <x v="2"/>
    <s v="US"/>
    <s v="USD"/>
    <x v="1432"/>
    <x v="1432"/>
    <b v="0"/>
    <n v="0"/>
    <x v="1"/>
    <s v="publishing/translations"/>
    <n v="0"/>
    <n v="0"/>
    <x v="3"/>
    <x v="22"/>
    <x v="1432"/>
    <x v="1432"/>
    <x v="0"/>
  </r>
  <r>
    <x v="1433"/>
    <x v="1433"/>
    <x v="1431"/>
    <x v="14"/>
    <n v="805"/>
    <x v="2"/>
    <s v="IT"/>
    <s v="EUR"/>
    <x v="1433"/>
    <x v="1433"/>
    <b v="0"/>
    <n v="10"/>
    <x v="1"/>
    <s v="publishing/translations"/>
    <n v="7"/>
    <n v="80.5"/>
    <x v="3"/>
    <x v="22"/>
    <x v="1433"/>
    <x v="1433"/>
    <x v="2"/>
  </r>
  <r>
    <x v="1434"/>
    <x v="1434"/>
    <x v="1432"/>
    <x v="253"/>
    <n v="8190"/>
    <x v="2"/>
    <s v="DK"/>
    <s v="DKK"/>
    <x v="1434"/>
    <x v="1434"/>
    <b v="0"/>
    <n v="11"/>
    <x v="1"/>
    <s v="publishing/translations"/>
    <n v="10"/>
    <n v="744.55"/>
    <x v="3"/>
    <x v="22"/>
    <x v="1434"/>
    <x v="1434"/>
    <x v="0"/>
  </r>
  <r>
    <x v="1435"/>
    <x v="1435"/>
    <x v="1433"/>
    <x v="36"/>
    <n v="15"/>
    <x v="2"/>
    <s v="IT"/>
    <s v="EUR"/>
    <x v="1435"/>
    <x v="1435"/>
    <b v="0"/>
    <n v="2"/>
    <x v="1"/>
    <s v="publishing/translations"/>
    <n v="0"/>
    <n v="7.5"/>
    <x v="3"/>
    <x v="22"/>
    <x v="1435"/>
    <x v="1435"/>
    <x v="0"/>
  </r>
  <r>
    <x v="1436"/>
    <x v="1436"/>
    <x v="1434"/>
    <x v="3"/>
    <n v="77"/>
    <x v="2"/>
    <s v="DE"/>
    <s v="EUR"/>
    <x v="1436"/>
    <x v="1436"/>
    <b v="0"/>
    <n v="2"/>
    <x v="1"/>
    <s v="publishing/translations"/>
    <n v="1"/>
    <n v="38.5"/>
    <x v="3"/>
    <x v="22"/>
    <x v="1436"/>
    <x v="1436"/>
    <x v="2"/>
  </r>
  <r>
    <x v="1437"/>
    <x v="1437"/>
    <x v="1435"/>
    <x v="9"/>
    <n v="807"/>
    <x v="2"/>
    <s v="US"/>
    <s v="USD"/>
    <x v="1437"/>
    <x v="1437"/>
    <b v="0"/>
    <n v="22"/>
    <x v="1"/>
    <s v="publishing/translations"/>
    <n v="27"/>
    <n v="36.68"/>
    <x v="3"/>
    <x v="22"/>
    <x v="1437"/>
    <x v="1437"/>
    <x v="3"/>
  </r>
  <r>
    <x v="1438"/>
    <x v="1438"/>
    <x v="1436"/>
    <x v="22"/>
    <n v="600"/>
    <x v="2"/>
    <s v="DK"/>
    <s v="DKK"/>
    <x v="1438"/>
    <x v="1438"/>
    <b v="0"/>
    <n v="8"/>
    <x v="1"/>
    <s v="publishing/translations"/>
    <n v="3"/>
    <n v="75"/>
    <x v="3"/>
    <x v="22"/>
    <x v="1438"/>
    <x v="1438"/>
    <x v="2"/>
  </r>
  <r>
    <x v="1439"/>
    <x v="1439"/>
    <x v="1437"/>
    <x v="254"/>
    <n v="180"/>
    <x v="2"/>
    <s v="CA"/>
    <s v="CAD"/>
    <x v="1439"/>
    <x v="1439"/>
    <b v="0"/>
    <n v="6"/>
    <x v="1"/>
    <s v="publishing/translations"/>
    <n v="7"/>
    <n v="30"/>
    <x v="3"/>
    <x v="22"/>
    <x v="1439"/>
    <x v="1439"/>
    <x v="0"/>
  </r>
  <r>
    <x v="1440"/>
    <x v="1440"/>
    <x v="1438"/>
    <x v="93"/>
    <n v="1"/>
    <x v="2"/>
    <s v="IT"/>
    <s v="EUR"/>
    <x v="1440"/>
    <x v="1440"/>
    <b v="0"/>
    <n v="1"/>
    <x v="1"/>
    <s v="publishing/translations"/>
    <n v="0"/>
    <n v="1"/>
    <x v="3"/>
    <x v="22"/>
    <x v="1440"/>
    <x v="1440"/>
    <x v="2"/>
  </r>
  <r>
    <x v="1441"/>
    <x v="1441"/>
    <x v="1439"/>
    <x v="237"/>
    <n v="2020"/>
    <x v="2"/>
    <s v="GB"/>
    <s v="GBP"/>
    <x v="1441"/>
    <x v="1441"/>
    <b v="0"/>
    <n v="3"/>
    <x v="1"/>
    <s v="publishing/translations"/>
    <n v="1"/>
    <n v="673.33"/>
    <x v="3"/>
    <x v="22"/>
    <x v="1441"/>
    <x v="1441"/>
    <x v="0"/>
  </r>
  <r>
    <x v="1442"/>
    <x v="1442"/>
    <x v="1440"/>
    <x v="15"/>
    <n v="0"/>
    <x v="2"/>
    <s v="US"/>
    <s v="USD"/>
    <x v="1442"/>
    <x v="1442"/>
    <b v="0"/>
    <n v="0"/>
    <x v="1"/>
    <s v="publishing/translations"/>
    <n v="0"/>
    <n v="0"/>
    <x v="3"/>
    <x v="22"/>
    <x v="1442"/>
    <x v="1442"/>
    <x v="2"/>
  </r>
  <r>
    <x v="1443"/>
    <x v="1443"/>
    <x v="1441"/>
    <x v="93"/>
    <n v="0"/>
    <x v="2"/>
    <s v="FR"/>
    <s v="EUR"/>
    <x v="1443"/>
    <x v="1443"/>
    <b v="0"/>
    <n v="0"/>
    <x v="1"/>
    <s v="publishing/translations"/>
    <n v="0"/>
    <n v="0"/>
    <x v="3"/>
    <x v="22"/>
    <x v="1443"/>
    <x v="1443"/>
    <x v="2"/>
  </r>
  <r>
    <x v="1444"/>
    <x v="1444"/>
    <x v="1442"/>
    <x v="255"/>
    <n v="0"/>
    <x v="2"/>
    <s v="DE"/>
    <s v="EUR"/>
    <x v="1444"/>
    <x v="1444"/>
    <b v="0"/>
    <n v="0"/>
    <x v="1"/>
    <s v="publishing/translations"/>
    <n v="0"/>
    <n v="0"/>
    <x v="3"/>
    <x v="22"/>
    <x v="1444"/>
    <x v="1444"/>
    <x v="0"/>
  </r>
  <r>
    <x v="1445"/>
    <x v="1445"/>
    <x v="1443"/>
    <x v="64"/>
    <n v="0"/>
    <x v="2"/>
    <s v="DE"/>
    <s v="EUR"/>
    <x v="1445"/>
    <x v="1445"/>
    <b v="0"/>
    <n v="0"/>
    <x v="1"/>
    <s v="publishing/translations"/>
    <n v="0"/>
    <n v="0"/>
    <x v="3"/>
    <x v="22"/>
    <x v="1445"/>
    <x v="1445"/>
    <x v="0"/>
  </r>
  <r>
    <x v="1446"/>
    <x v="1446"/>
    <x v="1444"/>
    <x v="42"/>
    <n v="0"/>
    <x v="2"/>
    <s v="IT"/>
    <s v="EUR"/>
    <x v="1446"/>
    <x v="1446"/>
    <b v="0"/>
    <n v="0"/>
    <x v="1"/>
    <s v="publishing/translations"/>
    <n v="0"/>
    <n v="0"/>
    <x v="3"/>
    <x v="22"/>
    <x v="1446"/>
    <x v="1446"/>
    <x v="2"/>
  </r>
  <r>
    <x v="1447"/>
    <x v="1447"/>
    <x v="1445"/>
    <x v="69"/>
    <n v="75"/>
    <x v="2"/>
    <s v="US"/>
    <s v="USD"/>
    <x v="1447"/>
    <x v="1447"/>
    <b v="0"/>
    <n v="3"/>
    <x v="1"/>
    <s v="publishing/translations"/>
    <n v="0"/>
    <n v="25"/>
    <x v="3"/>
    <x v="22"/>
    <x v="1447"/>
    <x v="1447"/>
    <x v="2"/>
  </r>
  <r>
    <x v="1448"/>
    <x v="1448"/>
    <x v="1446"/>
    <x v="61"/>
    <n v="0"/>
    <x v="2"/>
    <s v="AU"/>
    <s v="AUD"/>
    <x v="1448"/>
    <x v="1448"/>
    <b v="0"/>
    <n v="0"/>
    <x v="1"/>
    <s v="publishing/translations"/>
    <n v="0"/>
    <n v="0"/>
    <x v="3"/>
    <x v="22"/>
    <x v="1448"/>
    <x v="1448"/>
    <x v="0"/>
  </r>
  <r>
    <x v="1449"/>
    <x v="1449"/>
    <x v="1447"/>
    <x v="129"/>
    <n v="0"/>
    <x v="2"/>
    <s v="US"/>
    <s v="USD"/>
    <x v="1449"/>
    <x v="1449"/>
    <b v="0"/>
    <n v="0"/>
    <x v="1"/>
    <s v="publishing/translations"/>
    <n v="0"/>
    <n v="0"/>
    <x v="3"/>
    <x v="22"/>
    <x v="1449"/>
    <x v="1449"/>
    <x v="0"/>
  </r>
  <r>
    <x v="1450"/>
    <x v="1450"/>
    <x v="1448"/>
    <x v="57"/>
    <n v="1"/>
    <x v="2"/>
    <s v="US"/>
    <s v="USD"/>
    <x v="1450"/>
    <x v="1450"/>
    <b v="0"/>
    <n v="1"/>
    <x v="1"/>
    <s v="publishing/translations"/>
    <n v="0"/>
    <n v="1"/>
    <x v="3"/>
    <x v="22"/>
    <x v="1450"/>
    <x v="1450"/>
    <x v="2"/>
  </r>
  <r>
    <x v="1451"/>
    <x v="1451"/>
    <x v="1449"/>
    <x v="256"/>
    <n v="2"/>
    <x v="1"/>
    <s v="US"/>
    <s v="USD"/>
    <x v="1451"/>
    <x v="1451"/>
    <b v="0"/>
    <n v="2"/>
    <x v="1"/>
    <s v="publishing/translations"/>
    <n v="0"/>
    <n v="1"/>
    <x v="3"/>
    <x v="22"/>
    <x v="1451"/>
    <x v="1451"/>
    <x v="3"/>
  </r>
  <r>
    <x v="1452"/>
    <x v="1452"/>
    <x v="1450"/>
    <x v="32"/>
    <n v="0"/>
    <x v="1"/>
    <s v="US"/>
    <s v="USD"/>
    <x v="1452"/>
    <x v="1452"/>
    <b v="0"/>
    <n v="0"/>
    <x v="1"/>
    <s v="publishing/translations"/>
    <n v="0"/>
    <n v="0"/>
    <x v="3"/>
    <x v="22"/>
    <x v="1452"/>
    <x v="1452"/>
    <x v="3"/>
  </r>
  <r>
    <x v="1453"/>
    <x v="1453"/>
    <x v="1451"/>
    <x v="31"/>
    <n v="0"/>
    <x v="1"/>
    <s v="FR"/>
    <s v="EUR"/>
    <x v="1453"/>
    <x v="1453"/>
    <b v="0"/>
    <n v="0"/>
    <x v="1"/>
    <s v="publishing/translations"/>
    <n v="0"/>
    <n v="0"/>
    <x v="3"/>
    <x v="22"/>
    <x v="1453"/>
    <x v="1453"/>
    <x v="1"/>
  </r>
  <r>
    <x v="1454"/>
    <x v="1454"/>
    <x v="1452"/>
    <x v="257"/>
    <n v="15"/>
    <x v="1"/>
    <s v="ES"/>
    <s v="EUR"/>
    <x v="1454"/>
    <x v="1454"/>
    <b v="0"/>
    <n v="1"/>
    <x v="1"/>
    <s v="publishing/translations"/>
    <n v="1"/>
    <n v="15"/>
    <x v="3"/>
    <x v="22"/>
    <x v="1454"/>
    <x v="1454"/>
    <x v="2"/>
  </r>
  <r>
    <x v="1455"/>
    <x v="1455"/>
    <x v="1453"/>
    <x v="36"/>
    <n v="1575"/>
    <x v="1"/>
    <s v="US"/>
    <s v="USD"/>
    <x v="1455"/>
    <x v="1455"/>
    <b v="0"/>
    <n v="7"/>
    <x v="1"/>
    <s v="publishing/translations"/>
    <n v="11"/>
    <n v="225"/>
    <x v="3"/>
    <x v="22"/>
    <x v="1455"/>
    <x v="1455"/>
    <x v="3"/>
  </r>
  <r>
    <x v="1456"/>
    <x v="1456"/>
    <x v="1454"/>
    <x v="10"/>
    <n v="145"/>
    <x v="1"/>
    <s v="IT"/>
    <s v="EUR"/>
    <x v="1456"/>
    <x v="1456"/>
    <b v="0"/>
    <n v="3"/>
    <x v="1"/>
    <s v="publishing/translations"/>
    <n v="3"/>
    <n v="48.33"/>
    <x v="3"/>
    <x v="22"/>
    <x v="1456"/>
    <x v="1456"/>
    <x v="2"/>
  </r>
  <r>
    <x v="1457"/>
    <x v="1457"/>
    <x v="1455"/>
    <x v="12"/>
    <n v="0"/>
    <x v="1"/>
    <s v="US"/>
    <s v="USD"/>
    <x v="1457"/>
    <x v="1457"/>
    <b v="0"/>
    <n v="0"/>
    <x v="1"/>
    <s v="publishing/translations"/>
    <n v="0"/>
    <n v="0"/>
    <x v="3"/>
    <x v="22"/>
    <x v="1457"/>
    <x v="1457"/>
    <x v="0"/>
  </r>
  <r>
    <x v="1458"/>
    <x v="1458"/>
    <x v="1456"/>
    <x v="10"/>
    <n v="0"/>
    <x v="1"/>
    <s v="US"/>
    <s v="USD"/>
    <x v="1458"/>
    <x v="1458"/>
    <b v="0"/>
    <n v="0"/>
    <x v="1"/>
    <s v="publishing/translations"/>
    <n v="0"/>
    <n v="0"/>
    <x v="3"/>
    <x v="22"/>
    <x v="1458"/>
    <x v="1458"/>
    <x v="3"/>
  </r>
  <r>
    <x v="1459"/>
    <x v="1459"/>
    <x v="1457"/>
    <x v="258"/>
    <n v="0"/>
    <x v="1"/>
    <s v="DK"/>
    <s v="DKK"/>
    <x v="1459"/>
    <x v="1459"/>
    <b v="0"/>
    <n v="0"/>
    <x v="1"/>
    <s v="publishing/translations"/>
    <n v="0"/>
    <n v="0"/>
    <x v="3"/>
    <x v="22"/>
    <x v="1459"/>
    <x v="1459"/>
    <x v="0"/>
  </r>
  <r>
    <x v="1460"/>
    <x v="1460"/>
    <x v="1458"/>
    <x v="259"/>
    <n v="0"/>
    <x v="1"/>
    <s v="US"/>
    <s v="USD"/>
    <x v="1460"/>
    <x v="1460"/>
    <b v="0"/>
    <n v="0"/>
    <x v="1"/>
    <s v="publishing/translations"/>
    <n v="0"/>
    <n v="0"/>
    <x v="3"/>
    <x v="22"/>
    <x v="1460"/>
    <x v="1460"/>
    <x v="3"/>
  </r>
  <r>
    <x v="1461"/>
    <x v="1461"/>
    <x v="1459"/>
    <x v="36"/>
    <n v="15186.69"/>
    <x v="0"/>
    <s v="US"/>
    <s v="USD"/>
    <x v="1461"/>
    <x v="1461"/>
    <b v="1"/>
    <n v="340"/>
    <x v="0"/>
    <s v="publishing/radio &amp; podcasts"/>
    <n v="101"/>
    <n v="44.67"/>
    <x v="3"/>
    <x v="23"/>
    <x v="1461"/>
    <x v="1461"/>
    <x v="3"/>
  </r>
  <r>
    <x v="1462"/>
    <x v="1462"/>
    <x v="1460"/>
    <x v="23"/>
    <n v="4340.7"/>
    <x v="0"/>
    <s v="US"/>
    <s v="USD"/>
    <x v="1462"/>
    <x v="1462"/>
    <b v="1"/>
    <n v="150"/>
    <x v="0"/>
    <s v="publishing/radio &amp; podcasts"/>
    <n v="109"/>
    <n v="28.94"/>
    <x v="3"/>
    <x v="23"/>
    <x v="1462"/>
    <x v="1462"/>
    <x v="4"/>
  </r>
  <r>
    <x v="1463"/>
    <x v="1463"/>
    <x v="1461"/>
    <x v="20"/>
    <n v="886"/>
    <x v="0"/>
    <s v="US"/>
    <s v="USD"/>
    <x v="1463"/>
    <x v="1463"/>
    <b v="1"/>
    <n v="25"/>
    <x v="0"/>
    <s v="publishing/radio &amp; podcasts"/>
    <n v="148"/>
    <n v="35.44"/>
    <x v="3"/>
    <x v="23"/>
    <x v="1463"/>
    <x v="1463"/>
    <x v="4"/>
  </r>
  <r>
    <x v="1464"/>
    <x v="1464"/>
    <x v="1462"/>
    <x v="10"/>
    <n v="8160"/>
    <x v="0"/>
    <s v="US"/>
    <s v="USD"/>
    <x v="1464"/>
    <x v="1464"/>
    <b v="1"/>
    <n v="234"/>
    <x v="0"/>
    <s v="publishing/radio &amp; podcasts"/>
    <n v="163"/>
    <n v="34.869999999999997"/>
    <x v="3"/>
    <x v="23"/>
    <x v="1464"/>
    <x v="1464"/>
    <x v="4"/>
  </r>
  <r>
    <x v="1465"/>
    <x v="1465"/>
    <x v="1463"/>
    <x v="11"/>
    <n v="136924.35"/>
    <x v="0"/>
    <s v="US"/>
    <s v="USD"/>
    <x v="1465"/>
    <x v="1465"/>
    <b v="1"/>
    <n v="2602"/>
    <x v="0"/>
    <s v="publishing/radio &amp; podcasts"/>
    <n v="456"/>
    <n v="52.62"/>
    <x v="3"/>
    <x v="23"/>
    <x v="1465"/>
    <x v="1465"/>
    <x v="5"/>
  </r>
  <r>
    <x v="1466"/>
    <x v="1466"/>
    <x v="1464"/>
    <x v="194"/>
    <n v="17260.37"/>
    <x v="0"/>
    <s v="US"/>
    <s v="USD"/>
    <x v="1466"/>
    <x v="1466"/>
    <b v="1"/>
    <n v="248"/>
    <x v="0"/>
    <s v="publishing/radio &amp; podcasts"/>
    <n v="108"/>
    <n v="69.599999999999994"/>
    <x v="3"/>
    <x v="23"/>
    <x v="1466"/>
    <x v="1466"/>
    <x v="0"/>
  </r>
  <r>
    <x v="1467"/>
    <x v="1467"/>
    <x v="1465"/>
    <x v="79"/>
    <n v="46032"/>
    <x v="0"/>
    <s v="US"/>
    <s v="USD"/>
    <x v="1467"/>
    <x v="1467"/>
    <b v="1"/>
    <n v="600"/>
    <x v="0"/>
    <s v="publishing/radio &amp; podcasts"/>
    <n v="115"/>
    <n v="76.72"/>
    <x v="3"/>
    <x v="23"/>
    <x v="1467"/>
    <x v="1467"/>
    <x v="5"/>
  </r>
  <r>
    <x v="1468"/>
    <x v="1468"/>
    <x v="1466"/>
    <x v="196"/>
    <n v="9725"/>
    <x v="0"/>
    <s v="US"/>
    <s v="USD"/>
    <x v="1468"/>
    <x v="1468"/>
    <b v="1"/>
    <n v="293"/>
    <x v="0"/>
    <s v="publishing/radio &amp; podcasts"/>
    <n v="102"/>
    <n v="33.19"/>
    <x v="3"/>
    <x v="23"/>
    <x v="1468"/>
    <x v="1468"/>
    <x v="6"/>
  </r>
  <r>
    <x v="1469"/>
    <x v="1469"/>
    <x v="1467"/>
    <x v="260"/>
    <n v="47978"/>
    <x v="0"/>
    <s v="US"/>
    <s v="USD"/>
    <x v="1469"/>
    <x v="1469"/>
    <b v="1"/>
    <n v="321"/>
    <x v="0"/>
    <s v="publishing/radio &amp; podcasts"/>
    <n v="108"/>
    <n v="149.46"/>
    <x v="3"/>
    <x v="23"/>
    <x v="1469"/>
    <x v="1469"/>
    <x v="4"/>
  </r>
  <r>
    <x v="1470"/>
    <x v="1470"/>
    <x v="1468"/>
    <x v="15"/>
    <n v="1877"/>
    <x v="0"/>
    <s v="US"/>
    <s v="USD"/>
    <x v="1470"/>
    <x v="1470"/>
    <b v="1"/>
    <n v="81"/>
    <x v="0"/>
    <s v="publishing/radio &amp; podcasts"/>
    <n v="125"/>
    <n v="23.17"/>
    <x v="3"/>
    <x v="23"/>
    <x v="1470"/>
    <x v="1470"/>
    <x v="5"/>
  </r>
  <r>
    <x v="1471"/>
    <x v="1471"/>
    <x v="1469"/>
    <x v="261"/>
    <n v="33229"/>
    <x v="0"/>
    <s v="US"/>
    <s v="USD"/>
    <x v="1471"/>
    <x v="1471"/>
    <b v="1"/>
    <n v="343"/>
    <x v="0"/>
    <s v="publishing/radio &amp; podcasts"/>
    <n v="104"/>
    <n v="96.88"/>
    <x v="3"/>
    <x v="23"/>
    <x v="1471"/>
    <x v="1471"/>
    <x v="0"/>
  </r>
  <r>
    <x v="1472"/>
    <x v="1472"/>
    <x v="1470"/>
    <x v="31"/>
    <n v="34676"/>
    <x v="0"/>
    <s v="US"/>
    <s v="USD"/>
    <x v="1472"/>
    <x v="1472"/>
    <b v="1"/>
    <n v="336"/>
    <x v="0"/>
    <s v="publishing/radio &amp; podcasts"/>
    <n v="139"/>
    <n v="103.2"/>
    <x v="3"/>
    <x v="23"/>
    <x v="1472"/>
    <x v="1472"/>
    <x v="4"/>
  </r>
  <r>
    <x v="1473"/>
    <x v="1473"/>
    <x v="1471"/>
    <x v="15"/>
    <n v="1807.74"/>
    <x v="0"/>
    <s v="US"/>
    <s v="USD"/>
    <x v="1473"/>
    <x v="1473"/>
    <b v="1"/>
    <n v="47"/>
    <x v="0"/>
    <s v="publishing/radio &amp; podcasts"/>
    <n v="121"/>
    <n v="38.46"/>
    <x v="3"/>
    <x v="23"/>
    <x v="1473"/>
    <x v="1473"/>
    <x v="5"/>
  </r>
  <r>
    <x v="1474"/>
    <x v="1474"/>
    <x v="1472"/>
    <x v="9"/>
    <n v="3368"/>
    <x v="0"/>
    <s v="US"/>
    <s v="USD"/>
    <x v="1474"/>
    <x v="1474"/>
    <b v="1"/>
    <n v="76"/>
    <x v="0"/>
    <s v="publishing/radio &amp; podcasts"/>
    <n v="112"/>
    <n v="44.32"/>
    <x v="3"/>
    <x v="23"/>
    <x v="1474"/>
    <x v="1474"/>
    <x v="4"/>
  </r>
  <r>
    <x v="1475"/>
    <x v="1475"/>
    <x v="1473"/>
    <x v="36"/>
    <n v="28300.45"/>
    <x v="0"/>
    <s v="US"/>
    <s v="USD"/>
    <x v="1475"/>
    <x v="1475"/>
    <b v="1"/>
    <n v="441"/>
    <x v="0"/>
    <s v="publishing/radio &amp; podcasts"/>
    <n v="189"/>
    <n v="64.17"/>
    <x v="3"/>
    <x v="23"/>
    <x v="1475"/>
    <x v="1475"/>
    <x v="3"/>
  </r>
  <r>
    <x v="1476"/>
    <x v="1476"/>
    <x v="1474"/>
    <x v="12"/>
    <n v="39693.279999999999"/>
    <x v="0"/>
    <s v="US"/>
    <s v="USD"/>
    <x v="1476"/>
    <x v="1476"/>
    <b v="1"/>
    <n v="916"/>
    <x v="0"/>
    <s v="publishing/radio &amp; podcasts"/>
    <n v="662"/>
    <n v="43.33"/>
    <x v="3"/>
    <x v="23"/>
    <x v="1476"/>
    <x v="1476"/>
    <x v="6"/>
  </r>
  <r>
    <x v="1477"/>
    <x v="1477"/>
    <x v="1475"/>
    <x v="11"/>
    <n v="33393"/>
    <x v="0"/>
    <s v="US"/>
    <s v="USD"/>
    <x v="1477"/>
    <x v="1477"/>
    <b v="1"/>
    <n v="369"/>
    <x v="0"/>
    <s v="publishing/radio &amp; podcasts"/>
    <n v="111"/>
    <n v="90.5"/>
    <x v="3"/>
    <x v="23"/>
    <x v="1477"/>
    <x v="1477"/>
    <x v="6"/>
  </r>
  <r>
    <x v="1478"/>
    <x v="1478"/>
    <x v="1476"/>
    <x v="63"/>
    <n v="590807.11"/>
    <x v="0"/>
    <s v="US"/>
    <s v="USD"/>
    <x v="1478"/>
    <x v="1478"/>
    <b v="1"/>
    <n v="20242"/>
    <x v="0"/>
    <s v="publishing/radio &amp; podcasts"/>
    <n v="1182"/>
    <n v="29.19"/>
    <x v="3"/>
    <x v="23"/>
    <x v="1478"/>
    <x v="1478"/>
    <x v="4"/>
  </r>
  <r>
    <x v="1479"/>
    <x v="1479"/>
    <x v="1477"/>
    <x v="183"/>
    <n v="2198"/>
    <x v="0"/>
    <s v="US"/>
    <s v="USD"/>
    <x v="1479"/>
    <x v="1479"/>
    <b v="1"/>
    <n v="71"/>
    <x v="0"/>
    <s v="publishing/radio &amp; podcasts"/>
    <n v="137"/>
    <n v="30.96"/>
    <x v="3"/>
    <x v="23"/>
    <x v="1479"/>
    <x v="1479"/>
    <x v="3"/>
  </r>
  <r>
    <x v="1480"/>
    <x v="1480"/>
    <x v="1478"/>
    <x v="63"/>
    <n v="58520.2"/>
    <x v="0"/>
    <s v="US"/>
    <s v="USD"/>
    <x v="1480"/>
    <x v="1480"/>
    <b v="1"/>
    <n v="635"/>
    <x v="0"/>
    <s v="publishing/radio &amp; podcasts"/>
    <n v="117"/>
    <n v="92.16"/>
    <x v="3"/>
    <x v="23"/>
    <x v="1480"/>
    <x v="1480"/>
    <x v="4"/>
  </r>
  <r>
    <x v="1481"/>
    <x v="1481"/>
    <x v="1479"/>
    <x v="10"/>
    <n v="105"/>
    <x v="2"/>
    <s v="CA"/>
    <s v="CAD"/>
    <x v="1481"/>
    <x v="1481"/>
    <b v="0"/>
    <n v="6"/>
    <x v="1"/>
    <s v="publishing/fiction"/>
    <n v="2"/>
    <n v="17.5"/>
    <x v="3"/>
    <x v="10"/>
    <x v="1481"/>
    <x v="1481"/>
    <x v="4"/>
  </r>
  <r>
    <x v="1482"/>
    <x v="1482"/>
    <x v="1480"/>
    <x v="10"/>
    <n v="5"/>
    <x v="2"/>
    <s v="US"/>
    <s v="USD"/>
    <x v="1482"/>
    <x v="1482"/>
    <b v="0"/>
    <n v="1"/>
    <x v="1"/>
    <s v="publishing/fiction"/>
    <n v="0"/>
    <n v="5"/>
    <x v="3"/>
    <x v="10"/>
    <x v="1482"/>
    <x v="1482"/>
    <x v="5"/>
  </r>
  <r>
    <x v="1483"/>
    <x v="1483"/>
    <x v="1481"/>
    <x v="39"/>
    <n v="50"/>
    <x v="2"/>
    <s v="US"/>
    <s v="USD"/>
    <x v="1483"/>
    <x v="1483"/>
    <b v="0"/>
    <n v="2"/>
    <x v="1"/>
    <s v="publishing/fiction"/>
    <n v="1"/>
    <n v="25"/>
    <x v="3"/>
    <x v="10"/>
    <x v="1483"/>
    <x v="1483"/>
    <x v="2"/>
  </r>
  <r>
    <x v="1484"/>
    <x v="1484"/>
    <x v="1482"/>
    <x v="13"/>
    <n v="0"/>
    <x v="2"/>
    <s v="US"/>
    <s v="USD"/>
    <x v="1484"/>
    <x v="1484"/>
    <b v="0"/>
    <n v="0"/>
    <x v="1"/>
    <s v="publishing/fiction"/>
    <n v="0"/>
    <n v="0"/>
    <x v="3"/>
    <x v="10"/>
    <x v="1484"/>
    <x v="1484"/>
    <x v="5"/>
  </r>
  <r>
    <x v="1485"/>
    <x v="1485"/>
    <x v="1483"/>
    <x v="233"/>
    <n v="150"/>
    <x v="2"/>
    <s v="US"/>
    <s v="USD"/>
    <x v="1485"/>
    <x v="1485"/>
    <b v="0"/>
    <n v="3"/>
    <x v="1"/>
    <s v="publishing/fiction"/>
    <n v="2"/>
    <n v="50"/>
    <x v="3"/>
    <x v="10"/>
    <x v="1485"/>
    <x v="1485"/>
    <x v="0"/>
  </r>
  <r>
    <x v="1486"/>
    <x v="1486"/>
    <x v="1484"/>
    <x v="22"/>
    <n v="48"/>
    <x v="2"/>
    <s v="US"/>
    <s v="USD"/>
    <x v="1486"/>
    <x v="1486"/>
    <b v="0"/>
    <n v="3"/>
    <x v="1"/>
    <s v="publishing/fiction"/>
    <n v="0"/>
    <n v="16"/>
    <x v="3"/>
    <x v="10"/>
    <x v="1486"/>
    <x v="1486"/>
    <x v="0"/>
  </r>
  <r>
    <x v="1487"/>
    <x v="1487"/>
    <x v="1485"/>
    <x v="3"/>
    <n v="0"/>
    <x v="2"/>
    <s v="US"/>
    <s v="USD"/>
    <x v="1487"/>
    <x v="1487"/>
    <b v="0"/>
    <n v="0"/>
    <x v="1"/>
    <s v="publishing/fiction"/>
    <n v="0"/>
    <n v="0"/>
    <x v="3"/>
    <x v="10"/>
    <x v="1487"/>
    <x v="1487"/>
    <x v="2"/>
  </r>
  <r>
    <x v="1488"/>
    <x v="1488"/>
    <x v="1486"/>
    <x v="36"/>
    <n v="360"/>
    <x v="2"/>
    <s v="AU"/>
    <s v="AUD"/>
    <x v="1488"/>
    <x v="1488"/>
    <b v="0"/>
    <n v="6"/>
    <x v="1"/>
    <s v="publishing/fiction"/>
    <n v="2"/>
    <n v="60"/>
    <x v="3"/>
    <x v="10"/>
    <x v="1488"/>
    <x v="1488"/>
    <x v="4"/>
  </r>
  <r>
    <x v="1489"/>
    <x v="1489"/>
    <x v="1487"/>
    <x v="10"/>
    <n v="0"/>
    <x v="2"/>
    <s v="US"/>
    <s v="USD"/>
    <x v="1489"/>
    <x v="1489"/>
    <b v="0"/>
    <n v="0"/>
    <x v="1"/>
    <s v="publishing/fiction"/>
    <n v="0"/>
    <n v="0"/>
    <x v="3"/>
    <x v="10"/>
    <x v="1489"/>
    <x v="1489"/>
    <x v="5"/>
  </r>
  <r>
    <x v="1490"/>
    <x v="1490"/>
    <x v="1488"/>
    <x v="193"/>
    <n v="895"/>
    <x v="2"/>
    <s v="US"/>
    <s v="USD"/>
    <x v="1490"/>
    <x v="1490"/>
    <b v="0"/>
    <n v="19"/>
    <x v="1"/>
    <s v="publishing/fiction"/>
    <n v="31"/>
    <n v="47.11"/>
    <x v="3"/>
    <x v="10"/>
    <x v="1490"/>
    <x v="1490"/>
    <x v="4"/>
  </r>
  <r>
    <x v="1491"/>
    <x v="1491"/>
    <x v="1489"/>
    <x v="38"/>
    <n v="100"/>
    <x v="2"/>
    <s v="US"/>
    <s v="USD"/>
    <x v="1491"/>
    <x v="1491"/>
    <b v="0"/>
    <n v="1"/>
    <x v="1"/>
    <s v="publishing/fiction"/>
    <n v="8"/>
    <n v="100"/>
    <x v="3"/>
    <x v="10"/>
    <x v="1491"/>
    <x v="1491"/>
    <x v="3"/>
  </r>
  <r>
    <x v="1492"/>
    <x v="1492"/>
    <x v="1490"/>
    <x v="23"/>
    <n v="30"/>
    <x v="2"/>
    <s v="US"/>
    <s v="USD"/>
    <x v="1492"/>
    <x v="1492"/>
    <b v="0"/>
    <n v="2"/>
    <x v="1"/>
    <s v="publishing/fiction"/>
    <n v="1"/>
    <n v="15"/>
    <x v="3"/>
    <x v="10"/>
    <x v="1492"/>
    <x v="1492"/>
    <x v="6"/>
  </r>
  <r>
    <x v="1493"/>
    <x v="1493"/>
    <x v="1491"/>
    <x v="262"/>
    <n v="0"/>
    <x v="2"/>
    <s v="US"/>
    <s v="USD"/>
    <x v="1493"/>
    <x v="1493"/>
    <b v="0"/>
    <n v="0"/>
    <x v="1"/>
    <s v="publishing/fiction"/>
    <n v="0"/>
    <n v="0"/>
    <x v="3"/>
    <x v="10"/>
    <x v="1493"/>
    <x v="1493"/>
    <x v="4"/>
  </r>
  <r>
    <x v="1494"/>
    <x v="1494"/>
    <x v="1492"/>
    <x v="10"/>
    <n v="445"/>
    <x v="2"/>
    <s v="US"/>
    <s v="USD"/>
    <x v="1494"/>
    <x v="1494"/>
    <b v="0"/>
    <n v="11"/>
    <x v="1"/>
    <s v="publishing/fiction"/>
    <n v="9"/>
    <n v="40.450000000000003"/>
    <x v="3"/>
    <x v="10"/>
    <x v="1494"/>
    <x v="1494"/>
    <x v="0"/>
  </r>
  <r>
    <x v="1495"/>
    <x v="1495"/>
    <x v="1493"/>
    <x v="13"/>
    <n v="0"/>
    <x v="2"/>
    <s v="US"/>
    <s v="USD"/>
    <x v="1495"/>
    <x v="1495"/>
    <b v="0"/>
    <n v="0"/>
    <x v="1"/>
    <s v="publishing/fiction"/>
    <n v="0"/>
    <n v="0"/>
    <x v="3"/>
    <x v="10"/>
    <x v="1495"/>
    <x v="1495"/>
    <x v="6"/>
  </r>
  <r>
    <x v="1496"/>
    <x v="1496"/>
    <x v="1494"/>
    <x v="15"/>
    <n v="0"/>
    <x v="2"/>
    <s v="US"/>
    <s v="USD"/>
    <x v="1496"/>
    <x v="1496"/>
    <b v="0"/>
    <n v="0"/>
    <x v="1"/>
    <s v="publishing/fiction"/>
    <n v="0"/>
    <n v="0"/>
    <x v="3"/>
    <x v="10"/>
    <x v="1496"/>
    <x v="1496"/>
    <x v="3"/>
  </r>
  <r>
    <x v="1497"/>
    <x v="1497"/>
    <x v="1495"/>
    <x v="36"/>
    <n v="1"/>
    <x v="2"/>
    <s v="US"/>
    <s v="USD"/>
    <x v="1497"/>
    <x v="1497"/>
    <b v="0"/>
    <n v="1"/>
    <x v="1"/>
    <s v="publishing/fiction"/>
    <n v="0"/>
    <n v="1"/>
    <x v="3"/>
    <x v="10"/>
    <x v="1497"/>
    <x v="1497"/>
    <x v="4"/>
  </r>
  <r>
    <x v="1498"/>
    <x v="1498"/>
    <x v="1496"/>
    <x v="9"/>
    <n v="57"/>
    <x v="2"/>
    <s v="US"/>
    <s v="USD"/>
    <x v="1498"/>
    <x v="1498"/>
    <b v="0"/>
    <n v="3"/>
    <x v="1"/>
    <s v="publishing/fiction"/>
    <n v="2"/>
    <n v="19"/>
    <x v="3"/>
    <x v="10"/>
    <x v="1498"/>
    <x v="1498"/>
    <x v="3"/>
  </r>
  <r>
    <x v="1499"/>
    <x v="1499"/>
    <x v="1497"/>
    <x v="13"/>
    <n v="5"/>
    <x v="2"/>
    <s v="US"/>
    <s v="USD"/>
    <x v="1499"/>
    <x v="1499"/>
    <b v="0"/>
    <n v="1"/>
    <x v="1"/>
    <s v="publishing/fiction"/>
    <n v="0"/>
    <n v="5"/>
    <x v="3"/>
    <x v="10"/>
    <x v="1499"/>
    <x v="1499"/>
    <x v="2"/>
  </r>
  <r>
    <x v="1500"/>
    <x v="1500"/>
    <x v="1498"/>
    <x v="70"/>
    <n v="701"/>
    <x v="2"/>
    <s v="US"/>
    <s v="USD"/>
    <x v="1500"/>
    <x v="1500"/>
    <b v="0"/>
    <n v="15"/>
    <x v="1"/>
    <s v="publishing/fiction"/>
    <n v="25"/>
    <n v="46.73"/>
    <x v="3"/>
    <x v="10"/>
    <x v="1500"/>
    <x v="1500"/>
    <x v="4"/>
  </r>
  <r>
    <x v="1501"/>
    <x v="1501"/>
    <x v="1499"/>
    <x v="263"/>
    <n v="86492"/>
    <x v="0"/>
    <s v="CA"/>
    <s v="CAD"/>
    <x v="1501"/>
    <x v="1501"/>
    <b v="1"/>
    <n v="885"/>
    <x v="0"/>
    <s v="photography/photobooks"/>
    <n v="166"/>
    <n v="97.73"/>
    <x v="8"/>
    <x v="20"/>
    <x v="1501"/>
    <x v="1501"/>
    <x v="0"/>
  </r>
  <r>
    <x v="1502"/>
    <x v="1502"/>
    <x v="1500"/>
    <x v="29"/>
    <n v="22318"/>
    <x v="0"/>
    <s v="GB"/>
    <s v="GBP"/>
    <x v="1502"/>
    <x v="1502"/>
    <b v="1"/>
    <n v="329"/>
    <x v="0"/>
    <s v="photography/photobooks"/>
    <n v="101"/>
    <n v="67.84"/>
    <x v="8"/>
    <x v="20"/>
    <x v="1502"/>
    <x v="1502"/>
    <x v="2"/>
  </r>
  <r>
    <x v="1503"/>
    <x v="1503"/>
    <x v="1501"/>
    <x v="192"/>
    <n v="4045.93"/>
    <x v="0"/>
    <s v="BE"/>
    <s v="EUR"/>
    <x v="1503"/>
    <x v="1503"/>
    <b v="1"/>
    <n v="71"/>
    <x v="0"/>
    <s v="photography/photobooks"/>
    <n v="108"/>
    <n v="56.98"/>
    <x v="8"/>
    <x v="20"/>
    <x v="1503"/>
    <x v="1503"/>
    <x v="2"/>
  </r>
  <r>
    <x v="1504"/>
    <x v="1504"/>
    <x v="1502"/>
    <x v="115"/>
    <n v="18066"/>
    <x v="0"/>
    <s v="GB"/>
    <s v="GBP"/>
    <x v="1504"/>
    <x v="1504"/>
    <b v="1"/>
    <n v="269"/>
    <x v="0"/>
    <s v="photography/photobooks"/>
    <n v="278"/>
    <n v="67.16"/>
    <x v="8"/>
    <x v="20"/>
    <x v="1504"/>
    <x v="1504"/>
    <x v="3"/>
  </r>
  <r>
    <x v="1505"/>
    <x v="1505"/>
    <x v="1503"/>
    <x v="194"/>
    <n v="16573"/>
    <x v="0"/>
    <s v="DE"/>
    <s v="EUR"/>
    <x v="1505"/>
    <x v="1505"/>
    <b v="1"/>
    <n v="345"/>
    <x v="0"/>
    <s v="photography/photobooks"/>
    <n v="104"/>
    <n v="48.04"/>
    <x v="8"/>
    <x v="20"/>
    <x v="1505"/>
    <x v="1505"/>
    <x v="2"/>
  </r>
  <r>
    <x v="1506"/>
    <x v="1506"/>
    <x v="1504"/>
    <x v="15"/>
    <n v="1671"/>
    <x v="0"/>
    <s v="GB"/>
    <s v="GBP"/>
    <x v="1506"/>
    <x v="1506"/>
    <b v="1"/>
    <n v="43"/>
    <x v="0"/>
    <s v="photography/photobooks"/>
    <n v="111"/>
    <n v="38.86"/>
    <x v="8"/>
    <x v="20"/>
    <x v="1506"/>
    <x v="1506"/>
    <x v="3"/>
  </r>
  <r>
    <x v="1507"/>
    <x v="1507"/>
    <x v="1505"/>
    <x v="38"/>
    <n v="2580"/>
    <x v="0"/>
    <s v="US"/>
    <s v="USD"/>
    <x v="1507"/>
    <x v="1507"/>
    <b v="1"/>
    <n v="33"/>
    <x v="0"/>
    <s v="photography/photobooks"/>
    <n v="215"/>
    <n v="78.180000000000007"/>
    <x v="8"/>
    <x v="20"/>
    <x v="1507"/>
    <x v="1507"/>
    <x v="7"/>
  </r>
  <r>
    <x v="1508"/>
    <x v="1508"/>
    <x v="1506"/>
    <x v="17"/>
    <n v="20491"/>
    <x v="0"/>
    <s v="US"/>
    <s v="USD"/>
    <x v="1508"/>
    <x v="1508"/>
    <b v="1"/>
    <n v="211"/>
    <x v="0"/>
    <s v="photography/photobooks"/>
    <n v="111"/>
    <n v="97.11"/>
    <x v="8"/>
    <x v="20"/>
    <x v="1508"/>
    <x v="1508"/>
    <x v="3"/>
  </r>
  <r>
    <x v="1509"/>
    <x v="1509"/>
    <x v="1507"/>
    <x v="178"/>
    <n v="21637.22"/>
    <x v="0"/>
    <s v="DE"/>
    <s v="EUR"/>
    <x v="1509"/>
    <x v="1509"/>
    <b v="1"/>
    <n v="196"/>
    <x v="0"/>
    <s v="photography/photobooks"/>
    <n v="124"/>
    <n v="110.39"/>
    <x v="8"/>
    <x v="20"/>
    <x v="1509"/>
    <x v="1509"/>
    <x v="1"/>
  </r>
  <r>
    <x v="1510"/>
    <x v="1510"/>
    <x v="1508"/>
    <x v="194"/>
    <n v="16165.6"/>
    <x v="0"/>
    <s v="GB"/>
    <s v="GBP"/>
    <x v="1510"/>
    <x v="1510"/>
    <b v="1"/>
    <n v="405"/>
    <x v="0"/>
    <s v="photography/photobooks"/>
    <n v="101"/>
    <n v="39.92"/>
    <x v="8"/>
    <x v="20"/>
    <x v="1510"/>
    <x v="1510"/>
    <x v="3"/>
  </r>
  <r>
    <x v="1511"/>
    <x v="1511"/>
    <x v="1509"/>
    <x v="32"/>
    <n v="15651"/>
    <x v="0"/>
    <s v="US"/>
    <s v="USD"/>
    <x v="1511"/>
    <x v="1511"/>
    <b v="1"/>
    <n v="206"/>
    <x v="0"/>
    <s v="photography/photobooks"/>
    <n v="112"/>
    <n v="75.98"/>
    <x v="8"/>
    <x v="20"/>
    <x v="1511"/>
    <x v="1511"/>
    <x v="0"/>
  </r>
  <r>
    <x v="1512"/>
    <x v="1512"/>
    <x v="1510"/>
    <x v="8"/>
    <n v="19557"/>
    <x v="0"/>
    <s v="US"/>
    <s v="USD"/>
    <x v="1512"/>
    <x v="1512"/>
    <b v="1"/>
    <n v="335"/>
    <x v="0"/>
    <s v="photography/photobooks"/>
    <n v="559"/>
    <n v="58.38"/>
    <x v="8"/>
    <x v="20"/>
    <x v="1512"/>
    <x v="1512"/>
    <x v="1"/>
  </r>
  <r>
    <x v="1513"/>
    <x v="1513"/>
    <x v="1511"/>
    <x v="6"/>
    <n v="12001.5"/>
    <x v="0"/>
    <s v="GB"/>
    <s v="GBP"/>
    <x v="1513"/>
    <x v="1513"/>
    <b v="1"/>
    <n v="215"/>
    <x v="0"/>
    <s v="photography/photobooks"/>
    <n v="150"/>
    <n v="55.82"/>
    <x v="8"/>
    <x v="20"/>
    <x v="1513"/>
    <x v="1513"/>
    <x v="3"/>
  </r>
  <r>
    <x v="1514"/>
    <x v="1514"/>
    <x v="1512"/>
    <x v="31"/>
    <n v="26619"/>
    <x v="0"/>
    <s v="US"/>
    <s v="USD"/>
    <x v="1514"/>
    <x v="1514"/>
    <b v="1"/>
    <n v="176"/>
    <x v="0"/>
    <s v="photography/photobooks"/>
    <n v="106"/>
    <n v="151.24"/>
    <x v="8"/>
    <x v="20"/>
    <x v="1514"/>
    <x v="1514"/>
    <x v="0"/>
  </r>
  <r>
    <x v="1515"/>
    <x v="1515"/>
    <x v="1513"/>
    <x v="82"/>
    <n v="471567"/>
    <x v="0"/>
    <s v="NO"/>
    <s v="NOK"/>
    <x v="1515"/>
    <x v="1515"/>
    <b v="1"/>
    <n v="555"/>
    <x v="0"/>
    <s v="photography/photobooks"/>
    <n v="157"/>
    <n v="849.67"/>
    <x v="8"/>
    <x v="20"/>
    <x v="1515"/>
    <x v="1515"/>
    <x v="2"/>
  </r>
  <r>
    <x v="1516"/>
    <x v="1516"/>
    <x v="1514"/>
    <x v="73"/>
    <n v="18472"/>
    <x v="0"/>
    <s v="US"/>
    <s v="USD"/>
    <x v="1516"/>
    <x v="1516"/>
    <b v="1"/>
    <n v="116"/>
    <x v="0"/>
    <s v="photography/photobooks"/>
    <n v="109"/>
    <n v="159.24"/>
    <x v="8"/>
    <x v="20"/>
    <x v="1516"/>
    <x v="1516"/>
    <x v="2"/>
  </r>
  <r>
    <x v="1517"/>
    <x v="1517"/>
    <x v="1515"/>
    <x v="36"/>
    <n v="24297"/>
    <x v="0"/>
    <s v="US"/>
    <s v="USD"/>
    <x v="1517"/>
    <x v="1517"/>
    <b v="1"/>
    <n v="615"/>
    <x v="0"/>
    <s v="photography/photobooks"/>
    <n v="162"/>
    <n v="39.51"/>
    <x v="8"/>
    <x v="20"/>
    <x v="1517"/>
    <x v="1517"/>
    <x v="3"/>
  </r>
  <r>
    <x v="1518"/>
    <x v="1518"/>
    <x v="1516"/>
    <x v="36"/>
    <n v="30805"/>
    <x v="0"/>
    <s v="US"/>
    <s v="USD"/>
    <x v="1518"/>
    <x v="1518"/>
    <b v="1"/>
    <n v="236"/>
    <x v="0"/>
    <s v="photography/photobooks"/>
    <n v="205"/>
    <n v="130.53"/>
    <x v="8"/>
    <x v="20"/>
    <x v="1518"/>
    <x v="1518"/>
    <x v="3"/>
  </r>
  <r>
    <x v="1519"/>
    <x v="1519"/>
    <x v="1517"/>
    <x v="7"/>
    <n v="9302.75"/>
    <x v="0"/>
    <s v="US"/>
    <s v="USD"/>
    <x v="1519"/>
    <x v="1519"/>
    <b v="1"/>
    <n v="145"/>
    <x v="0"/>
    <s v="photography/photobooks"/>
    <n v="103"/>
    <n v="64.16"/>
    <x v="8"/>
    <x v="20"/>
    <x v="1519"/>
    <x v="1519"/>
    <x v="3"/>
  </r>
  <r>
    <x v="1520"/>
    <x v="1520"/>
    <x v="1518"/>
    <x v="102"/>
    <n v="18625"/>
    <x v="0"/>
    <s v="US"/>
    <s v="USD"/>
    <x v="1520"/>
    <x v="1520"/>
    <b v="1"/>
    <n v="167"/>
    <x v="0"/>
    <s v="photography/photobooks"/>
    <n v="103"/>
    <n v="111.53"/>
    <x v="8"/>
    <x v="20"/>
    <x v="1520"/>
    <x v="1520"/>
    <x v="3"/>
  </r>
  <r>
    <x v="1521"/>
    <x v="1521"/>
    <x v="1519"/>
    <x v="264"/>
    <n v="40055"/>
    <x v="0"/>
    <s v="US"/>
    <s v="USD"/>
    <x v="1521"/>
    <x v="1521"/>
    <b v="1"/>
    <n v="235"/>
    <x v="0"/>
    <s v="photography/photobooks"/>
    <n v="107"/>
    <n v="170.45"/>
    <x v="8"/>
    <x v="20"/>
    <x v="1521"/>
    <x v="1521"/>
    <x v="2"/>
  </r>
  <r>
    <x v="1522"/>
    <x v="1522"/>
    <x v="1520"/>
    <x v="265"/>
    <n v="60450.1"/>
    <x v="0"/>
    <s v="US"/>
    <s v="USD"/>
    <x v="1522"/>
    <x v="1522"/>
    <b v="1"/>
    <n v="452"/>
    <x v="0"/>
    <s v="photography/photobooks"/>
    <n v="139"/>
    <n v="133.74"/>
    <x v="8"/>
    <x v="20"/>
    <x v="1522"/>
    <x v="1522"/>
    <x v="3"/>
  </r>
  <r>
    <x v="1523"/>
    <x v="1523"/>
    <x v="1521"/>
    <x v="17"/>
    <n v="23096"/>
    <x v="0"/>
    <s v="US"/>
    <s v="USD"/>
    <x v="1523"/>
    <x v="1523"/>
    <b v="1"/>
    <n v="241"/>
    <x v="0"/>
    <s v="photography/photobooks"/>
    <n v="125"/>
    <n v="95.83"/>
    <x v="8"/>
    <x v="20"/>
    <x v="1523"/>
    <x v="1523"/>
    <x v="3"/>
  </r>
  <r>
    <x v="1524"/>
    <x v="1524"/>
    <x v="1522"/>
    <x v="9"/>
    <n v="6210"/>
    <x v="0"/>
    <s v="SE"/>
    <s v="SEK"/>
    <x v="1524"/>
    <x v="1524"/>
    <b v="1"/>
    <n v="28"/>
    <x v="0"/>
    <s v="photography/photobooks"/>
    <n v="207"/>
    <n v="221.79"/>
    <x v="8"/>
    <x v="20"/>
    <x v="1524"/>
    <x v="1524"/>
    <x v="1"/>
  </r>
  <r>
    <x v="1525"/>
    <x v="1525"/>
    <x v="1523"/>
    <x v="27"/>
    <n v="4524.1499999999996"/>
    <x v="0"/>
    <s v="US"/>
    <s v="USD"/>
    <x v="1525"/>
    <x v="1525"/>
    <b v="1"/>
    <n v="140"/>
    <x v="0"/>
    <s v="photography/photobooks"/>
    <n v="174"/>
    <n v="32.32"/>
    <x v="8"/>
    <x v="20"/>
    <x v="1525"/>
    <x v="1525"/>
    <x v="2"/>
  </r>
  <r>
    <x v="1526"/>
    <x v="1526"/>
    <x v="1524"/>
    <x v="165"/>
    <n v="27675"/>
    <x v="0"/>
    <s v="US"/>
    <s v="USD"/>
    <x v="1526"/>
    <x v="1526"/>
    <b v="1"/>
    <n v="280"/>
    <x v="0"/>
    <s v="photography/photobooks"/>
    <n v="120"/>
    <n v="98.84"/>
    <x v="8"/>
    <x v="20"/>
    <x v="1526"/>
    <x v="1526"/>
    <x v="0"/>
  </r>
  <r>
    <x v="1527"/>
    <x v="1527"/>
    <x v="1525"/>
    <x v="8"/>
    <n v="3865.55"/>
    <x v="0"/>
    <s v="US"/>
    <s v="USD"/>
    <x v="1527"/>
    <x v="1527"/>
    <b v="1"/>
    <n v="70"/>
    <x v="0"/>
    <s v="photography/photobooks"/>
    <n v="110"/>
    <n v="55.22"/>
    <x v="8"/>
    <x v="20"/>
    <x v="1527"/>
    <x v="1527"/>
    <x v="1"/>
  </r>
  <r>
    <x v="1528"/>
    <x v="1528"/>
    <x v="1526"/>
    <x v="9"/>
    <n v="8447"/>
    <x v="0"/>
    <s v="US"/>
    <s v="USD"/>
    <x v="1528"/>
    <x v="1528"/>
    <b v="1"/>
    <n v="160"/>
    <x v="0"/>
    <s v="photography/photobooks"/>
    <n v="282"/>
    <n v="52.79"/>
    <x v="8"/>
    <x v="20"/>
    <x v="1528"/>
    <x v="1528"/>
    <x v="1"/>
  </r>
  <r>
    <x v="1529"/>
    <x v="1529"/>
    <x v="1527"/>
    <x v="266"/>
    <n v="19129"/>
    <x v="0"/>
    <s v="US"/>
    <s v="USD"/>
    <x v="1529"/>
    <x v="1529"/>
    <b v="1"/>
    <n v="141"/>
    <x v="0"/>
    <s v="photography/photobooks"/>
    <n v="101"/>
    <n v="135.66999999999999"/>
    <x v="8"/>
    <x v="20"/>
    <x v="1529"/>
    <x v="1529"/>
    <x v="0"/>
  </r>
  <r>
    <x v="1530"/>
    <x v="1530"/>
    <x v="1528"/>
    <x v="19"/>
    <n v="47189"/>
    <x v="0"/>
    <s v="US"/>
    <s v="USD"/>
    <x v="1530"/>
    <x v="1530"/>
    <b v="1"/>
    <n v="874"/>
    <x v="0"/>
    <s v="photography/photobooks"/>
    <n v="135"/>
    <n v="53.99"/>
    <x v="8"/>
    <x v="20"/>
    <x v="1530"/>
    <x v="1530"/>
    <x v="0"/>
  </r>
  <r>
    <x v="1531"/>
    <x v="1531"/>
    <x v="1529"/>
    <x v="267"/>
    <n v="4135"/>
    <x v="0"/>
    <s v="US"/>
    <s v="USD"/>
    <x v="1531"/>
    <x v="1531"/>
    <b v="1"/>
    <n v="73"/>
    <x v="0"/>
    <s v="photography/photobooks"/>
    <n v="176"/>
    <n v="56.64"/>
    <x v="8"/>
    <x v="20"/>
    <x v="1531"/>
    <x v="1531"/>
    <x v="3"/>
  </r>
  <r>
    <x v="1532"/>
    <x v="1532"/>
    <x v="1530"/>
    <x v="10"/>
    <n v="24201"/>
    <x v="0"/>
    <s v="AU"/>
    <s v="AUD"/>
    <x v="1532"/>
    <x v="1532"/>
    <b v="1"/>
    <n v="294"/>
    <x v="0"/>
    <s v="photography/photobooks"/>
    <n v="484"/>
    <n v="82.32"/>
    <x v="8"/>
    <x v="20"/>
    <x v="1532"/>
    <x v="1532"/>
    <x v="2"/>
  </r>
  <r>
    <x v="1533"/>
    <x v="1533"/>
    <x v="1531"/>
    <x v="101"/>
    <n v="65313"/>
    <x v="0"/>
    <s v="US"/>
    <s v="USD"/>
    <x v="1533"/>
    <x v="1533"/>
    <b v="1"/>
    <n v="740"/>
    <x v="0"/>
    <s v="photography/photobooks"/>
    <n v="145"/>
    <n v="88.26"/>
    <x v="8"/>
    <x v="20"/>
    <x v="1533"/>
    <x v="1533"/>
    <x v="2"/>
  </r>
  <r>
    <x v="1534"/>
    <x v="1534"/>
    <x v="1532"/>
    <x v="51"/>
    <n v="31330"/>
    <x v="0"/>
    <s v="US"/>
    <s v="USD"/>
    <x v="1534"/>
    <x v="1534"/>
    <b v="1"/>
    <n v="369"/>
    <x v="0"/>
    <s v="photography/photobooks"/>
    <n v="418"/>
    <n v="84.91"/>
    <x v="8"/>
    <x v="20"/>
    <x v="1534"/>
    <x v="1534"/>
    <x v="0"/>
  </r>
  <r>
    <x v="1535"/>
    <x v="1535"/>
    <x v="1533"/>
    <x v="23"/>
    <n v="5297"/>
    <x v="0"/>
    <s v="US"/>
    <s v="USD"/>
    <x v="1535"/>
    <x v="1535"/>
    <b v="1"/>
    <n v="110"/>
    <x v="0"/>
    <s v="photography/photobooks"/>
    <n v="132"/>
    <n v="48.15"/>
    <x v="8"/>
    <x v="20"/>
    <x v="1535"/>
    <x v="1535"/>
    <x v="2"/>
  </r>
  <r>
    <x v="1536"/>
    <x v="1536"/>
    <x v="1534"/>
    <x v="14"/>
    <n v="30037.01"/>
    <x v="0"/>
    <s v="US"/>
    <s v="USD"/>
    <x v="1536"/>
    <x v="1536"/>
    <b v="1"/>
    <n v="455"/>
    <x v="0"/>
    <s v="photography/photobooks"/>
    <n v="250"/>
    <n v="66.02"/>
    <x v="8"/>
    <x v="20"/>
    <x v="1536"/>
    <x v="1536"/>
    <x v="0"/>
  </r>
  <r>
    <x v="1537"/>
    <x v="1537"/>
    <x v="1535"/>
    <x v="14"/>
    <n v="21588"/>
    <x v="0"/>
    <s v="DE"/>
    <s v="EUR"/>
    <x v="1537"/>
    <x v="1537"/>
    <b v="1"/>
    <n v="224"/>
    <x v="0"/>
    <s v="photography/photobooks"/>
    <n v="180"/>
    <n v="96.38"/>
    <x v="8"/>
    <x v="20"/>
    <x v="1537"/>
    <x v="1537"/>
    <x v="2"/>
  </r>
  <r>
    <x v="1538"/>
    <x v="1538"/>
    <x v="1536"/>
    <x v="39"/>
    <n v="7184"/>
    <x v="0"/>
    <s v="US"/>
    <s v="USD"/>
    <x v="1538"/>
    <x v="1538"/>
    <b v="1"/>
    <n v="46"/>
    <x v="0"/>
    <s v="photography/photobooks"/>
    <n v="103"/>
    <n v="156.16999999999999"/>
    <x v="8"/>
    <x v="20"/>
    <x v="1538"/>
    <x v="1538"/>
    <x v="3"/>
  </r>
  <r>
    <x v="1539"/>
    <x v="1539"/>
    <x v="1537"/>
    <x v="22"/>
    <n v="27197.22"/>
    <x v="0"/>
    <s v="US"/>
    <s v="USD"/>
    <x v="1539"/>
    <x v="1539"/>
    <b v="0"/>
    <n v="284"/>
    <x v="0"/>
    <s v="photography/photobooks"/>
    <n v="136"/>
    <n v="95.76"/>
    <x v="8"/>
    <x v="20"/>
    <x v="1539"/>
    <x v="1539"/>
    <x v="2"/>
  </r>
  <r>
    <x v="1540"/>
    <x v="1540"/>
    <x v="1538"/>
    <x v="36"/>
    <n v="17680"/>
    <x v="0"/>
    <s v="US"/>
    <s v="USD"/>
    <x v="1540"/>
    <x v="1540"/>
    <b v="1"/>
    <n v="98"/>
    <x v="0"/>
    <s v="photography/photobooks"/>
    <n v="118"/>
    <n v="180.41"/>
    <x v="8"/>
    <x v="20"/>
    <x v="1540"/>
    <x v="1540"/>
    <x v="3"/>
  </r>
  <r>
    <x v="1541"/>
    <x v="1541"/>
    <x v="1539"/>
    <x v="102"/>
    <n v="6"/>
    <x v="2"/>
    <s v="US"/>
    <s v="USD"/>
    <x v="1541"/>
    <x v="1541"/>
    <b v="0"/>
    <n v="2"/>
    <x v="1"/>
    <s v="photography/nature"/>
    <n v="0"/>
    <n v="3"/>
    <x v="8"/>
    <x v="24"/>
    <x v="1541"/>
    <x v="1541"/>
    <x v="3"/>
  </r>
  <r>
    <x v="1542"/>
    <x v="1542"/>
    <x v="1540"/>
    <x v="2"/>
    <n v="20"/>
    <x v="2"/>
    <s v="CA"/>
    <s v="CAD"/>
    <x v="1542"/>
    <x v="1542"/>
    <b v="0"/>
    <n v="1"/>
    <x v="1"/>
    <s v="photography/nature"/>
    <n v="4"/>
    <n v="20"/>
    <x v="8"/>
    <x v="24"/>
    <x v="1542"/>
    <x v="1542"/>
    <x v="0"/>
  </r>
  <r>
    <x v="1543"/>
    <x v="1543"/>
    <x v="1541"/>
    <x v="268"/>
    <n v="10"/>
    <x v="2"/>
    <s v="US"/>
    <s v="USD"/>
    <x v="1543"/>
    <x v="1543"/>
    <b v="0"/>
    <n v="1"/>
    <x v="1"/>
    <s v="photography/nature"/>
    <n v="0"/>
    <n v="10"/>
    <x v="8"/>
    <x v="24"/>
    <x v="1543"/>
    <x v="1543"/>
    <x v="3"/>
  </r>
  <r>
    <x v="1544"/>
    <x v="1544"/>
    <x v="1542"/>
    <x v="28"/>
    <n v="0"/>
    <x v="2"/>
    <s v="US"/>
    <s v="USD"/>
    <x v="1544"/>
    <x v="1544"/>
    <b v="0"/>
    <n v="0"/>
    <x v="1"/>
    <s v="photography/nature"/>
    <n v="0"/>
    <n v="0"/>
    <x v="8"/>
    <x v="24"/>
    <x v="1544"/>
    <x v="1544"/>
    <x v="0"/>
  </r>
  <r>
    <x v="1545"/>
    <x v="1545"/>
    <x v="1543"/>
    <x v="9"/>
    <n v="1"/>
    <x v="2"/>
    <s v="US"/>
    <s v="USD"/>
    <x v="1545"/>
    <x v="1545"/>
    <b v="0"/>
    <n v="1"/>
    <x v="1"/>
    <s v="photography/nature"/>
    <n v="0"/>
    <n v="1"/>
    <x v="8"/>
    <x v="24"/>
    <x v="1545"/>
    <x v="1545"/>
    <x v="0"/>
  </r>
  <r>
    <x v="1546"/>
    <x v="1546"/>
    <x v="1544"/>
    <x v="28"/>
    <n v="289"/>
    <x v="2"/>
    <s v="GB"/>
    <s v="GBP"/>
    <x v="1546"/>
    <x v="1546"/>
    <b v="0"/>
    <n v="11"/>
    <x v="1"/>
    <s v="photography/nature"/>
    <n v="29"/>
    <n v="26.27"/>
    <x v="8"/>
    <x v="24"/>
    <x v="1546"/>
    <x v="1546"/>
    <x v="3"/>
  </r>
  <r>
    <x v="1547"/>
    <x v="1547"/>
    <x v="1545"/>
    <x v="269"/>
    <n v="0"/>
    <x v="2"/>
    <s v="US"/>
    <s v="USD"/>
    <x v="1547"/>
    <x v="1547"/>
    <b v="0"/>
    <n v="0"/>
    <x v="1"/>
    <s v="photography/nature"/>
    <n v="0"/>
    <n v="0"/>
    <x v="8"/>
    <x v="24"/>
    <x v="1547"/>
    <x v="1547"/>
    <x v="1"/>
  </r>
  <r>
    <x v="1548"/>
    <x v="1548"/>
    <x v="1546"/>
    <x v="176"/>
    <n v="60"/>
    <x v="2"/>
    <s v="US"/>
    <s v="USD"/>
    <x v="1548"/>
    <x v="1548"/>
    <b v="0"/>
    <n v="1"/>
    <x v="1"/>
    <s v="photography/nature"/>
    <n v="9"/>
    <n v="60"/>
    <x v="8"/>
    <x v="24"/>
    <x v="1548"/>
    <x v="1548"/>
    <x v="0"/>
  </r>
  <r>
    <x v="1549"/>
    <x v="1549"/>
    <x v="1547"/>
    <x v="2"/>
    <n v="170"/>
    <x v="2"/>
    <s v="US"/>
    <s v="USD"/>
    <x v="1549"/>
    <x v="1549"/>
    <b v="0"/>
    <n v="6"/>
    <x v="1"/>
    <s v="photography/nature"/>
    <n v="34"/>
    <n v="28.33"/>
    <x v="8"/>
    <x v="24"/>
    <x v="1549"/>
    <x v="1549"/>
    <x v="0"/>
  </r>
  <r>
    <x v="1550"/>
    <x v="1550"/>
    <x v="1548"/>
    <x v="47"/>
    <n v="101"/>
    <x v="2"/>
    <s v="GB"/>
    <s v="GBP"/>
    <x v="1550"/>
    <x v="1550"/>
    <b v="0"/>
    <n v="7"/>
    <x v="1"/>
    <s v="photography/nature"/>
    <n v="13"/>
    <n v="14.43"/>
    <x v="8"/>
    <x v="24"/>
    <x v="1550"/>
    <x v="1550"/>
    <x v="2"/>
  </r>
  <r>
    <x v="1551"/>
    <x v="1551"/>
    <x v="1549"/>
    <x v="8"/>
    <n v="0"/>
    <x v="2"/>
    <s v="US"/>
    <s v="USD"/>
    <x v="1551"/>
    <x v="1551"/>
    <b v="0"/>
    <n v="0"/>
    <x v="1"/>
    <s v="photography/nature"/>
    <n v="0"/>
    <n v="0"/>
    <x v="8"/>
    <x v="24"/>
    <x v="1551"/>
    <x v="1551"/>
    <x v="0"/>
  </r>
  <r>
    <x v="1552"/>
    <x v="1552"/>
    <x v="1550"/>
    <x v="270"/>
    <n v="2115"/>
    <x v="2"/>
    <s v="US"/>
    <s v="USD"/>
    <x v="341"/>
    <x v="1552"/>
    <b v="0"/>
    <n v="16"/>
    <x v="1"/>
    <s v="photography/nature"/>
    <n v="49"/>
    <n v="132.19"/>
    <x v="8"/>
    <x v="24"/>
    <x v="1552"/>
    <x v="341"/>
    <x v="3"/>
  </r>
  <r>
    <x v="1553"/>
    <x v="1553"/>
    <x v="1551"/>
    <x v="12"/>
    <n v="0"/>
    <x v="2"/>
    <s v="US"/>
    <s v="USD"/>
    <x v="1552"/>
    <x v="1553"/>
    <b v="0"/>
    <n v="0"/>
    <x v="1"/>
    <s v="photography/nature"/>
    <n v="0"/>
    <n v="0"/>
    <x v="8"/>
    <x v="24"/>
    <x v="1553"/>
    <x v="1552"/>
    <x v="0"/>
  </r>
  <r>
    <x v="1554"/>
    <x v="1554"/>
    <x v="1552"/>
    <x v="22"/>
    <n v="0"/>
    <x v="2"/>
    <s v="AU"/>
    <s v="AUD"/>
    <x v="1553"/>
    <x v="1554"/>
    <b v="0"/>
    <n v="0"/>
    <x v="1"/>
    <s v="photography/nature"/>
    <n v="0"/>
    <n v="0"/>
    <x v="8"/>
    <x v="24"/>
    <x v="1554"/>
    <x v="1553"/>
    <x v="0"/>
  </r>
  <r>
    <x v="1555"/>
    <x v="1555"/>
    <x v="1553"/>
    <x v="47"/>
    <n v="0"/>
    <x v="2"/>
    <s v="US"/>
    <s v="USD"/>
    <x v="1554"/>
    <x v="1555"/>
    <b v="0"/>
    <n v="0"/>
    <x v="1"/>
    <s v="photography/nature"/>
    <n v="0"/>
    <n v="0"/>
    <x v="8"/>
    <x v="24"/>
    <x v="1555"/>
    <x v="1554"/>
    <x v="0"/>
  </r>
  <r>
    <x v="1556"/>
    <x v="1556"/>
    <x v="1554"/>
    <x v="15"/>
    <n v="677"/>
    <x v="2"/>
    <s v="CA"/>
    <s v="CAD"/>
    <x v="1555"/>
    <x v="1556"/>
    <b v="0"/>
    <n v="12"/>
    <x v="1"/>
    <s v="photography/nature"/>
    <n v="45"/>
    <n v="56.42"/>
    <x v="8"/>
    <x v="24"/>
    <x v="1556"/>
    <x v="1555"/>
    <x v="2"/>
  </r>
  <r>
    <x v="1557"/>
    <x v="1557"/>
    <x v="1555"/>
    <x v="30"/>
    <n v="100"/>
    <x v="2"/>
    <s v="US"/>
    <s v="USD"/>
    <x v="1556"/>
    <x v="1557"/>
    <b v="0"/>
    <n v="1"/>
    <x v="1"/>
    <s v="photography/nature"/>
    <n v="4"/>
    <n v="100"/>
    <x v="8"/>
    <x v="24"/>
    <x v="1557"/>
    <x v="1556"/>
    <x v="3"/>
  </r>
  <r>
    <x v="1558"/>
    <x v="1558"/>
    <x v="1556"/>
    <x v="47"/>
    <n v="35"/>
    <x v="2"/>
    <s v="GB"/>
    <s v="GBP"/>
    <x v="1557"/>
    <x v="1558"/>
    <b v="0"/>
    <n v="3"/>
    <x v="1"/>
    <s v="photography/nature"/>
    <n v="5"/>
    <n v="11.67"/>
    <x v="8"/>
    <x v="24"/>
    <x v="1558"/>
    <x v="1557"/>
    <x v="0"/>
  </r>
  <r>
    <x v="1559"/>
    <x v="1559"/>
    <x v="1557"/>
    <x v="36"/>
    <n v="50"/>
    <x v="2"/>
    <s v="US"/>
    <s v="USD"/>
    <x v="1558"/>
    <x v="1559"/>
    <b v="0"/>
    <n v="1"/>
    <x v="1"/>
    <s v="photography/nature"/>
    <n v="0"/>
    <n v="50"/>
    <x v="8"/>
    <x v="24"/>
    <x v="1559"/>
    <x v="1558"/>
    <x v="0"/>
  </r>
  <r>
    <x v="1560"/>
    <x v="1560"/>
    <x v="1558"/>
    <x v="30"/>
    <n v="94"/>
    <x v="2"/>
    <s v="US"/>
    <s v="USD"/>
    <x v="1559"/>
    <x v="1560"/>
    <b v="0"/>
    <n v="4"/>
    <x v="1"/>
    <s v="photography/nature"/>
    <n v="4"/>
    <n v="23.5"/>
    <x v="8"/>
    <x v="24"/>
    <x v="1560"/>
    <x v="1559"/>
    <x v="3"/>
  </r>
  <r>
    <x v="1561"/>
    <x v="1561"/>
    <x v="1559"/>
    <x v="3"/>
    <n v="67"/>
    <x v="1"/>
    <s v="US"/>
    <s v="USD"/>
    <x v="1560"/>
    <x v="1561"/>
    <b v="0"/>
    <n v="1"/>
    <x v="1"/>
    <s v="publishing/art books"/>
    <n v="1"/>
    <n v="67"/>
    <x v="3"/>
    <x v="25"/>
    <x v="1561"/>
    <x v="1560"/>
    <x v="4"/>
  </r>
  <r>
    <x v="1562"/>
    <x v="1562"/>
    <x v="1560"/>
    <x v="23"/>
    <n v="0"/>
    <x v="1"/>
    <s v="US"/>
    <s v="USD"/>
    <x v="1561"/>
    <x v="1562"/>
    <b v="0"/>
    <n v="0"/>
    <x v="1"/>
    <s v="publishing/art books"/>
    <n v="0"/>
    <n v="0"/>
    <x v="3"/>
    <x v="25"/>
    <x v="1562"/>
    <x v="1561"/>
    <x v="8"/>
  </r>
  <r>
    <x v="1563"/>
    <x v="1563"/>
    <x v="1561"/>
    <x v="12"/>
    <n v="85"/>
    <x v="1"/>
    <s v="GB"/>
    <s v="GBP"/>
    <x v="1562"/>
    <x v="1563"/>
    <b v="0"/>
    <n v="2"/>
    <x v="1"/>
    <s v="publishing/art books"/>
    <n v="1"/>
    <n v="42.5"/>
    <x v="3"/>
    <x v="25"/>
    <x v="1563"/>
    <x v="1562"/>
    <x v="3"/>
  </r>
  <r>
    <x v="1564"/>
    <x v="1564"/>
    <x v="1562"/>
    <x v="3"/>
    <n v="10"/>
    <x v="1"/>
    <s v="US"/>
    <s v="USD"/>
    <x v="1563"/>
    <x v="1564"/>
    <b v="0"/>
    <n v="1"/>
    <x v="1"/>
    <s v="publishing/art books"/>
    <n v="0"/>
    <n v="10"/>
    <x v="3"/>
    <x v="25"/>
    <x v="1564"/>
    <x v="1563"/>
    <x v="0"/>
  </r>
  <r>
    <x v="1565"/>
    <x v="1565"/>
    <x v="1563"/>
    <x v="23"/>
    <n v="100"/>
    <x v="1"/>
    <s v="US"/>
    <s v="USD"/>
    <x v="1564"/>
    <x v="1565"/>
    <b v="0"/>
    <n v="1"/>
    <x v="1"/>
    <s v="publishing/art books"/>
    <n v="3"/>
    <n v="100"/>
    <x v="3"/>
    <x v="25"/>
    <x v="1565"/>
    <x v="1564"/>
    <x v="6"/>
  </r>
  <r>
    <x v="1566"/>
    <x v="1566"/>
    <x v="1564"/>
    <x v="11"/>
    <n v="6375"/>
    <x v="1"/>
    <s v="US"/>
    <s v="USD"/>
    <x v="1565"/>
    <x v="1566"/>
    <b v="0"/>
    <n v="59"/>
    <x v="1"/>
    <s v="publishing/art books"/>
    <n v="21"/>
    <n v="108.05"/>
    <x v="3"/>
    <x v="25"/>
    <x v="1566"/>
    <x v="1565"/>
    <x v="2"/>
  </r>
  <r>
    <x v="1567"/>
    <x v="1567"/>
    <x v="1565"/>
    <x v="0"/>
    <n v="350"/>
    <x v="1"/>
    <s v="US"/>
    <s v="USD"/>
    <x v="1566"/>
    <x v="1567"/>
    <b v="0"/>
    <n v="13"/>
    <x v="1"/>
    <s v="publishing/art books"/>
    <n v="4"/>
    <n v="26.92"/>
    <x v="3"/>
    <x v="25"/>
    <x v="1567"/>
    <x v="1566"/>
    <x v="3"/>
  </r>
  <r>
    <x v="1568"/>
    <x v="1568"/>
    <x v="1566"/>
    <x v="31"/>
    <n v="3410"/>
    <x v="1"/>
    <s v="US"/>
    <s v="USD"/>
    <x v="1567"/>
    <x v="1568"/>
    <b v="0"/>
    <n v="22"/>
    <x v="1"/>
    <s v="publishing/art books"/>
    <n v="14"/>
    <n v="155"/>
    <x v="3"/>
    <x v="25"/>
    <x v="1568"/>
    <x v="1567"/>
    <x v="3"/>
  </r>
  <r>
    <x v="1569"/>
    <x v="1569"/>
    <x v="1567"/>
    <x v="11"/>
    <n v="0"/>
    <x v="1"/>
    <s v="US"/>
    <s v="USD"/>
    <x v="1568"/>
    <x v="1569"/>
    <b v="0"/>
    <n v="0"/>
    <x v="1"/>
    <s v="publishing/art books"/>
    <n v="0"/>
    <n v="0"/>
    <x v="3"/>
    <x v="25"/>
    <x v="1569"/>
    <x v="1568"/>
    <x v="4"/>
  </r>
  <r>
    <x v="1570"/>
    <x v="1570"/>
    <x v="1568"/>
    <x v="12"/>
    <n v="2484"/>
    <x v="1"/>
    <s v="US"/>
    <s v="USD"/>
    <x v="1569"/>
    <x v="1570"/>
    <b v="0"/>
    <n v="52"/>
    <x v="1"/>
    <s v="publishing/art books"/>
    <n v="41"/>
    <n v="47.77"/>
    <x v="3"/>
    <x v="25"/>
    <x v="1570"/>
    <x v="1569"/>
    <x v="2"/>
  </r>
  <r>
    <x v="1571"/>
    <x v="1571"/>
    <x v="1569"/>
    <x v="271"/>
    <n v="80"/>
    <x v="1"/>
    <s v="GB"/>
    <s v="GBP"/>
    <x v="1570"/>
    <x v="1571"/>
    <b v="0"/>
    <n v="4"/>
    <x v="1"/>
    <s v="publishing/art books"/>
    <n v="1"/>
    <n v="20"/>
    <x v="3"/>
    <x v="25"/>
    <x v="1571"/>
    <x v="1570"/>
    <x v="0"/>
  </r>
  <r>
    <x v="1572"/>
    <x v="1572"/>
    <x v="1570"/>
    <x v="30"/>
    <n v="125"/>
    <x v="1"/>
    <s v="GB"/>
    <s v="GBP"/>
    <x v="1571"/>
    <x v="1572"/>
    <b v="0"/>
    <n v="3"/>
    <x v="1"/>
    <s v="publishing/art books"/>
    <n v="5"/>
    <n v="41.67"/>
    <x v="3"/>
    <x v="25"/>
    <x v="1572"/>
    <x v="1571"/>
    <x v="2"/>
  </r>
  <r>
    <x v="1573"/>
    <x v="1573"/>
    <x v="1571"/>
    <x v="7"/>
    <n v="223"/>
    <x v="1"/>
    <s v="CA"/>
    <s v="CAD"/>
    <x v="1572"/>
    <x v="1573"/>
    <b v="0"/>
    <n v="3"/>
    <x v="1"/>
    <s v="publishing/art books"/>
    <n v="2"/>
    <n v="74.33"/>
    <x v="3"/>
    <x v="25"/>
    <x v="1573"/>
    <x v="1572"/>
    <x v="1"/>
  </r>
  <r>
    <x v="1574"/>
    <x v="1574"/>
    <x v="1572"/>
    <x v="3"/>
    <n v="506"/>
    <x v="1"/>
    <s v="US"/>
    <s v="USD"/>
    <x v="1573"/>
    <x v="1574"/>
    <b v="0"/>
    <n v="6"/>
    <x v="1"/>
    <s v="publishing/art books"/>
    <n v="5"/>
    <n v="84.33"/>
    <x v="3"/>
    <x v="25"/>
    <x v="1574"/>
    <x v="1573"/>
    <x v="0"/>
  </r>
  <r>
    <x v="1575"/>
    <x v="1575"/>
    <x v="1573"/>
    <x v="3"/>
    <n v="2291"/>
    <x v="1"/>
    <s v="US"/>
    <s v="USD"/>
    <x v="1574"/>
    <x v="1575"/>
    <b v="0"/>
    <n v="35"/>
    <x v="1"/>
    <s v="publishing/art books"/>
    <n v="23"/>
    <n v="65.459999999999994"/>
    <x v="3"/>
    <x v="25"/>
    <x v="1575"/>
    <x v="1574"/>
    <x v="3"/>
  </r>
  <r>
    <x v="1576"/>
    <x v="1576"/>
    <x v="1574"/>
    <x v="10"/>
    <n v="650"/>
    <x v="1"/>
    <s v="US"/>
    <s v="USD"/>
    <x v="1575"/>
    <x v="1576"/>
    <b v="0"/>
    <n v="10"/>
    <x v="1"/>
    <s v="publishing/art books"/>
    <n v="13"/>
    <n v="65"/>
    <x v="3"/>
    <x v="25"/>
    <x v="1576"/>
    <x v="1575"/>
    <x v="0"/>
  </r>
  <r>
    <x v="1577"/>
    <x v="1577"/>
    <x v="1575"/>
    <x v="3"/>
    <n v="55"/>
    <x v="1"/>
    <s v="US"/>
    <s v="USD"/>
    <x v="1576"/>
    <x v="1577"/>
    <b v="0"/>
    <n v="2"/>
    <x v="1"/>
    <s v="publishing/art books"/>
    <n v="1"/>
    <n v="27.5"/>
    <x v="3"/>
    <x v="25"/>
    <x v="1577"/>
    <x v="1576"/>
    <x v="5"/>
  </r>
  <r>
    <x v="1578"/>
    <x v="1578"/>
    <x v="1576"/>
    <x v="272"/>
    <n v="205"/>
    <x v="1"/>
    <s v="US"/>
    <s v="USD"/>
    <x v="1577"/>
    <x v="1578"/>
    <b v="0"/>
    <n v="4"/>
    <x v="1"/>
    <s v="publishing/art books"/>
    <n v="11"/>
    <n v="51.25"/>
    <x v="3"/>
    <x v="25"/>
    <x v="1578"/>
    <x v="1577"/>
    <x v="7"/>
  </r>
  <r>
    <x v="1579"/>
    <x v="1579"/>
    <x v="1577"/>
    <x v="273"/>
    <n v="28"/>
    <x v="1"/>
    <s v="US"/>
    <s v="USD"/>
    <x v="1578"/>
    <x v="1579"/>
    <b v="0"/>
    <n v="2"/>
    <x v="1"/>
    <s v="publishing/art books"/>
    <n v="1"/>
    <n v="14"/>
    <x v="3"/>
    <x v="25"/>
    <x v="1579"/>
    <x v="1578"/>
    <x v="4"/>
  </r>
  <r>
    <x v="1580"/>
    <x v="1580"/>
    <x v="1578"/>
    <x v="257"/>
    <n v="0"/>
    <x v="1"/>
    <s v="US"/>
    <s v="USD"/>
    <x v="1579"/>
    <x v="1580"/>
    <b v="0"/>
    <n v="0"/>
    <x v="1"/>
    <s v="publishing/art books"/>
    <n v="0"/>
    <n v="0"/>
    <x v="3"/>
    <x v="25"/>
    <x v="1580"/>
    <x v="1579"/>
    <x v="5"/>
  </r>
  <r>
    <x v="1581"/>
    <x v="1581"/>
    <x v="1579"/>
    <x v="28"/>
    <n v="5"/>
    <x v="2"/>
    <s v="GB"/>
    <s v="GBP"/>
    <x v="1580"/>
    <x v="1581"/>
    <b v="0"/>
    <n v="1"/>
    <x v="1"/>
    <s v="photography/places"/>
    <n v="1"/>
    <n v="5"/>
    <x v="8"/>
    <x v="26"/>
    <x v="1581"/>
    <x v="1580"/>
    <x v="0"/>
  </r>
  <r>
    <x v="1582"/>
    <x v="1582"/>
    <x v="1580"/>
    <x v="28"/>
    <n v="93"/>
    <x v="2"/>
    <s v="US"/>
    <s v="USD"/>
    <x v="1581"/>
    <x v="1582"/>
    <b v="0"/>
    <n v="3"/>
    <x v="1"/>
    <s v="photography/places"/>
    <n v="9"/>
    <n v="31"/>
    <x v="8"/>
    <x v="26"/>
    <x v="1582"/>
    <x v="1581"/>
    <x v="0"/>
  </r>
  <r>
    <x v="1583"/>
    <x v="1583"/>
    <x v="1581"/>
    <x v="22"/>
    <n v="15"/>
    <x v="2"/>
    <s v="GB"/>
    <s v="GBP"/>
    <x v="1582"/>
    <x v="1583"/>
    <b v="0"/>
    <n v="1"/>
    <x v="1"/>
    <s v="photography/places"/>
    <n v="0"/>
    <n v="15"/>
    <x v="8"/>
    <x v="26"/>
    <x v="1583"/>
    <x v="1582"/>
    <x v="3"/>
  </r>
  <r>
    <x v="1584"/>
    <x v="1584"/>
    <x v="1582"/>
    <x v="38"/>
    <n v="0"/>
    <x v="2"/>
    <s v="US"/>
    <s v="USD"/>
    <x v="1583"/>
    <x v="1584"/>
    <b v="0"/>
    <n v="0"/>
    <x v="1"/>
    <s v="photography/places"/>
    <n v="0"/>
    <n v="0"/>
    <x v="8"/>
    <x v="26"/>
    <x v="1584"/>
    <x v="1583"/>
    <x v="3"/>
  </r>
  <r>
    <x v="1585"/>
    <x v="1585"/>
    <x v="1583"/>
    <x v="13"/>
    <n v="1580"/>
    <x v="2"/>
    <s v="CA"/>
    <s v="CAD"/>
    <x v="1584"/>
    <x v="1585"/>
    <b v="0"/>
    <n v="12"/>
    <x v="1"/>
    <s v="photography/places"/>
    <n v="79"/>
    <n v="131.66999999999999"/>
    <x v="8"/>
    <x v="26"/>
    <x v="1585"/>
    <x v="1584"/>
    <x v="2"/>
  </r>
  <r>
    <x v="1586"/>
    <x v="1586"/>
    <x v="1584"/>
    <x v="15"/>
    <n v="0"/>
    <x v="2"/>
    <s v="US"/>
    <s v="USD"/>
    <x v="1585"/>
    <x v="1586"/>
    <b v="0"/>
    <n v="0"/>
    <x v="1"/>
    <s v="photography/places"/>
    <n v="0"/>
    <n v="0"/>
    <x v="8"/>
    <x v="26"/>
    <x v="1586"/>
    <x v="1585"/>
    <x v="0"/>
  </r>
  <r>
    <x v="1587"/>
    <x v="1587"/>
    <x v="1585"/>
    <x v="51"/>
    <n v="1"/>
    <x v="2"/>
    <s v="US"/>
    <s v="USD"/>
    <x v="1586"/>
    <x v="1587"/>
    <b v="0"/>
    <n v="1"/>
    <x v="1"/>
    <s v="photography/places"/>
    <n v="0"/>
    <n v="1"/>
    <x v="8"/>
    <x v="26"/>
    <x v="1587"/>
    <x v="1586"/>
    <x v="3"/>
  </r>
  <r>
    <x v="1588"/>
    <x v="1588"/>
    <x v="1586"/>
    <x v="274"/>
    <n v="0"/>
    <x v="2"/>
    <s v="US"/>
    <s v="USD"/>
    <x v="1587"/>
    <x v="1588"/>
    <b v="0"/>
    <n v="0"/>
    <x v="1"/>
    <s v="photography/places"/>
    <n v="0"/>
    <n v="0"/>
    <x v="8"/>
    <x v="26"/>
    <x v="1588"/>
    <x v="1587"/>
    <x v="0"/>
  </r>
  <r>
    <x v="1589"/>
    <x v="1589"/>
    <x v="1587"/>
    <x v="38"/>
    <n v="0"/>
    <x v="2"/>
    <s v="US"/>
    <s v="USD"/>
    <x v="1588"/>
    <x v="1589"/>
    <b v="0"/>
    <n v="0"/>
    <x v="1"/>
    <s v="photography/places"/>
    <n v="0"/>
    <n v="0"/>
    <x v="8"/>
    <x v="26"/>
    <x v="1589"/>
    <x v="1588"/>
    <x v="0"/>
  </r>
  <r>
    <x v="1590"/>
    <x v="1590"/>
    <x v="1588"/>
    <x v="127"/>
    <n v="1020"/>
    <x v="2"/>
    <s v="IT"/>
    <s v="EUR"/>
    <x v="1589"/>
    <x v="1590"/>
    <b v="0"/>
    <n v="2"/>
    <x v="1"/>
    <s v="photography/places"/>
    <n v="2"/>
    <n v="510"/>
    <x v="8"/>
    <x v="26"/>
    <x v="1590"/>
    <x v="1589"/>
    <x v="0"/>
  </r>
  <r>
    <x v="1591"/>
    <x v="1591"/>
    <x v="1589"/>
    <x v="32"/>
    <n v="4092"/>
    <x v="2"/>
    <s v="GB"/>
    <s v="GBP"/>
    <x v="1590"/>
    <x v="1591"/>
    <b v="0"/>
    <n v="92"/>
    <x v="1"/>
    <s v="photography/places"/>
    <n v="29"/>
    <n v="44.48"/>
    <x v="8"/>
    <x v="26"/>
    <x v="1591"/>
    <x v="1590"/>
    <x v="2"/>
  </r>
  <r>
    <x v="1592"/>
    <x v="1592"/>
    <x v="1590"/>
    <x v="251"/>
    <n v="0"/>
    <x v="2"/>
    <s v="US"/>
    <s v="USD"/>
    <x v="1591"/>
    <x v="1592"/>
    <b v="0"/>
    <n v="0"/>
    <x v="1"/>
    <s v="photography/places"/>
    <n v="0"/>
    <n v="0"/>
    <x v="8"/>
    <x v="26"/>
    <x v="1592"/>
    <x v="1591"/>
    <x v="0"/>
  </r>
  <r>
    <x v="1593"/>
    <x v="1593"/>
    <x v="1591"/>
    <x v="29"/>
    <n v="3"/>
    <x v="2"/>
    <s v="US"/>
    <s v="USD"/>
    <x v="1592"/>
    <x v="1593"/>
    <b v="0"/>
    <n v="3"/>
    <x v="1"/>
    <s v="photography/places"/>
    <n v="0"/>
    <n v="1"/>
    <x v="8"/>
    <x v="26"/>
    <x v="1593"/>
    <x v="1592"/>
    <x v="0"/>
  </r>
  <r>
    <x v="1594"/>
    <x v="1594"/>
    <x v="1592"/>
    <x v="28"/>
    <n v="205"/>
    <x v="2"/>
    <s v="US"/>
    <s v="USD"/>
    <x v="1593"/>
    <x v="1594"/>
    <b v="0"/>
    <n v="10"/>
    <x v="1"/>
    <s v="photography/places"/>
    <n v="21"/>
    <n v="20.5"/>
    <x v="8"/>
    <x v="26"/>
    <x v="1594"/>
    <x v="1593"/>
    <x v="2"/>
  </r>
  <r>
    <x v="1595"/>
    <x v="1595"/>
    <x v="1593"/>
    <x v="57"/>
    <n v="280"/>
    <x v="2"/>
    <s v="US"/>
    <s v="USD"/>
    <x v="1594"/>
    <x v="1595"/>
    <b v="0"/>
    <n v="7"/>
    <x v="1"/>
    <s v="photography/places"/>
    <n v="0"/>
    <n v="40"/>
    <x v="8"/>
    <x v="26"/>
    <x v="1595"/>
    <x v="1594"/>
    <x v="3"/>
  </r>
  <r>
    <x v="1596"/>
    <x v="1596"/>
    <x v="1594"/>
    <x v="53"/>
    <n v="75"/>
    <x v="2"/>
    <s v="GB"/>
    <s v="GBP"/>
    <x v="1595"/>
    <x v="1596"/>
    <b v="0"/>
    <n v="3"/>
    <x v="1"/>
    <s v="photography/places"/>
    <n v="2"/>
    <n v="25"/>
    <x v="8"/>
    <x v="26"/>
    <x v="1596"/>
    <x v="1595"/>
    <x v="3"/>
  </r>
  <r>
    <x v="1597"/>
    <x v="1597"/>
    <x v="1595"/>
    <x v="36"/>
    <n v="0"/>
    <x v="2"/>
    <s v="US"/>
    <s v="USD"/>
    <x v="1596"/>
    <x v="1597"/>
    <b v="0"/>
    <n v="0"/>
    <x v="1"/>
    <s v="photography/places"/>
    <n v="0"/>
    <n v="0"/>
    <x v="8"/>
    <x v="26"/>
    <x v="1597"/>
    <x v="1596"/>
    <x v="2"/>
  </r>
  <r>
    <x v="1598"/>
    <x v="1598"/>
    <x v="1596"/>
    <x v="134"/>
    <n v="1"/>
    <x v="2"/>
    <s v="US"/>
    <s v="USD"/>
    <x v="1597"/>
    <x v="1598"/>
    <b v="0"/>
    <n v="1"/>
    <x v="1"/>
    <s v="photography/places"/>
    <n v="0"/>
    <n v="1"/>
    <x v="8"/>
    <x v="26"/>
    <x v="1598"/>
    <x v="1597"/>
    <x v="0"/>
  </r>
  <r>
    <x v="1599"/>
    <x v="1599"/>
    <x v="1597"/>
    <x v="2"/>
    <n v="0"/>
    <x v="2"/>
    <s v="GB"/>
    <s v="GBP"/>
    <x v="1598"/>
    <x v="1599"/>
    <b v="0"/>
    <n v="0"/>
    <x v="1"/>
    <s v="photography/places"/>
    <n v="0"/>
    <n v="0"/>
    <x v="8"/>
    <x v="26"/>
    <x v="1599"/>
    <x v="1598"/>
    <x v="2"/>
  </r>
  <r>
    <x v="1600"/>
    <x v="1600"/>
    <x v="1598"/>
    <x v="10"/>
    <n v="367"/>
    <x v="2"/>
    <s v="US"/>
    <s v="USD"/>
    <x v="1599"/>
    <x v="1600"/>
    <b v="0"/>
    <n v="9"/>
    <x v="1"/>
    <s v="photography/places"/>
    <n v="7"/>
    <n v="40.78"/>
    <x v="8"/>
    <x v="26"/>
    <x v="1600"/>
    <x v="1599"/>
    <x v="3"/>
  </r>
  <r>
    <x v="1601"/>
    <x v="1601"/>
    <x v="1599"/>
    <x v="30"/>
    <n v="2706.23"/>
    <x v="0"/>
    <s v="US"/>
    <s v="USD"/>
    <x v="1600"/>
    <x v="1601"/>
    <b v="0"/>
    <n v="56"/>
    <x v="0"/>
    <s v="music/rock"/>
    <n v="108"/>
    <n v="48.33"/>
    <x v="4"/>
    <x v="11"/>
    <x v="1601"/>
    <x v="1600"/>
    <x v="6"/>
  </r>
  <r>
    <x v="1602"/>
    <x v="1602"/>
    <x v="1600"/>
    <x v="15"/>
    <n v="1502.5"/>
    <x v="0"/>
    <s v="US"/>
    <s v="USD"/>
    <x v="1601"/>
    <x v="1602"/>
    <b v="0"/>
    <n v="32"/>
    <x v="0"/>
    <s v="music/rock"/>
    <n v="100"/>
    <n v="46.95"/>
    <x v="4"/>
    <x v="11"/>
    <x v="1602"/>
    <x v="1601"/>
    <x v="6"/>
  </r>
  <r>
    <x v="1603"/>
    <x v="1603"/>
    <x v="1601"/>
    <x v="13"/>
    <n v="2000.66"/>
    <x v="0"/>
    <s v="US"/>
    <s v="USD"/>
    <x v="1602"/>
    <x v="1603"/>
    <b v="0"/>
    <n v="30"/>
    <x v="0"/>
    <s v="music/rock"/>
    <n v="100"/>
    <n v="66.69"/>
    <x v="4"/>
    <x v="11"/>
    <x v="1603"/>
    <x v="1602"/>
    <x v="6"/>
  </r>
  <r>
    <x v="1604"/>
    <x v="1604"/>
    <x v="1602"/>
    <x v="70"/>
    <n v="3419"/>
    <x v="0"/>
    <s v="US"/>
    <s v="USD"/>
    <x v="1603"/>
    <x v="1604"/>
    <b v="0"/>
    <n v="70"/>
    <x v="0"/>
    <s v="music/rock"/>
    <n v="122"/>
    <n v="48.84"/>
    <x v="4"/>
    <x v="11"/>
    <x v="1604"/>
    <x v="1603"/>
    <x v="5"/>
  </r>
  <r>
    <x v="1605"/>
    <x v="1605"/>
    <x v="1603"/>
    <x v="12"/>
    <n v="6041.6"/>
    <x v="0"/>
    <s v="US"/>
    <s v="USD"/>
    <x v="1604"/>
    <x v="1605"/>
    <b v="0"/>
    <n v="44"/>
    <x v="0"/>
    <s v="music/rock"/>
    <n v="101"/>
    <n v="137.31"/>
    <x v="4"/>
    <x v="11"/>
    <x v="1605"/>
    <x v="1604"/>
    <x v="6"/>
  </r>
  <r>
    <x v="1606"/>
    <x v="1606"/>
    <x v="1604"/>
    <x v="6"/>
    <n v="8080.33"/>
    <x v="0"/>
    <s v="US"/>
    <s v="USD"/>
    <x v="1605"/>
    <x v="1606"/>
    <b v="0"/>
    <n v="92"/>
    <x v="0"/>
    <s v="music/rock"/>
    <n v="101"/>
    <n v="87.83"/>
    <x v="4"/>
    <x v="11"/>
    <x v="1606"/>
    <x v="1605"/>
    <x v="7"/>
  </r>
  <r>
    <x v="1607"/>
    <x v="1607"/>
    <x v="1605"/>
    <x v="3"/>
    <n v="14511"/>
    <x v="0"/>
    <s v="US"/>
    <s v="USD"/>
    <x v="1606"/>
    <x v="1607"/>
    <b v="0"/>
    <n v="205"/>
    <x v="0"/>
    <s v="music/rock"/>
    <n v="145"/>
    <n v="70.790000000000006"/>
    <x v="4"/>
    <x v="11"/>
    <x v="1607"/>
    <x v="1606"/>
    <x v="5"/>
  </r>
  <r>
    <x v="1608"/>
    <x v="1608"/>
    <x v="1606"/>
    <x v="38"/>
    <n v="1215"/>
    <x v="0"/>
    <s v="US"/>
    <s v="USD"/>
    <x v="1607"/>
    <x v="1608"/>
    <b v="0"/>
    <n v="23"/>
    <x v="0"/>
    <s v="music/rock"/>
    <n v="101"/>
    <n v="52.83"/>
    <x v="4"/>
    <x v="11"/>
    <x v="1608"/>
    <x v="1607"/>
    <x v="4"/>
  </r>
  <r>
    <x v="1609"/>
    <x v="1609"/>
    <x v="1607"/>
    <x v="15"/>
    <n v="1775"/>
    <x v="0"/>
    <s v="US"/>
    <s v="USD"/>
    <x v="1608"/>
    <x v="1609"/>
    <b v="0"/>
    <n v="4"/>
    <x v="0"/>
    <s v="music/rock"/>
    <n v="118"/>
    <n v="443.75"/>
    <x v="4"/>
    <x v="11"/>
    <x v="1609"/>
    <x v="1608"/>
    <x v="6"/>
  </r>
  <r>
    <x v="1610"/>
    <x v="1610"/>
    <x v="1608"/>
    <x v="13"/>
    <n v="5437"/>
    <x v="0"/>
    <s v="US"/>
    <s v="USD"/>
    <x v="1609"/>
    <x v="1610"/>
    <b v="0"/>
    <n v="112"/>
    <x v="0"/>
    <s v="music/rock"/>
    <n v="272"/>
    <n v="48.54"/>
    <x v="4"/>
    <x v="11"/>
    <x v="1610"/>
    <x v="1609"/>
    <x v="5"/>
  </r>
  <r>
    <x v="1611"/>
    <x v="1611"/>
    <x v="1609"/>
    <x v="134"/>
    <n v="1001"/>
    <x v="0"/>
    <s v="US"/>
    <s v="USD"/>
    <x v="1610"/>
    <x v="1611"/>
    <b v="0"/>
    <n v="27"/>
    <x v="0"/>
    <s v="music/rock"/>
    <n v="125"/>
    <n v="37.07"/>
    <x v="4"/>
    <x v="11"/>
    <x v="1611"/>
    <x v="1610"/>
    <x v="4"/>
  </r>
  <r>
    <x v="1612"/>
    <x v="1612"/>
    <x v="1610"/>
    <x v="2"/>
    <n v="550"/>
    <x v="0"/>
    <s v="US"/>
    <s v="USD"/>
    <x v="1611"/>
    <x v="1612"/>
    <b v="0"/>
    <n v="11"/>
    <x v="0"/>
    <s v="music/rock"/>
    <n v="110"/>
    <n v="50"/>
    <x v="4"/>
    <x v="11"/>
    <x v="1612"/>
    <x v="1611"/>
    <x v="5"/>
  </r>
  <r>
    <x v="1613"/>
    <x v="1613"/>
    <x v="1611"/>
    <x v="28"/>
    <n v="1015"/>
    <x v="0"/>
    <s v="US"/>
    <s v="USD"/>
    <x v="1612"/>
    <x v="1613"/>
    <b v="0"/>
    <n v="26"/>
    <x v="0"/>
    <s v="music/rock"/>
    <n v="102"/>
    <n v="39.04"/>
    <x v="4"/>
    <x v="11"/>
    <x v="1613"/>
    <x v="1612"/>
    <x v="5"/>
  </r>
  <r>
    <x v="1614"/>
    <x v="1614"/>
    <x v="1612"/>
    <x v="10"/>
    <n v="5135"/>
    <x v="0"/>
    <s v="US"/>
    <s v="USD"/>
    <x v="1613"/>
    <x v="1614"/>
    <b v="0"/>
    <n v="77"/>
    <x v="0"/>
    <s v="music/rock"/>
    <n v="103"/>
    <n v="66.69"/>
    <x v="4"/>
    <x v="11"/>
    <x v="1614"/>
    <x v="1613"/>
    <x v="3"/>
  </r>
  <r>
    <x v="1615"/>
    <x v="1615"/>
    <x v="1613"/>
    <x v="6"/>
    <n v="9130"/>
    <x v="0"/>
    <s v="US"/>
    <s v="USD"/>
    <x v="1614"/>
    <x v="1615"/>
    <b v="0"/>
    <n v="136"/>
    <x v="0"/>
    <s v="music/rock"/>
    <n v="114"/>
    <n v="67.13"/>
    <x v="4"/>
    <x v="11"/>
    <x v="1615"/>
    <x v="1614"/>
    <x v="6"/>
  </r>
  <r>
    <x v="1616"/>
    <x v="1616"/>
    <x v="1614"/>
    <x v="3"/>
    <n v="10420"/>
    <x v="0"/>
    <s v="US"/>
    <s v="USD"/>
    <x v="1615"/>
    <x v="1616"/>
    <b v="0"/>
    <n v="157"/>
    <x v="0"/>
    <s v="music/rock"/>
    <n v="104"/>
    <n v="66.37"/>
    <x v="4"/>
    <x v="11"/>
    <x v="1616"/>
    <x v="1615"/>
    <x v="5"/>
  </r>
  <r>
    <x v="1617"/>
    <x v="1617"/>
    <x v="1615"/>
    <x v="39"/>
    <n v="10210"/>
    <x v="0"/>
    <s v="US"/>
    <s v="USD"/>
    <x v="1616"/>
    <x v="1617"/>
    <b v="0"/>
    <n v="158"/>
    <x v="0"/>
    <s v="music/rock"/>
    <n v="146"/>
    <n v="64.62"/>
    <x v="4"/>
    <x v="11"/>
    <x v="1617"/>
    <x v="1616"/>
    <x v="4"/>
  </r>
  <r>
    <x v="1618"/>
    <x v="1618"/>
    <x v="1616"/>
    <x v="15"/>
    <n v="1576"/>
    <x v="0"/>
    <s v="US"/>
    <s v="USD"/>
    <x v="1617"/>
    <x v="1618"/>
    <b v="0"/>
    <n v="27"/>
    <x v="0"/>
    <s v="music/rock"/>
    <n v="105"/>
    <n v="58.37"/>
    <x v="4"/>
    <x v="11"/>
    <x v="1618"/>
    <x v="1617"/>
    <x v="4"/>
  </r>
  <r>
    <x v="1619"/>
    <x v="1619"/>
    <x v="1617"/>
    <x v="15"/>
    <n v="2000"/>
    <x v="0"/>
    <s v="US"/>
    <s v="USD"/>
    <x v="1618"/>
    <x v="1619"/>
    <b v="0"/>
    <n v="23"/>
    <x v="0"/>
    <s v="music/rock"/>
    <n v="133"/>
    <n v="86.96"/>
    <x v="4"/>
    <x v="11"/>
    <x v="1619"/>
    <x v="1618"/>
    <x v="3"/>
  </r>
  <r>
    <x v="1620"/>
    <x v="1620"/>
    <x v="1618"/>
    <x v="28"/>
    <n v="1130"/>
    <x v="0"/>
    <s v="US"/>
    <s v="USD"/>
    <x v="1619"/>
    <x v="1620"/>
    <b v="0"/>
    <n v="17"/>
    <x v="0"/>
    <s v="music/rock"/>
    <n v="113"/>
    <n v="66.47"/>
    <x v="4"/>
    <x v="11"/>
    <x v="1620"/>
    <x v="1619"/>
    <x v="4"/>
  </r>
  <r>
    <x v="1621"/>
    <x v="1621"/>
    <x v="1619"/>
    <x v="10"/>
    <n v="6060"/>
    <x v="0"/>
    <s v="US"/>
    <s v="USD"/>
    <x v="1620"/>
    <x v="1621"/>
    <b v="0"/>
    <n v="37"/>
    <x v="0"/>
    <s v="music/rock"/>
    <n v="121"/>
    <n v="163.78"/>
    <x v="4"/>
    <x v="11"/>
    <x v="1621"/>
    <x v="1620"/>
    <x v="5"/>
  </r>
  <r>
    <x v="1622"/>
    <x v="1622"/>
    <x v="1620"/>
    <x v="275"/>
    <n v="7019"/>
    <x v="0"/>
    <s v="US"/>
    <s v="USD"/>
    <x v="1621"/>
    <x v="1622"/>
    <b v="0"/>
    <n v="65"/>
    <x v="0"/>
    <s v="music/rock"/>
    <n v="102"/>
    <n v="107.98"/>
    <x v="4"/>
    <x v="11"/>
    <x v="1622"/>
    <x v="1621"/>
    <x v="3"/>
  </r>
  <r>
    <x v="1623"/>
    <x v="1623"/>
    <x v="1621"/>
    <x v="47"/>
    <n v="758"/>
    <x v="0"/>
    <s v="GB"/>
    <s v="GBP"/>
    <x v="1622"/>
    <x v="1623"/>
    <b v="0"/>
    <n v="18"/>
    <x v="0"/>
    <s v="music/rock"/>
    <n v="101"/>
    <n v="42.11"/>
    <x v="4"/>
    <x v="11"/>
    <x v="1623"/>
    <x v="1622"/>
    <x v="4"/>
  </r>
  <r>
    <x v="1624"/>
    <x v="1624"/>
    <x v="1622"/>
    <x v="28"/>
    <n v="1180"/>
    <x v="0"/>
    <s v="US"/>
    <s v="USD"/>
    <x v="1623"/>
    <x v="1624"/>
    <b v="0"/>
    <n v="25"/>
    <x v="0"/>
    <s v="music/rock"/>
    <n v="118"/>
    <n v="47.2"/>
    <x v="4"/>
    <x v="11"/>
    <x v="1624"/>
    <x v="1623"/>
    <x v="5"/>
  </r>
  <r>
    <x v="1625"/>
    <x v="1625"/>
    <x v="1623"/>
    <x v="51"/>
    <n v="11650"/>
    <x v="0"/>
    <s v="US"/>
    <s v="USD"/>
    <x v="1624"/>
    <x v="1625"/>
    <b v="0"/>
    <n v="104"/>
    <x v="0"/>
    <s v="music/rock"/>
    <n v="155"/>
    <n v="112.02"/>
    <x v="4"/>
    <x v="11"/>
    <x v="1625"/>
    <x v="1624"/>
    <x v="5"/>
  </r>
  <r>
    <x v="1626"/>
    <x v="1626"/>
    <x v="1624"/>
    <x v="6"/>
    <n v="8095"/>
    <x v="0"/>
    <s v="US"/>
    <s v="USD"/>
    <x v="1625"/>
    <x v="1626"/>
    <b v="0"/>
    <n v="108"/>
    <x v="0"/>
    <s v="music/rock"/>
    <n v="101"/>
    <n v="74.95"/>
    <x v="4"/>
    <x v="11"/>
    <x v="1626"/>
    <x v="1625"/>
    <x v="4"/>
  </r>
  <r>
    <x v="1627"/>
    <x v="1627"/>
    <x v="1625"/>
    <x v="13"/>
    <n v="2340"/>
    <x v="0"/>
    <s v="US"/>
    <s v="USD"/>
    <x v="1626"/>
    <x v="1627"/>
    <b v="0"/>
    <n v="38"/>
    <x v="0"/>
    <s v="music/rock"/>
    <n v="117"/>
    <n v="61.58"/>
    <x v="4"/>
    <x v="11"/>
    <x v="1627"/>
    <x v="1626"/>
    <x v="5"/>
  </r>
  <r>
    <x v="1628"/>
    <x v="1628"/>
    <x v="1626"/>
    <x v="23"/>
    <n v="4037"/>
    <x v="0"/>
    <s v="US"/>
    <s v="USD"/>
    <x v="1627"/>
    <x v="1628"/>
    <b v="0"/>
    <n v="88"/>
    <x v="0"/>
    <s v="music/rock"/>
    <n v="101"/>
    <n v="45.88"/>
    <x v="4"/>
    <x v="11"/>
    <x v="1628"/>
    <x v="1627"/>
    <x v="3"/>
  </r>
  <r>
    <x v="1629"/>
    <x v="1629"/>
    <x v="1627"/>
    <x v="12"/>
    <n v="6220"/>
    <x v="0"/>
    <s v="US"/>
    <s v="USD"/>
    <x v="1628"/>
    <x v="1629"/>
    <b v="0"/>
    <n v="82"/>
    <x v="0"/>
    <s v="music/rock"/>
    <n v="104"/>
    <n v="75.849999999999994"/>
    <x v="4"/>
    <x v="11"/>
    <x v="1629"/>
    <x v="1628"/>
    <x v="3"/>
  </r>
  <r>
    <x v="1630"/>
    <x v="1630"/>
    <x v="1628"/>
    <x v="23"/>
    <n v="10610"/>
    <x v="0"/>
    <s v="US"/>
    <s v="USD"/>
    <x v="1629"/>
    <x v="1630"/>
    <b v="0"/>
    <n v="126"/>
    <x v="0"/>
    <s v="music/rock"/>
    <n v="265"/>
    <n v="84.21"/>
    <x v="4"/>
    <x v="11"/>
    <x v="1630"/>
    <x v="1629"/>
    <x v="5"/>
  </r>
  <r>
    <x v="1631"/>
    <x v="1631"/>
    <x v="1629"/>
    <x v="3"/>
    <n v="15591"/>
    <x v="0"/>
    <s v="US"/>
    <s v="USD"/>
    <x v="1630"/>
    <x v="1631"/>
    <b v="0"/>
    <n v="133"/>
    <x v="0"/>
    <s v="music/rock"/>
    <n v="156"/>
    <n v="117.23"/>
    <x v="4"/>
    <x v="11"/>
    <x v="1631"/>
    <x v="1630"/>
    <x v="5"/>
  </r>
  <r>
    <x v="1632"/>
    <x v="1632"/>
    <x v="1630"/>
    <x v="23"/>
    <n v="4065"/>
    <x v="0"/>
    <s v="US"/>
    <s v="USD"/>
    <x v="1631"/>
    <x v="1632"/>
    <b v="0"/>
    <n v="47"/>
    <x v="0"/>
    <s v="music/rock"/>
    <n v="102"/>
    <n v="86.49"/>
    <x v="4"/>
    <x v="11"/>
    <x v="1632"/>
    <x v="1631"/>
    <x v="6"/>
  </r>
  <r>
    <x v="1633"/>
    <x v="1633"/>
    <x v="1631"/>
    <x v="3"/>
    <n v="10000"/>
    <x v="0"/>
    <s v="US"/>
    <s v="USD"/>
    <x v="1632"/>
    <x v="1633"/>
    <b v="0"/>
    <n v="58"/>
    <x v="0"/>
    <s v="music/rock"/>
    <n v="100"/>
    <n v="172.41"/>
    <x v="4"/>
    <x v="11"/>
    <x v="1633"/>
    <x v="1632"/>
    <x v="6"/>
  </r>
  <r>
    <x v="1634"/>
    <x v="1634"/>
    <x v="1632"/>
    <x v="13"/>
    <n v="2010"/>
    <x v="0"/>
    <s v="US"/>
    <s v="USD"/>
    <x v="1633"/>
    <x v="1634"/>
    <b v="0"/>
    <n v="32"/>
    <x v="0"/>
    <s v="music/rock"/>
    <n v="101"/>
    <n v="62.81"/>
    <x v="4"/>
    <x v="11"/>
    <x v="1634"/>
    <x v="1633"/>
    <x v="6"/>
  </r>
  <r>
    <x v="1635"/>
    <x v="1635"/>
    <x v="1633"/>
    <x v="13"/>
    <n v="2506"/>
    <x v="0"/>
    <s v="US"/>
    <s v="USD"/>
    <x v="1634"/>
    <x v="1635"/>
    <b v="0"/>
    <n v="37"/>
    <x v="0"/>
    <s v="music/rock"/>
    <n v="125"/>
    <n v="67.73"/>
    <x v="4"/>
    <x v="11"/>
    <x v="1635"/>
    <x v="1634"/>
    <x v="2"/>
  </r>
  <r>
    <x v="1636"/>
    <x v="1636"/>
    <x v="1634"/>
    <x v="37"/>
    <n v="4660"/>
    <x v="0"/>
    <s v="US"/>
    <s v="USD"/>
    <x v="1635"/>
    <x v="1636"/>
    <b v="0"/>
    <n v="87"/>
    <x v="0"/>
    <s v="music/rock"/>
    <n v="104"/>
    <n v="53.56"/>
    <x v="4"/>
    <x v="11"/>
    <x v="1636"/>
    <x v="1635"/>
    <x v="6"/>
  </r>
  <r>
    <x v="1637"/>
    <x v="1637"/>
    <x v="1635"/>
    <x v="2"/>
    <n v="519"/>
    <x v="0"/>
    <s v="US"/>
    <s v="USD"/>
    <x v="1636"/>
    <x v="1637"/>
    <b v="0"/>
    <n v="15"/>
    <x v="0"/>
    <s v="music/rock"/>
    <n v="104"/>
    <n v="34.6"/>
    <x v="4"/>
    <x v="11"/>
    <x v="1637"/>
    <x v="1636"/>
    <x v="8"/>
  </r>
  <r>
    <x v="1638"/>
    <x v="1638"/>
    <x v="1636"/>
    <x v="28"/>
    <n v="1050"/>
    <x v="0"/>
    <s v="US"/>
    <s v="USD"/>
    <x v="1637"/>
    <x v="1638"/>
    <b v="0"/>
    <n v="27"/>
    <x v="0"/>
    <s v="music/rock"/>
    <n v="105"/>
    <n v="38.89"/>
    <x v="4"/>
    <x v="11"/>
    <x v="1638"/>
    <x v="1637"/>
    <x v="4"/>
  </r>
  <r>
    <x v="1639"/>
    <x v="1639"/>
    <x v="1637"/>
    <x v="40"/>
    <n v="1800"/>
    <x v="0"/>
    <s v="US"/>
    <s v="USD"/>
    <x v="1638"/>
    <x v="1639"/>
    <b v="0"/>
    <n v="19"/>
    <x v="0"/>
    <s v="music/rock"/>
    <n v="100"/>
    <n v="94.74"/>
    <x v="4"/>
    <x v="11"/>
    <x v="1639"/>
    <x v="1638"/>
    <x v="5"/>
  </r>
  <r>
    <x v="1640"/>
    <x v="1640"/>
    <x v="1638"/>
    <x v="44"/>
    <n v="679.44"/>
    <x v="0"/>
    <s v="US"/>
    <s v="USD"/>
    <x v="1639"/>
    <x v="1640"/>
    <b v="0"/>
    <n v="17"/>
    <x v="0"/>
    <s v="music/rock"/>
    <n v="170"/>
    <n v="39.97"/>
    <x v="4"/>
    <x v="11"/>
    <x v="1640"/>
    <x v="1639"/>
    <x v="7"/>
  </r>
  <r>
    <x v="1641"/>
    <x v="1641"/>
    <x v="1639"/>
    <x v="30"/>
    <n v="2535"/>
    <x v="0"/>
    <s v="US"/>
    <s v="USD"/>
    <x v="1640"/>
    <x v="1641"/>
    <b v="0"/>
    <n v="26"/>
    <x v="0"/>
    <s v="music/pop"/>
    <n v="101"/>
    <n v="97.5"/>
    <x v="4"/>
    <x v="27"/>
    <x v="1641"/>
    <x v="1640"/>
    <x v="3"/>
  </r>
  <r>
    <x v="1642"/>
    <x v="1642"/>
    <x v="1640"/>
    <x v="38"/>
    <n v="1200"/>
    <x v="0"/>
    <s v="US"/>
    <s v="USD"/>
    <x v="1641"/>
    <x v="1642"/>
    <b v="0"/>
    <n v="28"/>
    <x v="0"/>
    <s v="music/pop"/>
    <n v="100"/>
    <n v="42.86"/>
    <x v="4"/>
    <x v="27"/>
    <x v="1642"/>
    <x v="1641"/>
    <x v="6"/>
  </r>
  <r>
    <x v="1643"/>
    <x v="1643"/>
    <x v="1641"/>
    <x v="10"/>
    <n v="6235"/>
    <x v="0"/>
    <s v="US"/>
    <s v="USD"/>
    <x v="1642"/>
    <x v="1643"/>
    <b v="0"/>
    <n v="37"/>
    <x v="0"/>
    <s v="music/pop"/>
    <n v="125"/>
    <n v="168.51"/>
    <x v="4"/>
    <x v="27"/>
    <x v="1643"/>
    <x v="1642"/>
    <x v="5"/>
  </r>
  <r>
    <x v="1644"/>
    <x v="1644"/>
    <x v="1642"/>
    <x v="3"/>
    <n v="10950"/>
    <x v="0"/>
    <s v="US"/>
    <s v="USD"/>
    <x v="1643"/>
    <x v="1644"/>
    <b v="0"/>
    <n v="128"/>
    <x v="0"/>
    <s v="music/pop"/>
    <n v="110"/>
    <n v="85.55"/>
    <x v="4"/>
    <x v="27"/>
    <x v="1644"/>
    <x v="1643"/>
    <x v="5"/>
  </r>
  <r>
    <x v="1645"/>
    <x v="1645"/>
    <x v="1643"/>
    <x v="10"/>
    <n v="5540"/>
    <x v="0"/>
    <s v="US"/>
    <s v="USD"/>
    <x v="1644"/>
    <x v="1645"/>
    <b v="0"/>
    <n v="10"/>
    <x v="0"/>
    <s v="music/pop"/>
    <n v="111"/>
    <n v="554"/>
    <x v="4"/>
    <x v="27"/>
    <x v="1645"/>
    <x v="1644"/>
    <x v="4"/>
  </r>
  <r>
    <x v="1646"/>
    <x v="1646"/>
    <x v="1644"/>
    <x v="13"/>
    <n v="2204"/>
    <x v="0"/>
    <s v="GB"/>
    <s v="GBP"/>
    <x v="1645"/>
    <x v="1646"/>
    <b v="0"/>
    <n v="83"/>
    <x v="0"/>
    <s v="music/pop"/>
    <n v="110"/>
    <n v="26.55"/>
    <x v="4"/>
    <x v="27"/>
    <x v="1646"/>
    <x v="1645"/>
    <x v="3"/>
  </r>
  <r>
    <x v="1647"/>
    <x v="1647"/>
    <x v="1645"/>
    <x v="10"/>
    <n v="5236"/>
    <x v="0"/>
    <s v="US"/>
    <s v="USD"/>
    <x v="1646"/>
    <x v="1647"/>
    <b v="0"/>
    <n v="46"/>
    <x v="0"/>
    <s v="music/pop"/>
    <n v="105"/>
    <n v="113.83"/>
    <x v="4"/>
    <x v="27"/>
    <x v="1647"/>
    <x v="1646"/>
    <x v="5"/>
  </r>
  <r>
    <x v="1648"/>
    <x v="1648"/>
    <x v="1646"/>
    <x v="98"/>
    <n v="2881"/>
    <x v="0"/>
    <s v="US"/>
    <s v="USD"/>
    <x v="1647"/>
    <x v="1648"/>
    <b v="0"/>
    <n v="90"/>
    <x v="0"/>
    <s v="music/pop"/>
    <n v="125"/>
    <n v="32.01"/>
    <x v="4"/>
    <x v="27"/>
    <x v="1648"/>
    <x v="1647"/>
    <x v="6"/>
  </r>
  <r>
    <x v="1649"/>
    <x v="1649"/>
    <x v="1647"/>
    <x v="276"/>
    <n v="3822.33"/>
    <x v="0"/>
    <s v="US"/>
    <s v="USD"/>
    <x v="1648"/>
    <x v="1649"/>
    <b v="0"/>
    <n v="81"/>
    <x v="0"/>
    <s v="music/pop"/>
    <n v="101"/>
    <n v="47.19"/>
    <x v="4"/>
    <x v="27"/>
    <x v="1649"/>
    <x v="1648"/>
    <x v="3"/>
  </r>
  <r>
    <x v="1650"/>
    <x v="1650"/>
    <x v="1648"/>
    <x v="13"/>
    <n v="2831"/>
    <x v="0"/>
    <s v="US"/>
    <s v="USD"/>
    <x v="1649"/>
    <x v="1650"/>
    <b v="0"/>
    <n v="32"/>
    <x v="0"/>
    <s v="music/pop"/>
    <n v="142"/>
    <n v="88.47"/>
    <x v="4"/>
    <x v="27"/>
    <x v="1650"/>
    <x v="1649"/>
    <x v="4"/>
  </r>
  <r>
    <x v="1651"/>
    <x v="1651"/>
    <x v="1649"/>
    <x v="13"/>
    <n v="2015"/>
    <x v="0"/>
    <s v="US"/>
    <s v="USD"/>
    <x v="1650"/>
    <x v="1651"/>
    <b v="0"/>
    <n v="20"/>
    <x v="0"/>
    <s v="music/pop"/>
    <n v="101"/>
    <n v="100.75"/>
    <x v="4"/>
    <x v="27"/>
    <x v="1651"/>
    <x v="1650"/>
    <x v="6"/>
  </r>
  <r>
    <x v="1652"/>
    <x v="1652"/>
    <x v="1650"/>
    <x v="37"/>
    <n v="4530"/>
    <x v="0"/>
    <s v="US"/>
    <s v="USD"/>
    <x v="1651"/>
    <x v="1652"/>
    <b v="0"/>
    <n v="70"/>
    <x v="0"/>
    <s v="music/pop"/>
    <n v="101"/>
    <n v="64.709999999999994"/>
    <x v="4"/>
    <x v="27"/>
    <x v="1652"/>
    <x v="1651"/>
    <x v="4"/>
  </r>
  <r>
    <x v="1653"/>
    <x v="1653"/>
    <x v="1651"/>
    <x v="10"/>
    <n v="8711.52"/>
    <x v="0"/>
    <s v="US"/>
    <s v="USD"/>
    <x v="1652"/>
    <x v="1653"/>
    <b v="0"/>
    <n v="168"/>
    <x v="0"/>
    <s v="music/pop"/>
    <n v="174"/>
    <n v="51.85"/>
    <x v="4"/>
    <x v="27"/>
    <x v="1653"/>
    <x v="1652"/>
    <x v="6"/>
  </r>
  <r>
    <x v="1654"/>
    <x v="1654"/>
    <x v="1652"/>
    <x v="184"/>
    <n v="1319"/>
    <x v="0"/>
    <s v="US"/>
    <s v="USD"/>
    <x v="1653"/>
    <x v="1654"/>
    <b v="0"/>
    <n v="34"/>
    <x v="0"/>
    <s v="music/pop"/>
    <n v="120"/>
    <n v="38.79"/>
    <x v="4"/>
    <x v="27"/>
    <x v="1654"/>
    <x v="1653"/>
    <x v="5"/>
  </r>
  <r>
    <x v="1655"/>
    <x v="1655"/>
    <x v="1653"/>
    <x v="15"/>
    <n v="2143"/>
    <x v="0"/>
    <s v="US"/>
    <s v="USD"/>
    <x v="1654"/>
    <x v="1655"/>
    <b v="0"/>
    <n v="48"/>
    <x v="0"/>
    <s v="music/pop"/>
    <n v="143"/>
    <n v="44.65"/>
    <x v="4"/>
    <x v="27"/>
    <x v="1655"/>
    <x v="1654"/>
    <x v="5"/>
  </r>
  <r>
    <x v="1656"/>
    <x v="1656"/>
    <x v="1654"/>
    <x v="51"/>
    <n v="7525.12"/>
    <x v="0"/>
    <s v="US"/>
    <s v="USD"/>
    <x v="1655"/>
    <x v="1656"/>
    <b v="0"/>
    <n v="48"/>
    <x v="0"/>
    <s v="music/pop"/>
    <n v="100"/>
    <n v="156.77000000000001"/>
    <x v="4"/>
    <x v="27"/>
    <x v="1656"/>
    <x v="1655"/>
    <x v="5"/>
  </r>
  <r>
    <x v="1657"/>
    <x v="1657"/>
    <x v="1655"/>
    <x v="31"/>
    <n v="26233.45"/>
    <x v="0"/>
    <s v="US"/>
    <s v="USD"/>
    <x v="1656"/>
    <x v="1657"/>
    <b v="0"/>
    <n v="221"/>
    <x v="0"/>
    <s v="music/pop"/>
    <n v="105"/>
    <n v="118.7"/>
    <x v="4"/>
    <x v="27"/>
    <x v="1657"/>
    <x v="1656"/>
    <x v="5"/>
  </r>
  <r>
    <x v="1658"/>
    <x v="1658"/>
    <x v="1656"/>
    <x v="12"/>
    <n v="7934"/>
    <x v="0"/>
    <s v="US"/>
    <s v="USD"/>
    <x v="1657"/>
    <x v="1658"/>
    <b v="0"/>
    <n v="107"/>
    <x v="0"/>
    <s v="music/pop"/>
    <n v="132"/>
    <n v="74.150000000000006"/>
    <x v="4"/>
    <x v="27"/>
    <x v="1658"/>
    <x v="1657"/>
    <x v="5"/>
  </r>
  <r>
    <x v="1659"/>
    <x v="1659"/>
    <x v="1657"/>
    <x v="2"/>
    <n v="564"/>
    <x v="0"/>
    <s v="GB"/>
    <s v="GBP"/>
    <x v="1658"/>
    <x v="1659"/>
    <b v="0"/>
    <n v="45"/>
    <x v="0"/>
    <s v="music/pop"/>
    <n v="113"/>
    <n v="12.53"/>
    <x v="4"/>
    <x v="27"/>
    <x v="1659"/>
    <x v="1658"/>
    <x v="4"/>
  </r>
  <r>
    <x v="1660"/>
    <x v="1660"/>
    <x v="1658"/>
    <x v="277"/>
    <n v="1003"/>
    <x v="0"/>
    <s v="IT"/>
    <s v="EUR"/>
    <x v="1659"/>
    <x v="1660"/>
    <b v="0"/>
    <n v="36"/>
    <x v="0"/>
    <s v="music/pop"/>
    <n v="1254"/>
    <n v="27.86"/>
    <x v="4"/>
    <x v="27"/>
    <x v="1660"/>
    <x v="1659"/>
    <x v="2"/>
  </r>
  <r>
    <x v="1661"/>
    <x v="1661"/>
    <x v="1659"/>
    <x v="278"/>
    <n v="8098"/>
    <x v="0"/>
    <s v="AT"/>
    <s v="EUR"/>
    <x v="1660"/>
    <x v="1661"/>
    <b v="0"/>
    <n v="101"/>
    <x v="0"/>
    <s v="music/pop"/>
    <n v="103"/>
    <n v="80.180000000000007"/>
    <x v="4"/>
    <x v="27"/>
    <x v="1661"/>
    <x v="1660"/>
    <x v="0"/>
  </r>
  <r>
    <x v="1662"/>
    <x v="1662"/>
    <x v="1660"/>
    <x v="6"/>
    <n v="8211"/>
    <x v="0"/>
    <s v="US"/>
    <s v="USD"/>
    <x v="1661"/>
    <x v="1662"/>
    <b v="0"/>
    <n v="62"/>
    <x v="0"/>
    <s v="music/pop"/>
    <n v="103"/>
    <n v="132.44"/>
    <x v="4"/>
    <x v="27"/>
    <x v="1662"/>
    <x v="1661"/>
    <x v="6"/>
  </r>
  <r>
    <x v="1663"/>
    <x v="1663"/>
    <x v="1661"/>
    <x v="28"/>
    <n v="1080"/>
    <x v="0"/>
    <s v="US"/>
    <s v="USD"/>
    <x v="1662"/>
    <x v="1663"/>
    <b v="0"/>
    <n v="32"/>
    <x v="0"/>
    <s v="music/pop"/>
    <n v="108"/>
    <n v="33.75"/>
    <x v="4"/>
    <x v="27"/>
    <x v="1663"/>
    <x v="1662"/>
    <x v="0"/>
  </r>
  <r>
    <x v="1664"/>
    <x v="1664"/>
    <x v="1662"/>
    <x v="30"/>
    <n v="3060.22"/>
    <x v="0"/>
    <s v="US"/>
    <s v="USD"/>
    <x v="1663"/>
    <x v="1664"/>
    <b v="0"/>
    <n v="89"/>
    <x v="0"/>
    <s v="music/pop"/>
    <n v="122"/>
    <n v="34.380000000000003"/>
    <x v="4"/>
    <x v="27"/>
    <x v="1664"/>
    <x v="1663"/>
    <x v="5"/>
  </r>
  <r>
    <x v="1665"/>
    <x v="1665"/>
    <x v="1663"/>
    <x v="8"/>
    <n v="4181"/>
    <x v="0"/>
    <s v="US"/>
    <s v="USD"/>
    <x v="1664"/>
    <x v="1665"/>
    <b v="0"/>
    <n v="93"/>
    <x v="0"/>
    <s v="music/pop"/>
    <n v="119"/>
    <n v="44.96"/>
    <x v="4"/>
    <x v="27"/>
    <x v="1665"/>
    <x v="1664"/>
    <x v="6"/>
  </r>
  <r>
    <x v="1666"/>
    <x v="1666"/>
    <x v="1664"/>
    <x v="30"/>
    <n v="4022"/>
    <x v="0"/>
    <s v="US"/>
    <s v="USD"/>
    <x v="1665"/>
    <x v="1666"/>
    <b v="0"/>
    <n v="98"/>
    <x v="0"/>
    <s v="music/pop"/>
    <n v="161"/>
    <n v="41.04"/>
    <x v="4"/>
    <x v="27"/>
    <x v="1666"/>
    <x v="1665"/>
    <x v="4"/>
  </r>
  <r>
    <x v="1667"/>
    <x v="1667"/>
    <x v="1665"/>
    <x v="104"/>
    <n v="4313"/>
    <x v="0"/>
    <s v="US"/>
    <s v="USD"/>
    <x v="1666"/>
    <x v="1667"/>
    <b v="0"/>
    <n v="82"/>
    <x v="0"/>
    <s v="music/pop"/>
    <n v="127"/>
    <n v="52.6"/>
    <x v="4"/>
    <x v="27"/>
    <x v="1667"/>
    <x v="1666"/>
    <x v="3"/>
  </r>
  <r>
    <x v="1668"/>
    <x v="1668"/>
    <x v="1666"/>
    <x v="6"/>
    <n v="8211"/>
    <x v="0"/>
    <s v="US"/>
    <s v="USD"/>
    <x v="1667"/>
    <x v="1668"/>
    <b v="0"/>
    <n v="116"/>
    <x v="0"/>
    <s v="music/pop"/>
    <n v="103"/>
    <n v="70.78"/>
    <x v="4"/>
    <x v="27"/>
    <x v="1668"/>
    <x v="1667"/>
    <x v="6"/>
  </r>
  <r>
    <x v="1669"/>
    <x v="1669"/>
    <x v="1667"/>
    <x v="13"/>
    <n v="2795"/>
    <x v="0"/>
    <s v="US"/>
    <s v="USD"/>
    <x v="1668"/>
    <x v="1669"/>
    <b v="0"/>
    <n v="52"/>
    <x v="0"/>
    <s v="music/pop"/>
    <n v="140"/>
    <n v="53.75"/>
    <x v="4"/>
    <x v="27"/>
    <x v="1669"/>
    <x v="1668"/>
    <x v="2"/>
  </r>
  <r>
    <x v="1670"/>
    <x v="1670"/>
    <x v="1668"/>
    <x v="28"/>
    <n v="1026"/>
    <x v="0"/>
    <s v="US"/>
    <s v="USD"/>
    <x v="1669"/>
    <x v="1670"/>
    <b v="0"/>
    <n v="23"/>
    <x v="0"/>
    <s v="music/pop"/>
    <n v="103"/>
    <n v="44.61"/>
    <x v="4"/>
    <x v="27"/>
    <x v="1670"/>
    <x v="1669"/>
    <x v="7"/>
  </r>
  <r>
    <x v="1671"/>
    <x v="1671"/>
    <x v="1669"/>
    <x v="13"/>
    <n v="2013.47"/>
    <x v="0"/>
    <s v="US"/>
    <s v="USD"/>
    <x v="1670"/>
    <x v="1671"/>
    <b v="0"/>
    <n v="77"/>
    <x v="0"/>
    <s v="music/pop"/>
    <n v="101"/>
    <n v="26.15"/>
    <x v="4"/>
    <x v="27"/>
    <x v="1671"/>
    <x v="1670"/>
    <x v="2"/>
  </r>
  <r>
    <x v="1672"/>
    <x v="1672"/>
    <x v="1670"/>
    <x v="180"/>
    <n v="1920"/>
    <x v="0"/>
    <s v="US"/>
    <s v="USD"/>
    <x v="1671"/>
    <x v="1672"/>
    <b v="0"/>
    <n v="49"/>
    <x v="0"/>
    <s v="music/pop"/>
    <n v="113"/>
    <n v="39.18"/>
    <x v="4"/>
    <x v="27"/>
    <x v="1672"/>
    <x v="1671"/>
    <x v="5"/>
  </r>
  <r>
    <x v="1673"/>
    <x v="1673"/>
    <x v="1671"/>
    <x v="190"/>
    <n v="2690"/>
    <x v="0"/>
    <s v="US"/>
    <s v="USD"/>
    <x v="1672"/>
    <x v="1673"/>
    <b v="0"/>
    <n v="59"/>
    <x v="0"/>
    <s v="music/pop"/>
    <n v="128"/>
    <n v="45.59"/>
    <x v="4"/>
    <x v="27"/>
    <x v="1673"/>
    <x v="1672"/>
    <x v="0"/>
  </r>
  <r>
    <x v="1674"/>
    <x v="1674"/>
    <x v="1672"/>
    <x v="10"/>
    <n v="10085"/>
    <x v="0"/>
    <s v="US"/>
    <s v="USD"/>
    <x v="1673"/>
    <x v="1674"/>
    <b v="0"/>
    <n v="113"/>
    <x v="0"/>
    <s v="music/pop"/>
    <n v="202"/>
    <n v="89.25"/>
    <x v="4"/>
    <x v="27"/>
    <x v="1674"/>
    <x v="1673"/>
    <x v="2"/>
  </r>
  <r>
    <x v="1675"/>
    <x v="1675"/>
    <x v="1673"/>
    <x v="28"/>
    <n v="1374.16"/>
    <x v="0"/>
    <s v="US"/>
    <s v="USD"/>
    <x v="1674"/>
    <x v="1675"/>
    <b v="0"/>
    <n v="34"/>
    <x v="0"/>
    <s v="music/pop"/>
    <n v="137"/>
    <n v="40.42"/>
    <x v="4"/>
    <x v="27"/>
    <x v="1675"/>
    <x v="1674"/>
    <x v="6"/>
  </r>
  <r>
    <x v="1676"/>
    <x v="1676"/>
    <x v="1674"/>
    <x v="9"/>
    <n v="3460"/>
    <x v="0"/>
    <s v="US"/>
    <s v="USD"/>
    <x v="1675"/>
    <x v="1676"/>
    <b v="0"/>
    <n v="42"/>
    <x v="0"/>
    <s v="music/pop"/>
    <n v="115"/>
    <n v="82.38"/>
    <x v="4"/>
    <x v="27"/>
    <x v="1676"/>
    <x v="1675"/>
    <x v="5"/>
  </r>
  <r>
    <x v="1677"/>
    <x v="1677"/>
    <x v="1675"/>
    <x v="12"/>
    <n v="6700"/>
    <x v="0"/>
    <s v="ES"/>
    <s v="EUR"/>
    <x v="1676"/>
    <x v="1677"/>
    <b v="0"/>
    <n v="42"/>
    <x v="0"/>
    <s v="music/pop"/>
    <n v="112"/>
    <n v="159.52000000000001"/>
    <x v="4"/>
    <x v="27"/>
    <x v="1677"/>
    <x v="1676"/>
    <x v="2"/>
  </r>
  <r>
    <x v="1678"/>
    <x v="1678"/>
    <x v="1676"/>
    <x v="15"/>
    <n v="1776"/>
    <x v="0"/>
    <s v="US"/>
    <s v="USD"/>
    <x v="1677"/>
    <x v="1678"/>
    <b v="0"/>
    <n v="49"/>
    <x v="0"/>
    <s v="music/pop"/>
    <n v="118"/>
    <n v="36.24"/>
    <x v="4"/>
    <x v="27"/>
    <x v="1678"/>
    <x v="1677"/>
    <x v="3"/>
  </r>
  <r>
    <x v="1679"/>
    <x v="1679"/>
    <x v="1677"/>
    <x v="13"/>
    <n v="3500"/>
    <x v="0"/>
    <s v="US"/>
    <s v="USD"/>
    <x v="1678"/>
    <x v="1679"/>
    <b v="0"/>
    <n v="56"/>
    <x v="0"/>
    <s v="music/pop"/>
    <n v="175"/>
    <n v="62.5"/>
    <x v="4"/>
    <x v="27"/>
    <x v="1679"/>
    <x v="1678"/>
    <x v="6"/>
  </r>
  <r>
    <x v="1680"/>
    <x v="1680"/>
    <x v="1678"/>
    <x v="28"/>
    <n v="1175"/>
    <x v="0"/>
    <s v="US"/>
    <s v="USD"/>
    <x v="1679"/>
    <x v="1680"/>
    <b v="0"/>
    <n v="25"/>
    <x v="0"/>
    <s v="music/pop"/>
    <n v="118"/>
    <n v="47"/>
    <x v="4"/>
    <x v="27"/>
    <x v="1680"/>
    <x v="1679"/>
    <x v="3"/>
  </r>
  <r>
    <x v="1681"/>
    <x v="1681"/>
    <x v="1679"/>
    <x v="99"/>
    <n v="65924.38"/>
    <x v="3"/>
    <s v="US"/>
    <s v="USD"/>
    <x v="1680"/>
    <x v="1681"/>
    <b v="0"/>
    <n v="884"/>
    <x v="1"/>
    <s v="music/faith"/>
    <n v="101"/>
    <n v="74.58"/>
    <x v="4"/>
    <x v="28"/>
    <x v="1681"/>
    <x v="1680"/>
    <x v="1"/>
  </r>
  <r>
    <x v="1682"/>
    <x v="1682"/>
    <x v="1680"/>
    <x v="12"/>
    <n v="0"/>
    <x v="3"/>
    <s v="US"/>
    <s v="USD"/>
    <x v="1681"/>
    <x v="1682"/>
    <b v="0"/>
    <n v="0"/>
    <x v="1"/>
    <s v="music/faith"/>
    <n v="0"/>
    <n v="0"/>
    <x v="4"/>
    <x v="28"/>
    <x v="1682"/>
    <x v="1681"/>
    <x v="1"/>
  </r>
  <r>
    <x v="1683"/>
    <x v="1683"/>
    <x v="1681"/>
    <x v="8"/>
    <n v="760"/>
    <x v="3"/>
    <s v="FR"/>
    <s v="EUR"/>
    <x v="1682"/>
    <x v="1683"/>
    <b v="0"/>
    <n v="10"/>
    <x v="1"/>
    <s v="music/faith"/>
    <n v="22"/>
    <n v="76"/>
    <x v="4"/>
    <x v="28"/>
    <x v="1683"/>
    <x v="1682"/>
    <x v="1"/>
  </r>
  <r>
    <x v="1684"/>
    <x v="1684"/>
    <x v="1682"/>
    <x v="6"/>
    <n v="8730"/>
    <x v="3"/>
    <s v="US"/>
    <s v="USD"/>
    <x v="1683"/>
    <x v="1684"/>
    <b v="0"/>
    <n v="101"/>
    <x v="1"/>
    <s v="music/faith"/>
    <n v="109"/>
    <n v="86.44"/>
    <x v="4"/>
    <x v="28"/>
    <x v="1684"/>
    <x v="1683"/>
    <x v="1"/>
  </r>
  <r>
    <x v="1685"/>
    <x v="1685"/>
    <x v="1683"/>
    <x v="18"/>
    <n v="360"/>
    <x v="3"/>
    <s v="US"/>
    <s v="USD"/>
    <x v="1684"/>
    <x v="1685"/>
    <b v="0"/>
    <n v="15"/>
    <x v="1"/>
    <s v="music/faith"/>
    <n v="103"/>
    <n v="24"/>
    <x v="4"/>
    <x v="28"/>
    <x v="1685"/>
    <x v="1684"/>
    <x v="1"/>
  </r>
  <r>
    <x v="1686"/>
    <x v="1686"/>
    <x v="1684"/>
    <x v="10"/>
    <n v="18"/>
    <x v="3"/>
    <s v="CA"/>
    <s v="CAD"/>
    <x v="1685"/>
    <x v="1686"/>
    <b v="0"/>
    <n v="1"/>
    <x v="1"/>
    <s v="music/faith"/>
    <n v="0"/>
    <n v="18"/>
    <x v="4"/>
    <x v="28"/>
    <x v="1686"/>
    <x v="1685"/>
    <x v="1"/>
  </r>
  <r>
    <x v="1687"/>
    <x v="1687"/>
    <x v="1685"/>
    <x v="3"/>
    <n v="3125"/>
    <x v="3"/>
    <s v="US"/>
    <s v="USD"/>
    <x v="1686"/>
    <x v="1687"/>
    <b v="0"/>
    <n v="39"/>
    <x v="1"/>
    <s v="music/faith"/>
    <n v="31"/>
    <n v="80.13"/>
    <x v="4"/>
    <x v="28"/>
    <x v="1687"/>
    <x v="1686"/>
    <x v="1"/>
  </r>
  <r>
    <x v="1688"/>
    <x v="1688"/>
    <x v="1686"/>
    <x v="23"/>
    <n v="1772"/>
    <x v="3"/>
    <s v="US"/>
    <s v="USD"/>
    <x v="1687"/>
    <x v="1688"/>
    <b v="0"/>
    <n v="7"/>
    <x v="1"/>
    <s v="music/faith"/>
    <n v="44"/>
    <n v="253.14"/>
    <x v="4"/>
    <x v="28"/>
    <x v="1688"/>
    <x v="1687"/>
    <x v="1"/>
  </r>
  <r>
    <x v="1689"/>
    <x v="1689"/>
    <x v="1687"/>
    <x v="262"/>
    <n v="2400"/>
    <x v="3"/>
    <s v="US"/>
    <s v="USD"/>
    <x v="1688"/>
    <x v="1689"/>
    <b v="0"/>
    <n v="14"/>
    <x v="1"/>
    <s v="music/faith"/>
    <n v="100"/>
    <n v="171.43"/>
    <x v="4"/>
    <x v="28"/>
    <x v="1689"/>
    <x v="1688"/>
    <x v="1"/>
  </r>
  <r>
    <x v="1690"/>
    <x v="1690"/>
    <x v="1688"/>
    <x v="30"/>
    <n v="635"/>
    <x v="3"/>
    <s v="US"/>
    <s v="USD"/>
    <x v="1689"/>
    <x v="1690"/>
    <b v="0"/>
    <n v="11"/>
    <x v="1"/>
    <s v="music/faith"/>
    <n v="25"/>
    <n v="57.73"/>
    <x v="4"/>
    <x v="28"/>
    <x v="1690"/>
    <x v="1689"/>
    <x v="1"/>
  </r>
  <r>
    <x v="1691"/>
    <x v="1691"/>
    <x v="1689"/>
    <x v="11"/>
    <n v="10042"/>
    <x v="3"/>
    <s v="US"/>
    <s v="USD"/>
    <x v="1690"/>
    <x v="1691"/>
    <b v="0"/>
    <n v="38"/>
    <x v="1"/>
    <s v="music/faith"/>
    <n v="33"/>
    <n v="264.26"/>
    <x v="4"/>
    <x v="28"/>
    <x v="1691"/>
    <x v="1690"/>
    <x v="1"/>
  </r>
  <r>
    <x v="1692"/>
    <x v="1692"/>
    <x v="1690"/>
    <x v="10"/>
    <n v="2390"/>
    <x v="3"/>
    <s v="US"/>
    <s v="USD"/>
    <x v="1691"/>
    <x v="1692"/>
    <b v="0"/>
    <n v="15"/>
    <x v="1"/>
    <s v="music/faith"/>
    <n v="48"/>
    <n v="159.33000000000001"/>
    <x v="4"/>
    <x v="28"/>
    <x v="1692"/>
    <x v="1691"/>
    <x v="1"/>
  </r>
  <r>
    <x v="1693"/>
    <x v="1693"/>
    <x v="1691"/>
    <x v="9"/>
    <n v="280"/>
    <x v="3"/>
    <s v="GB"/>
    <s v="GBP"/>
    <x v="1692"/>
    <x v="1693"/>
    <b v="0"/>
    <n v="8"/>
    <x v="1"/>
    <s v="music/faith"/>
    <n v="9"/>
    <n v="35"/>
    <x v="4"/>
    <x v="28"/>
    <x v="1693"/>
    <x v="1692"/>
    <x v="1"/>
  </r>
  <r>
    <x v="1694"/>
    <x v="1694"/>
    <x v="1692"/>
    <x v="3"/>
    <n v="5"/>
    <x v="3"/>
    <s v="US"/>
    <s v="USD"/>
    <x v="1693"/>
    <x v="1694"/>
    <b v="0"/>
    <n v="1"/>
    <x v="1"/>
    <s v="music/faith"/>
    <n v="0"/>
    <n v="5"/>
    <x v="4"/>
    <x v="28"/>
    <x v="1694"/>
    <x v="1693"/>
    <x v="1"/>
  </r>
  <r>
    <x v="1695"/>
    <x v="1695"/>
    <x v="1693"/>
    <x v="14"/>
    <n v="1405"/>
    <x v="3"/>
    <s v="US"/>
    <s v="USD"/>
    <x v="1694"/>
    <x v="1695"/>
    <b v="0"/>
    <n v="23"/>
    <x v="1"/>
    <s v="music/faith"/>
    <n v="12"/>
    <n v="61.09"/>
    <x v="4"/>
    <x v="28"/>
    <x v="1695"/>
    <x v="1694"/>
    <x v="1"/>
  </r>
  <r>
    <x v="1696"/>
    <x v="1696"/>
    <x v="1694"/>
    <x v="82"/>
    <n v="0"/>
    <x v="3"/>
    <s v="US"/>
    <s v="USD"/>
    <x v="1695"/>
    <x v="1696"/>
    <b v="0"/>
    <n v="0"/>
    <x v="1"/>
    <s v="music/faith"/>
    <n v="0"/>
    <n v="0"/>
    <x v="4"/>
    <x v="28"/>
    <x v="1696"/>
    <x v="1695"/>
    <x v="1"/>
  </r>
  <r>
    <x v="1697"/>
    <x v="1697"/>
    <x v="1695"/>
    <x v="78"/>
    <n v="2526"/>
    <x v="3"/>
    <s v="US"/>
    <s v="USD"/>
    <x v="1696"/>
    <x v="1697"/>
    <b v="0"/>
    <n v="22"/>
    <x v="1"/>
    <s v="music/faith"/>
    <n v="20"/>
    <n v="114.82"/>
    <x v="4"/>
    <x v="28"/>
    <x v="1697"/>
    <x v="1696"/>
    <x v="1"/>
  </r>
  <r>
    <x v="1698"/>
    <x v="1698"/>
    <x v="1696"/>
    <x v="152"/>
    <n v="0"/>
    <x v="3"/>
    <s v="US"/>
    <s v="USD"/>
    <x v="1697"/>
    <x v="1698"/>
    <b v="0"/>
    <n v="0"/>
    <x v="1"/>
    <s v="music/faith"/>
    <n v="0"/>
    <n v="0"/>
    <x v="4"/>
    <x v="28"/>
    <x v="1698"/>
    <x v="1697"/>
    <x v="1"/>
  </r>
  <r>
    <x v="1699"/>
    <x v="1699"/>
    <x v="1697"/>
    <x v="279"/>
    <n v="216"/>
    <x v="3"/>
    <s v="US"/>
    <s v="USD"/>
    <x v="1698"/>
    <x v="1699"/>
    <b v="0"/>
    <n v="4"/>
    <x v="1"/>
    <s v="music/faith"/>
    <n v="4"/>
    <n v="54"/>
    <x v="4"/>
    <x v="28"/>
    <x v="1699"/>
    <x v="1698"/>
    <x v="1"/>
  </r>
  <r>
    <x v="1700"/>
    <x v="1700"/>
    <x v="1698"/>
    <x v="22"/>
    <n v="5212"/>
    <x v="3"/>
    <s v="US"/>
    <s v="USD"/>
    <x v="1699"/>
    <x v="1700"/>
    <b v="0"/>
    <n v="79"/>
    <x v="1"/>
    <s v="music/faith"/>
    <n v="26"/>
    <n v="65.97"/>
    <x v="4"/>
    <x v="28"/>
    <x v="1700"/>
    <x v="1699"/>
    <x v="1"/>
  </r>
  <r>
    <x v="1701"/>
    <x v="1701"/>
    <x v="1699"/>
    <x v="280"/>
    <n v="10"/>
    <x v="2"/>
    <s v="US"/>
    <s v="USD"/>
    <x v="1700"/>
    <x v="1701"/>
    <b v="0"/>
    <n v="2"/>
    <x v="1"/>
    <s v="music/faith"/>
    <n v="0"/>
    <n v="5"/>
    <x v="4"/>
    <x v="28"/>
    <x v="1701"/>
    <x v="1700"/>
    <x v="3"/>
  </r>
  <r>
    <x v="1702"/>
    <x v="1702"/>
    <x v="1700"/>
    <x v="281"/>
    <n v="1"/>
    <x v="2"/>
    <s v="US"/>
    <s v="USD"/>
    <x v="1701"/>
    <x v="1702"/>
    <b v="0"/>
    <n v="1"/>
    <x v="1"/>
    <s v="music/faith"/>
    <n v="0"/>
    <n v="1"/>
    <x v="4"/>
    <x v="28"/>
    <x v="1702"/>
    <x v="1701"/>
    <x v="0"/>
  </r>
  <r>
    <x v="1703"/>
    <x v="1703"/>
    <x v="1701"/>
    <x v="10"/>
    <n v="51"/>
    <x v="2"/>
    <s v="US"/>
    <s v="USD"/>
    <x v="1702"/>
    <x v="1703"/>
    <b v="0"/>
    <n v="2"/>
    <x v="1"/>
    <s v="music/faith"/>
    <n v="1"/>
    <n v="25.5"/>
    <x v="4"/>
    <x v="28"/>
    <x v="1703"/>
    <x v="1702"/>
    <x v="0"/>
  </r>
  <r>
    <x v="1704"/>
    <x v="1704"/>
    <x v="1702"/>
    <x v="13"/>
    <n v="1302"/>
    <x v="2"/>
    <s v="US"/>
    <s v="USD"/>
    <x v="1703"/>
    <x v="1704"/>
    <b v="0"/>
    <n v="11"/>
    <x v="1"/>
    <s v="music/faith"/>
    <n v="65"/>
    <n v="118.36"/>
    <x v="4"/>
    <x v="28"/>
    <x v="1704"/>
    <x v="1703"/>
    <x v="0"/>
  </r>
  <r>
    <x v="1705"/>
    <x v="1705"/>
    <x v="1703"/>
    <x v="13"/>
    <n v="0"/>
    <x v="2"/>
    <s v="US"/>
    <s v="USD"/>
    <x v="1704"/>
    <x v="1705"/>
    <b v="0"/>
    <n v="0"/>
    <x v="1"/>
    <s v="music/faith"/>
    <n v="0"/>
    <n v="0"/>
    <x v="4"/>
    <x v="28"/>
    <x v="1705"/>
    <x v="1704"/>
    <x v="0"/>
  </r>
  <r>
    <x v="1706"/>
    <x v="1706"/>
    <x v="1704"/>
    <x v="62"/>
    <n v="0"/>
    <x v="2"/>
    <s v="DE"/>
    <s v="EUR"/>
    <x v="1705"/>
    <x v="1706"/>
    <b v="0"/>
    <n v="0"/>
    <x v="1"/>
    <s v="music/faith"/>
    <n v="0"/>
    <n v="0"/>
    <x v="4"/>
    <x v="28"/>
    <x v="1706"/>
    <x v="1705"/>
    <x v="0"/>
  </r>
  <r>
    <x v="1707"/>
    <x v="1707"/>
    <x v="1705"/>
    <x v="10"/>
    <n v="487"/>
    <x v="2"/>
    <s v="US"/>
    <s v="USD"/>
    <x v="1706"/>
    <x v="1707"/>
    <b v="0"/>
    <n v="9"/>
    <x v="1"/>
    <s v="music/faith"/>
    <n v="10"/>
    <n v="54.11"/>
    <x v="4"/>
    <x v="28"/>
    <x v="1707"/>
    <x v="1706"/>
    <x v="2"/>
  </r>
  <r>
    <x v="1708"/>
    <x v="1708"/>
    <x v="1706"/>
    <x v="39"/>
    <n v="0"/>
    <x v="2"/>
    <s v="US"/>
    <s v="USD"/>
    <x v="1707"/>
    <x v="1708"/>
    <b v="0"/>
    <n v="0"/>
    <x v="1"/>
    <s v="music/faith"/>
    <n v="0"/>
    <n v="0"/>
    <x v="4"/>
    <x v="28"/>
    <x v="1708"/>
    <x v="1707"/>
    <x v="2"/>
  </r>
  <r>
    <x v="1709"/>
    <x v="1709"/>
    <x v="1707"/>
    <x v="257"/>
    <n v="85"/>
    <x v="2"/>
    <s v="US"/>
    <s v="USD"/>
    <x v="1708"/>
    <x v="1709"/>
    <b v="0"/>
    <n v="4"/>
    <x v="1"/>
    <s v="music/faith"/>
    <n v="5"/>
    <n v="21.25"/>
    <x v="4"/>
    <x v="28"/>
    <x v="1709"/>
    <x v="1708"/>
    <x v="3"/>
  </r>
  <r>
    <x v="1710"/>
    <x v="1710"/>
    <x v="1708"/>
    <x v="10"/>
    <n v="34"/>
    <x v="2"/>
    <s v="DE"/>
    <s v="EUR"/>
    <x v="1709"/>
    <x v="1710"/>
    <b v="0"/>
    <n v="1"/>
    <x v="1"/>
    <s v="music/faith"/>
    <n v="1"/>
    <n v="34"/>
    <x v="4"/>
    <x v="28"/>
    <x v="1710"/>
    <x v="1709"/>
    <x v="0"/>
  </r>
  <r>
    <x v="1711"/>
    <x v="1711"/>
    <x v="1709"/>
    <x v="3"/>
    <n v="1050"/>
    <x v="2"/>
    <s v="US"/>
    <s v="USD"/>
    <x v="1710"/>
    <x v="1711"/>
    <b v="0"/>
    <n v="2"/>
    <x v="1"/>
    <s v="music/faith"/>
    <n v="11"/>
    <n v="525"/>
    <x v="4"/>
    <x v="28"/>
    <x v="1711"/>
    <x v="1710"/>
    <x v="3"/>
  </r>
  <r>
    <x v="1712"/>
    <x v="1712"/>
    <x v="1710"/>
    <x v="10"/>
    <n v="0"/>
    <x v="2"/>
    <s v="US"/>
    <s v="USD"/>
    <x v="1711"/>
    <x v="1712"/>
    <b v="0"/>
    <n v="0"/>
    <x v="1"/>
    <s v="music/faith"/>
    <n v="0"/>
    <n v="0"/>
    <x v="4"/>
    <x v="28"/>
    <x v="1712"/>
    <x v="1711"/>
    <x v="0"/>
  </r>
  <r>
    <x v="1713"/>
    <x v="1713"/>
    <x v="1711"/>
    <x v="9"/>
    <n v="50"/>
    <x v="2"/>
    <s v="US"/>
    <s v="USD"/>
    <x v="1712"/>
    <x v="1713"/>
    <b v="0"/>
    <n v="1"/>
    <x v="1"/>
    <s v="music/faith"/>
    <n v="2"/>
    <n v="50"/>
    <x v="4"/>
    <x v="28"/>
    <x v="1713"/>
    <x v="1712"/>
    <x v="3"/>
  </r>
  <r>
    <x v="1714"/>
    <x v="1714"/>
    <x v="1712"/>
    <x v="31"/>
    <n v="1967"/>
    <x v="2"/>
    <s v="US"/>
    <s v="USD"/>
    <x v="1713"/>
    <x v="1714"/>
    <b v="0"/>
    <n v="17"/>
    <x v="1"/>
    <s v="music/faith"/>
    <n v="8"/>
    <n v="115.71"/>
    <x v="4"/>
    <x v="28"/>
    <x v="1714"/>
    <x v="1713"/>
    <x v="0"/>
  </r>
  <r>
    <x v="1715"/>
    <x v="1715"/>
    <x v="1713"/>
    <x v="10"/>
    <n v="11"/>
    <x v="2"/>
    <s v="US"/>
    <s v="USD"/>
    <x v="1714"/>
    <x v="1715"/>
    <b v="0"/>
    <n v="2"/>
    <x v="1"/>
    <s v="music/faith"/>
    <n v="0"/>
    <n v="5.5"/>
    <x v="4"/>
    <x v="28"/>
    <x v="1715"/>
    <x v="1714"/>
    <x v="0"/>
  </r>
  <r>
    <x v="1716"/>
    <x v="1716"/>
    <x v="1714"/>
    <x v="13"/>
    <n v="150"/>
    <x v="2"/>
    <s v="US"/>
    <s v="USD"/>
    <x v="1715"/>
    <x v="1716"/>
    <b v="0"/>
    <n v="3"/>
    <x v="1"/>
    <s v="music/faith"/>
    <n v="8"/>
    <n v="50"/>
    <x v="4"/>
    <x v="28"/>
    <x v="1716"/>
    <x v="1715"/>
    <x v="2"/>
  </r>
  <r>
    <x v="1717"/>
    <x v="1717"/>
    <x v="1715"/>
    <x v="282"/>
    <n v="1395"/>
    <x v="2"/>
    <s v="US"/>
    <s v="USD"/>
    <x v="1716"/>
    <x v="1717"/>
    <b v="0"/>
    <n v="41"/>
    <x v="1"/>
    <s v="music/faith"/>
    <n v="43"/>
    <n v="34.020000000000003"/>
    <x v="4"/>
    <x v="28"/>
    <x v="1717"/>
    <x v="1716"/>
    <x v="2"/>
  </r>
  <r>
    <x v="1718"/>
    <x v="1718"/>
    <x v="1716"/>
    <x v="19"/>
    <n v="75"/>
    <x v="2"/>
    <s v="US"/>
    <s v="USD"/>
    <x v="1717"/>
    <x v="1718"/>
    <b v="0"/>
    <n v="2"/>
    <x v="1"/>
    <s v="music/faith"/>
    <n v="0"/>
    <n v="37.5"/>
    <x v="4"/>
    <x v="28"/>
    <x v="1718"/>
    <x v="1717"/>
    <x v="2"/>
  </r>
  <r>
    <x v="1719"/>
    <x v="1719"/>
    <x v="1717"/>
    <x v="23"/>
    <n v="35"/>
    <x v="2"/>
    <s v="US"/>
    <s v="USD"/>
    <x v="1718"/>
    <x v="1719"/>
    <b v="0"/>
    <n v="3"/>
    <x v="1"/>
    <s v="music/faith"/>
    <n v="1"/>
    <n v="11.67"/>
    <x v="4"/>
    <x v="28"/>
    <x v="1719"/>
    <x v="1718"/>
    <x v="3"/>
  </r>
  <r>
    <x v="1720"/>
    <x v="1720"/>
    <x v="1718"/>
    <x v="23"/>
    <n v="225"/>
    <x v="2"/>
    <s v="US"/>
    <s v="USD"/>
    <x v="1719"/>
    <x v="1720"/>
    <b v="0"/>
    <n v="8"/>
    <x v="1"/>
    <s v="music/faith"/>
    <n v="6"/>
    <n v="28.13"/>
    <x v="4"/>
    <x v="28"/>
    <x v="1720"/>
    <x v="1719"/>
    <x v="3"/>
  </r>
  <r>
    <x v="1721"/>
    <x v="1721"/>
    <x v="1719"/>
    <x v="10"/>
    <n v="0"/>
    <x v="2"/>
    <s v="US"/>
    <s v="USD"/>
    <x v="1720"/>
    <x v="1721"/>
    <b v="0"/>
    <n v="0"/>
    <x v="1"/>
    <s v="music/faith"/>
    <n v="0"/>
    <n v="0"/>
    <x v="4"/>
    <x v="28"/>
    <x v="1721"/>
    <x v="1720"/>
    <x v="0"/>
  </r>
  <r>
    <x v="1722"/>
    <x v="1722"/>
    <x v="1720"/>
    <x v="283"/>
    <n v="1"/>
    <x v="2"/>
    <s v="US"/>
    <s v="USD"/>
    <x v="1721"/>
    <x v="1722"/>
    <b v="0"/>
    <n v="1"/>
    <x v="1"/>
    <s v="music/faith"/>
    <n v="0"/>
    <n v="1"/>
    <x v="4"/>
    <x v="28"/>
    <x v="1722"/>
    <x v="1721"/>
    <x v="2"/>
  </r>
  <r>
    <x v="1723"/>
    <x v="1723"/>
    <x v="1721"/>
    <x v="3"/>
    <n v="650"/>
    <x v="2"/>
    <s v="US"/>
    <s v="USD"/>
    <x v="1722"/>
    <x v="1723"/>
    <b v="0"/>
    <n v="3"/>
    <x v="1"/>
    <s v="music/faith"/>
    <n v="7"/>
    <n v="216.67"/>
    <x v="4"/>
    <x v="28"/>
    <x v="1723"/>
    <x v="1722"/>
    <x v="0"/>
  </r>
  <r>
    <x v="1724"/>
    <x v="1724"/>
    <x v="1722"/>
    <x v="12"/>
    <n v="35"/>
    <x v="2"/>
    <s v="US"/>
    <s v="USD"/>
    <x v="1723"/>
    <x v="1724"/>
    <b v="0"/>
    <n v="4"/>
    <x v="1"/>
    <s v="music/faith"/>
    <n v="1"/>
    <n v="8.75"/>
    <x v="4"/>
    <x v="28"/>
    <x v="1724"/>
    <x v="1723"/>
    <x v="3"/>
  </r>
  <r>
    <x v="1725"/>
    <x v="1725"/>
    <x v="1723"/>
    <x v="62"/>
    <n v="560"/>
    <x v="2"/>
    <s v="US"/>
    <s v="USD"/>
    <x v="1724"/>
    <x v="1725"/>
    <b v="0"/>
    <n v="9"/>
    <x v="1"/>
    <s v="music/faith"/>
    <n v="10"/>
    <n v="62.22"/>
    <x v="4"/>
    <x v="28"/>
    <x v="1725"/>
    <x v="1724"/>
    <x v="3"/>
  </r>
  <r>
    <x v="1726"/>
    <x v="1726"/>
    <x v="1724"/>
    <x v="115"/>
    <n v="2196"/>
    <x v="2"/>
    <s v="US"/>
    <s v="USD"/>
    <x v="1725"/>
    <x v="1726"/>
    <b v="0"/>
    <n v="16"/>
    <x v="1"/>
    <s v="music/faith"/>
    <n v="34"/>
    <n v="137.25"/>
    <x v="4"/>
    <x v="28"/>
    <x v="1726"/>
    <x v="1725"/>
    <x v="3"/>
  </r>
  <r>
    <x v="1727"/>
    <x v="1727"/>
    <x v="1725"/>
    <x v="9"/>
    <n v="1"/>
    <x v="2"/>
    <s v="GB"/>
    <s v="GBP"/>
    <x v="1726"/>
    <x v="1727"/>
    <b v="0"/>
    <n v="1"/>
    <x v="1"/>
    <s v="music/faith"/>
    <n v="0"/>
    <n v="1"/>
    <x v="4"/>
    <x v="28"/>
    <x v="1727"/>
    <x v="1726"/>
    <x v="0"/>
  </r>
  <r>
    <x v="1728"/>
    <x v="1728"/>
    <x v="1726"/>
    <x v="21"/>
    <n v="855"/>
    <x v="2"/>
    <s v="US"/>
    <s v="USD"/>
    <x v="1727"/>
    <x v="1728"/>
    <b v="0"/>
    <n v="7"/>
    <x v="1"/>
    <s v="music/faith"/>
    <n v="68"/>
    <n v="122.14"/>
    <x v="4"/>
    <x v="28"/>
    <x v="1728"/>
    <x v="1727"/>
    <x v="0"/>
  </r>
  <r>
    <x v="1729"/>
    <x v="1729"/>
    <x v="1727"/>
    <x v="3"/>
    <n v="0"/>
    <x v="2"/>
    <s v="US"/>
    <s v="USD"/>
    <x v="1728"/>
    <x v="1729"/>
    <b v="0"/>
    <n v="0"/>
    <x v="1"/>
    <s v="music/faith"/>
    <n v="0"/>
    <n v="0"/>
    <x v="4"/>
    <x v="28"/>
    <x v="1729"/>
    <x v="1728"/>
    <x v="2"/>
  </r>
  <r>
    <x v="1730"/>
    <x v="1730"/>
    <x v="1728"/>
    <x v="9"/>
    <n v="0"/>
    <x v="2"/>
    <s v="US"/>
    <s v="USD"/>
    <x v="1729"/>
    <x v="1730"/>
    <b v="0"/>
    <n v="0"/>
    <x v="1"/>
    <s v="music/faith"/>
    <n v="0"/>
    <n v="0"/>
    <x v="4"/>
    <x v="28"/>
    <x v="1730"/>
    <x v="1729"/>
    <x v="0"/>
  </r>
  <r>
    <x v="1731"/>
    <x v="1731"/>
    <x v="1729"/>
    <x v="28"/>
    <n v="0"/>
    <x v="2"/>
    <s v="US"/>
    <s v="USD"/>
    <x v="1730"/>
    <x v="1731"/>
    <b v="0"/>
    <n v="0"/>
    <x v="1"/>
    <s v="music/faith"/>
    <n v="0"/>
    <n v="0"/>
    <x v="4"/>
    <x v="28"/>
    <x v="1731"/>
    <x v="1730"/>
    <x v="0"/>
  </r>
  <r>
    <x v="1732"/>
    <x v="1732"/>
    <x v="1730"/>
    <x v="23"/>
    <n v="0"/>
    <x v="2"/>
    <s v="US"/>
    <s v="USD"/>
    <x v="1731"/>
    <x v="1732"/>
    <b v="0"/>
    <n v="0"/>
    <x v="1"/>
    <s v="music/faith"/>
    <n v="0"/>
    <n v="0"/>
    <x v="4"/>
    <x v="28"/>
    <x v="1732"/>
    <x v="1731"/>
    <x v="0"/>
  </r>
  <r>
    <x v="1733"/>
    <x v="1733"/>
    <x v="1731"/>
    <x v="3"/>
    <n v="0"/>
    <x v="2"/>
    <s v="US"/>
    <s v="USD"/>
    <x v="1732"/>
    <x v="1733"/>
    <b v="0"/>
    <n v="0"/>
    <x v="1"/>
    <s v="music/faith"/>
    <n v="0"/>
    <n v="0"/>
    <x v="4"/>
    <x v="28"/>
    <x v="1733"/>
    <x v="1732"/>
    <x v="2"/>
  </r>
  <r>
    <x v="1734"/>
    <x v="1734"/>
    <x v="1732"/>
    <x v="37"/>
    <n v="1"/>
    <x v="2"/>
    <s v="US"/>
    <s v="USD"/>
    <x v="1733"/>
    <x v="1734"/>
    <b v="0"/>
    <n v="1"/>
    <x v="1"/>
    <s v="music/faith"/>
    <n v="0"/>
    <n v="1"/>
    <x v="4"/>
    <x v="28"/>
    <x v="1734"/>
    <x v="1733"/>
    <x v="0"/>
  </r>
  <r>
    <x v="1735"/>
    <x v="1735"/>
    <x v="1733"/>
    <x v="28"/>
    <n v="110"/>
    <x v="2"/>
    <s v="US"/>
    <s v="USD"/>
    <x v="1734"/>
    <x v="1735"/>
    <b v="0"/>
    <n v="2"/>
    <x v="1"/>
    <s v="music/faith"/>
    <n v="11"/>
    <n v="55"/>
    <x v="4"/>
    <x v="28"/>
    <x v="1735"/>
    <x v="1734"/>
    <x v="2"/>
  </r>
  <r>
    <x v="1736"/>
    <x v="1736"/>
    <x v="1734"/>
    <x v="9"/>
    <n v="22"/>
    <x v="2"/>
    <s v="US"/>
    <s v="USD"/>
    <x v="1735"/>
    <x v="1736"/>
    <b v="0"/>
    <n v="1"/>
    <x v="1"/>
    <s v="music/faith"/>
    <n v="1"/>
    <n v="22"/>
    <x v="4"/>
    <x v="28"/>
    <x v="1736"/>
    <x v="1735"/>
    <x v="0"/>
  </r>
  <r>
    <x v="1737"/>
    <x v="1737"/>
    <x v="1735"/>
    <x v="23"/>
    <n v="850"/>
    <x v="2"/>
    <s v="US"/>
    <s v="USD"/>
    <x v="1736"/>
    <x v="1737"/>
    <b v="0"/>
    <n v="15"/>
    <x v="1"/>
    <s v="music/faith"/>
    <n v="21"/>
    <n v="56.67"/>
    <x v="4"/>
    <x v="28"/>
    <x v="1737"/>
    <x v="1736"/>
    <x v="0"/>
  </r>
  <r>
    <x v="1738"/>
    <x v="1738"/>
    <x v="1736"/>
    <x v="10"/>
    <n v="20"/>
    <x v="2"/>
    <s v="US"/>
    <s v="USD"/>
    <x v="1737"/>
    <x v="1738"/>
    <b v="0"/>
    <n v="1"/>
    <x v="1"/>
    <s v="music/faith"/>
    <n v="0"/>
    <n v="20"/>
    <x v="4"/>
    <x v="28"/>
    <x v="1738"/>
    <x v="1737"/>
    <x v="3"/>
  </r>
  <r>
    <x v="1739"/>
    <x v="1739"/>
    <x v="1737"/>
    <x v="28"/>
    <n v="1"/>
    <x v="2"/>
    <s v="US"/>
    <s v="USD"/>
    <x v="1738"/>
    <x v="1739"/>
    <b v="0"/>
    <n v="1"/>
    <x v="1"/>
    <s v="music/faith"/>
    <n v="0"/>
    <n v="1"/>
    <x v="4"/>
    <x v="28"/>
    <x v="1739"/>
    <x v="1738"/>
    <x v="2"/>
  </r>
  <r>
    <x v="1740"/>
    <x v="1740"/>
    <x v="1738"/>
    <x v="9"/>
    <n v="0"/>
    <x v="2"/>
    <s v="US"/>
    <s v="USD"/>
    <x v="1739"/>
    <x v="1740"/>
    <b v="0"/>
    <n v="0"/>
    <x v="1"/>
    <s v="music/faith"/>
    <n v="0"/>
    <n v="0"/>
    <x v="4"/>
    <x v="28"/>
    <x v="1740"/>
    <x v="1739"/>
    <x v="0"/>
  </r>
  <r>
    <x v="1741"/>
    <x v="1741"/>
    <x v="1739"/>
    <x v="38"/>
    <n v="1330"/>
    <x v="0"/>
    <s v="GB"/>
    <s v="GBP"/>
    <x v="1740"/>
    <x v="1741"/>
    <b v="0"/>
    <n v="52"/>
    <x v="0"/>
    <s v="photography/photobooks"/>
    <n v="111"/>
    <n v="25.58"/>
    <x v="8"/>
    <x v="20"/>
    <x v="1741"/>
    <x v="1740"/>
    <x v="0"/>
  </r>
  <r>
    <x v="1742"/>
    <x v="1742"/>
    <x v="1740"/>
    <x v="13"/>
    <n v="2175"/>
    <x v="0"/>
    <s v="US"/>
    <s v="USD"/>
    <x v="1741"/>
    <x v="1742"/>
    <b v="0"/>
    <n v="34"/>
    <x v="0"/>
    <s v="photography/photobooks"/>
    <n v="109"/>
    <n v="63.97"/>
    <x v="8"/>
    <x v="20"/>
    <x v="1742"/>
    <x v="1741"/>
    <x v="2"/>
  </r>
  <r>
    <x v="1743"/>
    <x v="1743"/>
    <x v="1741"/>
    <x v="12"/>
    <n v="6025"/>
    <x v="0"/>
    <s v="US"/>
    <s v="USD"/>
    <x v="1742"/>
    <x v="1743"/>
    <b v="0"/>
    <n v="67"/>
    <x v="0"/>
    <s v="photography/photobooks"/>
    <n v="100"/>
    <n v="89.93"/>
    <x v="8"/>
    <x v="20"/>
    <x v="1743"/>
    <x v="1742"/>
    <x v="2"/>
  </r>
  <r>
    <x v="1744"/>
    <x v="1744"/>
    <x v="1742"/>
    <x v="62"/>
    <n v="6515"/>
    <x v="0"/>
    <s v="GB"/>
    <s v="GBP"/>
    <x v="1743"/>
    <x v="1744"/>
    <b v="0"/>
    <n v="70"/>
    <x v="0"/>
    <s v="photography/photobooks"/>
    <n v="118"/>
    <n v="93.07"/>
    <x v="8"/>
    <x v="20"/>
    <x v="1744"/>
    <x v="1743"/>
    <x v="0"/>
  </r>
  <r>
    <x v="1745"/>
    <x v="1745"/>
    <x v="1743"/>
    <x v="39"/>
    <n v="7981"/>
    <x v="0"/>
    <s v="US"/>
    <s v="USD"/>
    <x v="1744"/>
    <x v="1745"/>
    <b v="0"/>
    <n v="89"/>
    <x v="0"/>
    <s v="photography/photobooks"/>
    <n v="114"/>
    <n v="89.67"/>
    <x v="8"/>
    <x v="20"/>
    <x v="1745"/>
    <x v="1744"/>
    <x v="2"/>
  </r>
  <r>
    <x v="1746"/>
    <x v="1746"/>
    <x v="1744"/>
    <x v="36"/>
    <n v="22215"/>
    <x v="0"/>
    <s v="US"/>
    <s v="USD"/>
    <x v="1745"/>
    <x v="1746"/>
    <b v="0"/>
    <n v="107"/>
    <x v="0"/>
    <s v="photography/photobooks"/>
    <n v="148"/>
    <n v="207.62"/>
    <x v="8"/>
    <x v="20"/>
    <x v="1746"/>
    <x v="1745"/>
    <x v="2"/>
  </r>
  <r>
    <x v="1747"/>
    <x v="1747"/>
    <x v="1745"/>
    <x v="7"/>
    <n v="9446"/>
    <x v="0"/>
    <s v="GB"/>
    <s v="GBP"/>
    <x v="1746"/>
    <x v="1747"/>
    <b v="0"/>
    <n v="159"/>
    <x v="0"/>
    <s v="photography/photobooks"/>
    <n v="105"/>
    <n v="59.41"/>
    <x v="8"/>
    <x v="20"/>
    <x v="1747"/>
    <x v="1746"/>
    <x v="0"/>
  </r>
  <r>
    <x v="1748"/>
    <x v="1748"/>
    <x v="1746"/>
    <x v="63"/>
    <n v="64974"/>
    <x v="0"/>
    <s v="CA"/>
    <s v="CAD"/>
    <x v="1747"/>
    <x v="1748"/>
    <b v="0"/>
    <n v="181"/>
    <x v="0"/>
    <s v="photography/photobooks"/>
    <n v="130"/>
    <n v="358.97"/>
    <x v="8"/>
    <x v="20"/>
    <x v="1748"/>
    <x v="1747"/>
    <x v="0"/>
  </r>
  <r>
    <x v="1749"/>
    <x v="1749"/>
    <x v="1747"/>
    <x v="284"/>
    <n v="12410.5"/>
    <x v="0"/>
    <s v="LU"/>
    <s v="EUR"/>
    <x v="1748"/>
    <x v="1749"/>
    <b v="0"/>
    <n v="131"/>
    <x v="0"/>
    <s v="photography/photobooks"/>
    <n v="123"/>
    <n v="94.74"/>
    <x v="8"/>
    <x v="20"/>
    <x v="1749"/>
    <x v="1748"/>
    <x v="1"/>
  </r>
  <r>
    <x v="1750"/>
    <x v="1750"/>
    <x v="1748"/>
    <x v="10"/>
    <n v="10081"/>
    <x v="0"/>
    <s v="US"/>
    <s v="USD"/>
    <x v="1749"/>
    <x v="1750"/>
    <b v="0"/>
    <n v="125"/>
    <x v="0"/>
    <s v="photography/photobooks"/>
    <n v="202"/>
    <n v="80.650000000000006"/>
    <x v="8"/>
    <x v="20"/>
    <x v="1750"/>
    <x v="1749"/>
    <x v="2"/>
  </r>
  <r>
    <x v="1751"/>
    <x v="1751"/>
    <x v="1749"/>
    <x v="3"/>
    <n v="10290"/>
    <x v="0"/>
    <s v="US"/>
    <s v="USD"/>
    <x v="1750"/>
    <x v="1751"/>
    <b v="0"/>
    <n v="61"/>
    <x v="0"/>
    <s v="photography/photobooks"/>
    <n v="103"/>
    <n v="168.69"/>
    <x v="8"/>
    <x v="20"/>
    <x v="1751"/>
    <x v="1750"/>
    <x v="0"/>
  </r>
  <r>
    <x v="1752"/>
    <x v="1752"/>
    <x v="1750"/>
    <x v="38"/>
    <n v="3122"/>
    <x v="0"/>
    <s v="GB"/>
    <s v="GBP"/>
    <x v="1751"/>
    <x v="1752"/>
    <b v="0"/>
    <n v="90"/>
    <x v="0"/>
    <s v="photography/photobooks"/>
    <n v="260"/>
    <n v="34.69"/>
    <x v="8"/>
    <x v="20"/>
    <x v="1752"/>
    <x v="1751"/>
    <x v="2"/>
  </r>
  <r>
    <x v="1753"/>
    <x v="1753"/>
    <x v="1751"/>
    <x v="36"/>
    <n v="16200"/>
    <x v="0"/>
    <s v="DK"/>
    <s v="DKK"/>
    <x v="1752"/>
    <x v="1753"/>
    <b v="0"/>
    <n v="35"/>
    <x v="0"/>
    <s v="photography/photobooks"/>
    <n v="108"/>
    <n v="462.86"/>
    <x v="8"/>
    <x v="20"/>
    <x v="1753"/>
    <x v="1752"/>
    <x v="2"/>
  </r>
  <r>
    <x v="1754"/>
    <x v="1754"/>
    <x v="1752"/>
    <x v="0"/>
    <n v="9395"/>
    <x v="0"/>
    <s v="CA"/>
    <s v="CAD"/>
    <x v="1753"/>
    <x v="1754"/>
    <b v="0"/>
    <n v="90"/>
    <x v="0"/>
    <s v="photography/photobooks"/>
    <n v="111"/>
    <n v="104.39"/>
    <x v="8"/>
    <x v="20"/>
    <x v="1754"/>
    <x v="1753"/>
    <x v="0"/>
  </r>
  <r>
    <x v="1755"/>
    <x v="1755"/>
    <x v="1753"/>
    <x v="251"/>
    <n v="30"/>
    <x v="0"/>
    <s v="US"/>
    <s v="USD"/>
    <x v="1754"/>
    <x v="1755"/>
    <b v="0"/>
    <n v="4"/>
    <x v="0"/>
    <s v="photography/photobooks"/>
    <n v="120"/>
    <n v="7.5"/>
    <x v="8"/>
    <x v="20"/>
    <x v="1755"/>
    <x v="1754"/>
    <x v="0"/>
  </r>
  <r>
    <x v="1756"/>
    <x v="1756"/>
    <x v="1754"/>
    <x v="62"/>
    <n v="5655.6"/>
    <x v="0"/>
    <s v="US"/>
    <s v="USD"/>
    <x v="1755"/>
    <x v="1756"/>
    <b v="0"/>
    <n v="120"/>
    <x v="0"/>
    <s v="photography/photobooks"/>
    <n v="103"/>
    <n v="47.13"/>
    <x v="8"/>
    <x v="20"/>
    <x v="1756"/>
    <x v="1755"/>
    <x v="2"/>
  </r>
  <r>
    <x v="1757"/>
    <x v="1757"/>
    <x v="1755"/>
    <x v="10"/>
    <n v="5800"/>
    <x v="0"/>
    <s v="US"/>
    <s v="USD"/>
    <x v="1756"/>
    <x v="1757"/>
    <b v="0"/>
    <n v="14"/>
    <x v="0"/>
    <s v="photography/photobooks"/>
    <n v="116"/>
    <n v="414.29"/>
    <x v="8"/>
    <x v="20"/>
    <x v="1757"/>
    <x v="1756"/>
    <x v="2"/>
  </r>
  <r>
    <x v="1758"/>
    <x v="1758"/>
    <x v="1756"/>
    <x v="28"/>
    <n v="1147"/>
    <x v="0"/>
    <s v="US"/>
    <s v="USD"/>
    <x v="1757"/>
    <x v="1758"/>
    <b v="0"/>
    <n v="27"/>
    <x v="0"/>
    <s v="photography/photobooks"/>
    <n v="115"/>
    <n v="42.48"/>
    <x v="8"/>
    <x v="20"/>
    <x v="1758"/>
    <x v="1757"/>
    <x v="2"/>
  </r>
  <r>
    <x v="1759"/>
    <x v="1759"/>
    <x v="1757"/>
    <x v="10"/>
    <n v="5330"/>
    <x v="0"/>
    <s v="US"/>
    <s v="USD"/>
    <x v="1758"/>
    <x v="1759"/>
    <b v="0"/>
    <n v="49"/>
    <x v="0"/>
    <s v="photography/photobooks"/>
    <n v="107"/>
    <n v="108.78"/>
    <x v="8"/>
    <x v="20"/>
    <x v="1759"/>
    <x v="1758"/>
    <x v="0"/>
  </r>
  <r>
    <x v="1760"/>
    <x v="1760"/>
    <x v="1758"/>
    <x v="10"/>
    <n v="8272"/>
    <x v="0"/>
    <s v="US"/>
    <s v="USD"/>
    <x v="1759"/>
    <x v="1760"/>
    <b v="0"/>
    <n v="102"/>
    <x v="0"/>
    <s v="photography/photobooks"/>
    <n v="165"/>
    <n v="81.099999999999994"/>
    <x v="8"/>
    <x v="20"/>
    <x v="1760"/>
    <x v="1759"/>
    <x v="2"/>
  </r>
  <r>
    <x v="1761"/>
    <x v="1761"/>
    <x v="1759"/>
    <x v="213"/>
    <n v="155"/>
    <x v="0"/>
    <s v="GB"/>
    <s v="GBP"/>
    <x v="1760"/>
    <x v="1761"/>
    <b v="0"/>
    <n v="3"/>
    <x v="0"/>
    <s v="photography/photobooks"/>
    <n v="155"/>
    <n v="51.67"/>
    <x v="8"/>
    <x v="20"/>
    <x v="1761"/>
    <x v="1760"/>
    <x v="0"/>
  </r>
  <r>
    <x v="1762"/>
    <x v="1762"/>
    <x v="1760"/>
    <x v="213"/>
    <n v="885"/>
    <x v="0"/>
    <s v="US"/>
    <s v="USD"/>
    <x v="1761"/>
    <x v="1762"/>
    <b v="0"/>
    <n v="25"/>
    <x v="0"/>
    <s v="photography/photobooks"/>
    <n v="885"/>
    <n v="35.4"/>
    <x v="8"/>
    <x v="20"/>
    <x v="1762"/>
    <x v="1761"/>
    <x v="2"/>
  </r>
  <r>
    <x v="1763"/>
    <x v="1763"/>
    <x v="1761"/>
    <x v="14"/>
    <n v="12229"/>
    <x v="0"/>
    <s v="US"/>
    <s v="USD"/>
    <x v="1762"/>
    <x v="1763"/>
    <b v="0"/>
    <n v="118"/>
    <x v="0"/>
    <s v="photography/photobooks"/>
    <n v="102"/>
    <n v="103.64"/>
    <x v="8"/>
    <x v="20"/>
    <x v="1763"/>
    <x v="1762"/>
    <x v="2"/>
  </r>
  <r>
    <x v="1764"/>
    <x v="1764"/>
    <x v="1762"/>
    <x v="34"/>
    <n v="2156"/>
    <x v="2"/>
    <s v="GB"/>
    <s v="GBP"/>
    <x v="1763"/>
    <x v="1764"/>
    <b v="1"/>
    <n v="39"/>
    <x v="1"/>
    <s v="photography/photobooks"/>
    <n v="20"/>
    <n v="55.28"/>
    <x v="8"/>
    <x v="20"/>
    <x v="1764"/>
    <x v="1763"/>
    <x v="3"/>
  </r>
  <r>
    <x v="1765"/>
    <x v="1765"/>
    <x v="1763"/>
    <x v="78"/>
    <n v="7433.48"/>
    <x v="2"/>
    <s v="US"/>
    <s v="USD"/>
    <x v="1764"/>
    <x v="1765"/>
    <b v="1"/>
    <n v="103"/>
    <x v="1"/>
    <s v="photography/photobooks"/>
    <n v="59"/>
    <n v="72.17"/>
    <x v="8"/>
    <x v="20"/>
    <x v="1765"/>
    <x v="1764"/>
    <x v="3"/>
  </r>
  <r>
    <x v="1766"/>
    <x v="1766"/>
    <x v="1764"/>
    <x v="15"/>
    <n v="0"/>
    <x v="2"/>
    <s v="AU"/>
    <s v="AUD"/>
    <x v="1765"/>
    <x v="1766"/>
    <b v="1"/>
    <n v="0"/>
    <x v="1"/>
    <s v="photography/photobooks"/>
    <n v="0"/>
    <n v="0"/>
    <x v="8"/>
    <x v="20"/>
    <x v="1766"/>
    <x v="1765"/>
    <x v="3"/>
  </r>
  <r>
    <x v="1767"/>
    <x v="1767"/>
    <x v="1765"/>
    <x v="10"/>
    <n v="2286"/>
    <x v="2"/>
    <s v="US"/>
    <s v="USD"/>
    <x v="1766"/>
    <x v="1767"/>
    <b v="1"/>
    <n v="39"/>
    <x v="1"/>
    <s v="photography/photobooks"/>
    <n v="46"/>
    <n v="58.62"/>
    <x v="8"/>
    <x v="20"/>
    <x v="1767"/>
    <x v="1766"/>
    <x v="3"/>
  </r>
  <r>
    <x v="1768"/>
    <x v="1768"/>
    <x v="1766"/>
    <x v="10"/>
    <n v="187"/>
    <x v="2"/>
    <s v="US"/>
    <s v="USD"/>
    <x v="1767"/>
    <x v="1768"/>
    <b v="1"/>
    <n v="15"/>
    <x v="1"/>
    <s v="photography/photobooks"/>
    <n v="4"/>
    <n v="12.47"/>
    <x v="8"/>
    <x v="20"/>
    <x v="1768"/>
    <x v="1767"/>
    <x v="3"/>
  </r>
  <r>
    <x v="1769"/>
    <x v="1769"/>
    <x v="1767"/>
    <x v="79"/>
    <n v="1081"/>
    <x v="2"/>
    <s v="US"/>
    <s v="USD"/>
    <x v="1768"/>
    <x v="1769"/>
    <b v="1"/>
    <n v="22"/>
    <x v="1"/>
    <s v="photography/photobooks"/>
    <n v="3"/>
    <n v="49.14"/>
    <x v="8"/>
    <x v="20"/>
    <x v="1769"/>
    <x v="1768"/>
    <x v="3"/>
  </r>
  <r>
    <x v="1770"/>
    <x v="1770"/>
    <x v="1768"/>
    <x v="142"/>
    <n v="13846"/>
    <x v="2"/>
    <s v="US"/>
    <s v="USD"/>
    <x v="1769"/>
    <x v="1770"/>
    <b v="1"/>
    <n v="92"/>
    <x v="1"/>
    <s v="photography/photobooks"/>
    <n v="57"/>
    <n v="150.5"/>
    <x v="8"/>
    <x v="20"/>
    <x v="1770"/>
    <x v="1769"/>
    <x v="3"/>
  </r>
  <r>
    <x v="1771"/>
    <x v="1771"/>
    <x v="1769"/>
    <x v="285"/>
    <n v="895"/>
    <x v="2"/>
    <s v="GB"/>
    <s v="GBP"/>
    <x v="1770"/>
    <x v="1771"/>
    <b v="1"/>
    <n v="25"/>
    <x v="1"/>
    <s v="photography/photobooks"/>
    <n v="21"/>
    <n v="35.799999999999997"/>
    <x v="8"/>
    <x v="20"/>
    <x v="1771"/>
    <x v="1770"/>
    <x v="3"/>
  </r>
  <r>
    <x v="1772"/>
    <x v="1772"/>
    <x v="1770"/>
    <x v="62"/>
    <n v="858"/>
    <x v="2"/>
    <s v="GB"/>
    <s v="GBP"/>
    <x v="1771"/>
    <x v="1772"/>
    <b v="1"/>
    <n v="19"/>
    <x v="1"/>
    <s v="photography/photobooks"/>
    <n v="16"/>
    <n v="45.16"/>
    <x v="8"/>
    <x v="20"/>
    <x v="1772"/>
    <x v="1771"/>
    <x v="3"/>
  </r>
  <r>
    <x v="1773"/>
    <x v="1773"/>
    <x v="1771"/>
    <x v="11"/>
    <n v="1877"/>
    <x v="2"/>
    <s v="US"/>
    <s v="USD"/>
    <x v="1772"/>
    <x v="1773"/>
    <b v="1"/>
    <n v="19"/>
    <x v="1"/>
    <s v="photography/photobooks"/>
    <n v="6"/>
    <n v="98.79"/>
    <x v="8"/>
    <x v="20"/>
    <x v="1773"/>
    <x v="1772"/>
    <x v="3"/>
  </r>
  <r>
    <x v="1774"/>
    <x v="1774"/>
    <x v="1772"/>
    <x v="30"/>
    <n v="1148"/>
    <x v="2"/>
    <s v="US"/>
    <s v="USD"/>
    <x v="1773"/>
    <x v="1774"/>
    <b v="1"/>
    <n v="13"/>
    <x v="1"/>
    <s v="photography/photobooks"/>
    <n v="46"/>
    <n v="88.31"/>
    <x v="8"/>
    <x v="20"/>
    <x v="1774"/>
    <x v="1773"/>
    <x v="3"/>
  </r>
  <r>
    <x v="1775"/>
    <x v="1775"/>
    <x v="1773"/>
    <x v="286"/>
    <n v="21158"/>
    <x v="2"/>
    <s v="US"/>
    <s v="USD"/>
    <x v="1774"/>
    <x v="1775"/>
    <b v="1"/>
    <n v="124"/>
    <x v="1"/>
    <s v="photography/photobooks"/>
    <n v="65"/>
    <n v="170.63"/>
    <x v="8"/>
    <x v="20"/>
    <x v="1775"/>
    <x v="1774"/>
    <x v="3"/>
  </r>
  <r>
    <x v="1776"/>
    <x v="1776"/>
    <x v="1774"/>
    <x v="10"/>
    <n v="335"/>
    <x v="2"/>
    <s v="GB"/>
    <s v="GBP"/>
    <x v="1775"/>
    <x v="1776"/>
    <b v="1"/>
    <n v="4"/>
    <x v="1"/>
    <s v="photography/photobooks"/>
    <n v="7"/>
    <n v="83.75"/>
    <x v="8"/>
    <x v="20"/>
    <x v="1776"/>
    <x v="1775"/>
    <x v="3"/>
  </r>
  <r>
    <x v="1777"/>
    <x v="1777"/>
    <x v="1775"/>
    <x v="225"/>
    <n v="651"/>
    <x v="2"/>
    <s v="NL"/>
    <s v="EUR"/>
    <x v="1776"/>
    <x v="1777"/>
    <b v="1"/>
    <n v="10"/>
    <x v="1"/>
    <s v="photography/photobooks"/>
    <n v="14"/>
    <n v="65.099999999999994"/>
    <x v="8"/>
    <x v="20"/>
    <x v="1777"/>
    <x v="1776"/>
    <x v="0"/>
  </r>
  <r>
    <x v="1778"/>
    <x v="1778"/>
    <x v="1776"/>
    <x v="63"/>
    <n v="995"/>
    <x v="2"/>
    <s v="US"/>
    <s v="USD"/>
    <x v="1777"/>
    <x v="1778"/>
    <b v="1"/>
    <n v="15"/>
    <x v="1"/>
    <s v="photography/photobooks"/>
    <n v="2"/>
    <n v="66.33"/>
    <x v="8"/>
    <x v="20"/>
    <x v="1778"/>
    <x v="1777"/>
    <x v="0"/>
  </r>
  <r>
    <x v="1779"/>
    <x v="1779"/>
    <x v="1777"/>
    <x v="34"/>
    <n v="3986"/>
    <x v="2"/>
    <s v="US"/>
    <s v="USD"/>
    <x v="1778"/>
    <x v="1779"/>
    <b v="1"/>
    <n v="38"/>
    <x v="1"/>
    <s v="photography/photobooks"/>
    <n v="36"/>
    <n v="104.89"/>
    <x v="8"/>
    <x v="20"/>
    <x v="1779"/>
    <x v="1778"/>
    <x v="2"/>
  </r>
  <r>
    <x v="1780"/>
    <x v="1780"/>
    <x v="1778"/>
    <x v="11"/>
    <n v="11923"/>
    <x v="2"/>
    <s v="US"/>
    <s v="USD"/>
    <x v="1779"/>
    <x v="1780"/>
    <b v="1"/>
    <n v="152"/>
    <x v="1"/>
    <s v="photography/photobooks"/>
    <n v="40"/>
    <n v="78.44"/>
    <x v="8"/>
    <x v="20"/>
    <x v="1780"/>
    <x v="1779"/>
    <x v="2"/>
  </r>
  <r>
    <x v="1781"/>
    <x v="1781"/>
    <x v="1779"/>
    <x v="62"/>
    <n v="1417"/>
    <x v="2"/>
    <s v="US"/>
    <s v="USD"/>
    <x v="1780"/>
    <x v="1781"/>
    <b v="1"/>
    <n v="24"/>
    <x v="1"/>
    <s v="photography/photobooks"/>
    <n v="26"/>
    <n v="59.04"/>
    <x v="8"/>
    <x v="20"/>
    <x v="1781"/>
    <x v="1780"/>
    <x v="2"/>
  </r>
  <r>
    <x v="1782"/>
    <x v="1782"/>
    <x v="1780"/>
    <x v="19"/>
    <n v="5422"/>
    <x v="2"/>
    <s v="US"/>
    <s v="USD"/>
    <x v="1781"/>
    <x v="1782"/>
    <b v="1"/>
    <n v="76"/>
    <x v="1"/>
    <s v="photography/photobooks"/>
    <n v="15"/>
    <n v="71.34"/>
    <x v="8"/>
    <x v="20"/>
    <x v="1782"/>
    <x v="1781"/>
    <x v="2"/>
  </r>
  <r>
    <x v="1783"/>
    <x v="1783"/>
    <x v="1781"/>
    <x v="79"/>
    <n v="9477"/>
    <x v="2"/>
    <s v="US"/>
    <s v="USD"/>
    <x v="1782"/>
    <x v="1783"/>
    <b v="1"/>
    <n v="185"/>
    <x v="1"/>
    <s v="photography/photobooks"/>
    <n v="24"/>
    <n v="51.23"/>
    <x v="8"/>
    <x v="20"/>
    <x v="1783"/>
    <x v="1782"/>
    <x v="0"/>
  </r>
  <r>
    <x v="1784"/>
    <x v="1784"/>
    <x v="1782"/>
    <x v="10"/>
    <n v="1988"/>
    <x v="2"/>
    <s v="US"/>
    <s v="USD"/>
    <x v="1783"/>
    <x v="1784"/>
    <b v="1"/>
    <n v="33"/>
    <x v="1"/>
    <s v="photography/photobooks"/>
    <n v="40"/>
    <n v="60.24"/>
    <x v="8"/>
    <x v="20"/>
    <x v="1784"/>
    <x v="1783"/>
    <x v="3"/>
  </r>
  <r>
    <x v="1785"/>
    <x v="1785"/>
    <x v="1783"/>
    <x v="95"/>
    <n v="4853"/>
    <x v="2"/>
    <s v="US"/>
    <s v="USD"/>
    <x v="1784"/>
    <x v="1785"/>
    <b v="1"/>
    <n v="108"/>
    <x v="1"/>
    <s v="photography/photobooks"/>
    <n v="20"/>
    <n v="44.94"/>
    <x v="8"/>
    <x v="20"/>
    <x v="1785"/>
    <x v="1784"/>
    <x v="3"/>
  </r>
  <r>
    <x v="1786"/>
    <x v="1786"/>
    <x v="1784"/>
    <x v="168"/>
    <n v="905"/>
    <x v="2"/>
    <s v="NL"/>
    <s v="EUR"/>
    <x v="1785"/>
    <x v="1786"/>
    <b v="1"/>
    <n v="29"/>
    <x v="1"/>
    <s v="photography/photobooks"/>
    <n v="48"/>
    <n v="31.21"/>
    <x v="8"/>
    <x v="20"/>
    <x v="1786"/>
    <x v="1785"/>
    <x v="3"/>
  </r>
  <r>
    <x v="1787"/>
    <x v="1787"/>
    <x v="1785"/>
    <x v="3"/>
    <n v="1533"/>
    <x v="2"/>
    <s v="US"/>
    <s v="USD"/>
    <x v="1786"/>
    <x v="1787"/>
    <b v="1"/>
    <n v="24"/>
    <x v="1"/>
    <s v="photography/photobooks"/>
    <n v="15"/>
    <n v="63.88"/>
    <x v="8"/>
    <x v="20"/>
    <x v="1787"/>
    <x v="1786"/>
    <x v="0"/>
  </r>
  <r>
    <x v="1788"/>
    <x v="1788"/>
    <x v="1786"/>
    <x v="62"/>
    <n v="76"/>
    <x v="2"/>
    <s v="GB"/>
    <s v="GBP"/>
    <x v="1787"/>
    <x v="1788"/>
    <b v="1"/>
    <n v="4"/>
    <x v="1"/>
    <s v="photography/photobooks"/>
    <n v="1"/>
    <n v="19"/>
    <x v="8"/>
    <x v="20"/>
    <x v="1788"/>
    <x v="1787"/>
    <x v="3"/>
  </r>
  <r>
    <x v="1789"/>
    <x v="1789"/>
    <x v="1787"/>
    <x v="6"/>
    <n v="40"/>
    <x v="2"/>
    <s v="US"/>
    <s v="USD"/>
    <x v="1788"/>
    <x v="1789"/>
    <b v="1"/>
    <n v="4"/>
    <x v="1"/>
    <s v="photography/photobooks"/>
    <n v="1"/>
    <n v="10"/>
    <x v="8"/>
    <x v="20"/>
    <x v="1789"/>
    <x v="1788"/>
    <x v="3"/>
  </r>
  <r>
    <x v="1790"/>
    <x v="1790"/>
    <x v="1788"/>
    <x v="287"/>
    <n v="1636"/>
    <x v="2"/>
    <s v="US"/>
    <s v="USD"/>
    <x v="1789"/>
    <x v="1790"/>
    <b v="1"/>
    <n v="15"/>
    <x v="1"/>
    <s v="photography/photobooks"/>
    <n v="5"/>
    <n v="109.07"/>
    <x v="8"/>
    <x v="20"/>
    <x v="1790"/>
    <x v="1789"/>
    <x v="0"/>
  </r>
  <r>
    <x v="1791"/>
    <x v="1791"/>
    <x v="1789"/>
    <x v="9"/>
    <n v="107"/>
    <x v="2"/>
    <s v="GB"/>
    <s v="GBP"/>
    <x v="1790"/>
    <x v="1791"/>
    <b v="1"/>
    <n v="4"/>
    <x v="1"/>
    <s v="photography/photobooks"/>
    <n v="4"/>
    <n v="26.75"/>
    <x v="8"/>
    <x v="20"/>
    <x v="1791"/>
    <x v="1790"/>
    <x v="3"/>
  </r>
  <r>
    <x v="1792"/>
    <x v="1792"/>
    <x v="1790"/>
    <x v="31"/>
    <n v="15281"/>
    <x v="2"/>
    <s v="US"/>
    <s v="USD"/>
    <x v="1791"/>
    <x v="1792"/>
    <b v="1"/>
    <n v="139"/>
    <x v="1"/>
    <s v="photography/photobooks"/>
    <n v="61"/>
    <n v="109.94"/>
    <x v="8"/>
    <x v="20"/>
    <x v="1792"/>
    <x v="1791"/>
    <x v="0"/>
  </r>
  <r>
    <x v="1793"/>
    <x v="1793"/>
    <x v="1791"/>
    <x v="9"/>
    <n v="40"/>
    <x v="2"/>
    <s v="AU"/>
    <s v="AUD"/>
    <x v="1792"/>
    <x v="1793"/>
    <b v="1"/>
    <n v="2"/>
    <x v="1"/>
    <s v="photography/photobooks"/>
    <n v="1"/>
    <n v="20"/>
    <x v="8"/>
    <x v="20"/>
    <x v="1793"/>
    <x v="1792"/>
    <x v="3"/>
  </r>
  <r>
    <x v="1794"/>
    <x v="1794"/>
    <x v="1792"/>
    <x v="7"/>
    <n v="997"/>
    <x v="2"/>
    <s v="US"/>
    <s v="USD"/>
    <x v="1793"/>
    <x v="1794"/>
    <b v="1"/>
    <n v="18"/>
    <x v="1"/>
    <s v="photography/photobooks"/>
    <n v="11"/>
    <n v="55.39"/>
    <x v="8"/>
    <x v="20"/>
    <x v="1794"/>
    <x v="1793"/>
    <x v="0"/>
  </r>
  <r>
    <x v="1795"/>
    <x v="1795"/>
    <x v="1793"/>
    <x v="89"/>
    <n v="10846"/>
    <x v="2"/>
    <s v="DE"/>
    <s v="EUR"/>
    <x v="1794"/>
    <x v="1795"/>
    <b v="1"/>
    <n v="81"/>
    <x v="1"/>
    <s v="photography/photobooks"/>
    <n v="39"/>
    <n v="133.9"/>
    <x v="8"/>
    <x v="20"/>
    <x v="1795"/>
    <x v="1794"/>
    <x v="2"/>
  </r>
  <r>
    <x v="1796"/>
    <x v="1796"/>
    <x v="1794"/>
    <x v="266"/>
    <n v="4190"/>
    <x v="2"/>
    <s v="GB"/>
    <s v="GBP"/>
    <x v="1795"/>
    <x v="1796"/>
    <b v="1"/>
    <n v="86"/>
    <x v="1"/>
    <s v="photography/photobooks"/>
    <n v="22"/>
    <n v="48.72"/>
    <x v="8"/>
    <x v="20"/>
    <x v="1796"/>
    <x v="1795"/>
    <x v="2"/>
  </r>
  <r>
    <x v="1797"/>
    <x v="1797"/>
    <x v="1795"/>
    <x v="3"/>
    <n v="6755"/>
    <x v="2"/>
    <s v="US"/>
    <s v="USD"/>
    <x v="1796"/>
    <x v="1797"/>
    <b v="1"/>
    <n v="140"/>
    <x v="1"/>
    <s v="photography/photobooks"/>
    <n v="68"/>
    <n v="48.25"/>
    <x v="8"/>
    <x v="20"/>
    <x v="1797"/>
    <x v="1796"/>
    <x v="2"/>
  </r>
  <r>
    <x v="1798"/>
    <x v="1798"/>
    <x v="1796"/>
    <x v="194"/>
    <n v="2182"/>
    <x v="2"/>
    <s v="US"/>
    <s v="USD"/>
    <x v="1797"/>
    <x v="1798"/>
    <b v="1"/>
    <n v="37"/>
    <x v="1"/>
    <s v="photography/photobooks"/>
    <n v="14"/>
    <n v="58.97"/>
    <x v="8"/>
    <x v="20"/>
    <x v="1798"/>
    <x v="1797"/>
    <x v="0"/>
  </r>
  <r>
    <x v="1799"/>
    <x v="1799"/>
    <x v="1797"/>
    <x v="23"/>
    <n v="69.83"/>
    <x v="2"/>
    <s v="GB"/>
    <s v="GBP"/>
    <x v="1798"/>
    <x v="1799"/>
    <b v="1"/>
    <n v="6"/>
    <x v="1"/>
    <s v="photography/photobooks"/>
    <n v="2"/>
    <n v="11.64"/>
    <x v="8"/>
    <x v="20"/>
    <x v="1799"/>
    <x v="1798"/>
    <x v="3"/>
  </r>
  <r>
    <x v="1800"/>
    <x v="1800"/>
    <x v="1798"/>
    <x v="288"/>
    <n v="9460"/>
    <x v="2"/>
    <s v="GB"/>
    <s v="GBP"/>
    <x v="1799"/>
    <x v="1800"/>
    <b v="1"/>
    <n v="113"/>
    <x v="1"/>
    <s v="photography/photobooks"/>
    <n v="20"/>
    <n v="83.72"/>
    <x v="8"/>
    <x v="20"/>
    <x v="1800"/>
    <x v="1799"/>
    <x v="2"/>
  </r>
  <r>
    <x v="1801"/>
    <x v="1801"/>
    <x v="1799"/>
    <x v="73"/>
    <n v="2355"/>
    <x v="2"/>
    <s v="GB"/>
    <s v="GBP"/>
    <x v="1800"/>
    <x v="1801"/>
    <b v="1"/>
    <n v="37"/>
    <x v="1"/>
    <s v="photography/photobooks"/>
    <n v="14"/>
    <n v="63.65"/>
    <x v="8"/>
    <x v="20"/>
    <x v="1801"/>
    <x v="1800"/>
    <x v="0"/>
  </r>
  <r>
    <x v="1802"/>
    <x v="1802"/>
    <x v="1800"/>
    <x v="8"/>
    <n v="1697"/>
    <x v="2"/>
    <s v="DE"/>
    <s v="EUR"/>
    <x v="1801"/>
    <x v="1802"/>
    <b v="1"/>
    <n v="18"/>
    <x v="1"/>
    <s v="photography/photobooks"/>
    <n v="48"/>
    <n v="94.28"/>
    <x v="8"/>
    <x v="20"/>
    <x v="1802"/>
    <x v="1801"/>
    <x v="0"/>
  </r>
  <r>
    <x v="1803"/>
    <x v="1803"/>
    <x v="1801"/>
    <x v="178"/>
    <n v="5390"/>
    <x v="2"/>
    <s v="US"/>
    <s v="USD"/>
    <x v="1802"/>
    <x v="1803"/>
    <b v="1"/>
    <n v="75"/>
    <x v="1"/>
    <s v="photography/photobooks"/>
    <n v="31"/>
    <n v="71.87"/>
    <x v="8"/>
    <x v="20"/>
    <x v="1803"/>
    <x v="1802"/>
    <x v="0"/>
  </r>
  <r>
    <x v="1804"/>
    <x v="1804"/>
    <x v="1802"/>
    <x v="289"/>
    <n v="5452"/>
    <x v="2"/>
    <s v="US"/>
    <s v="USD"/>
    <x v="1803"/>
    <x v="1804"/>
    <b v="1"/>
    <n v="52"/>
    <x v="1"/>
    <s v="photography/photobooks"/>
    <n v="35"/>
    <n v="104.85"/>
    <x v="8"/>
    <x v="20"/>
    <x v="1804"/>
    <x v="1803"/>
    <x v="0"/>
  </r>
  <r>
    <x v="1805"/>
    <x v="1805"/>
    <x v="1803"/>
    <x v="290"/>
    <n v="8191"/>
    <x v="2"/>
    <s v="DE"/>
    <s v="EUR"/>
    <x v="1804"/>
    <x v="1805"/>
    <b v="1"/>
    <n v="122"/>
    <x v="1"/>
    <s v="photography/photobooks"/>
    <n v="36"/>
    <n v="67.14"/>
    <x v="8"/>
    <x v="20"/>
    <x v="1805"/>
    <x v="1804"/>
    <x v="0"/>
  </r>
  <r>
    <x v="1806"/>
    <x v="1806"/>
    <x v="1804"/>
    <x v="22"/>
    <n v="591"/>
    <x v="2"/>
    <s v="GB"/>
    <s v="GBP"/>
    <x v="1805"/>
    <x v="1806"/>
    <b v="1"/>
    <n v="8"/>
    <x v="1"/>
    <s v="photography/photobooks"/>
    <n v="3"/>
    <n v="73.88"/>
    <x v="8"/>
    <x v="20"/>
    <x v="1806"/>
    <x v="1805"/>
    <x v="3"/>
  </r>
  <r>
    <x v="1807"/>
    <x v="1807"/>
    <x v="1805"/>
    <x v="10"/>
    <n v="553"/>
    <x v="2"/>
    <s v="US"/>
    <s v="USD"/>
    <x v="1806"/>
    <x v="1807"/>
    <b v="1"/>
    <n v="8"/>
    <x v="1"/>
    <s v="photography/photobooks"/>
    <n v="11"/>
    <n v="69.13"/>
    <x v="8"/>
    <x v="20"/>
    <x v="1807"/>
    <x v="1806"/>
    <x v="3"/>
  </r>
  <r>
    <x v="1808"/>
    <x v="1808"/>
    <x v="1806"/>
    <x v="89"/>
    <n v="11594"/>
    <x v="2"/>
    <s v="US"/>
    <s v="USD"/>
    <x v="1807"/>
    <x v="1808"/>
    <b v="1"/>
    <n v="96"/>
    <x v="1"/>
    <s v="photography/photobooks"/>
    <n v="41"/>
    <n v="120.77"/>
    <x v="8"/>
    <x v="20"/>
    <x v="1808"/>
    <x v="1807"/>
    <x v="1"/>
  </r>
  <r>
    <x v="1809"/>
    <x v="1809"/>
    <x v="1807"/>
    <x v="8"/>
    <n v="380"/>
    <x v="2"/>
    <s v="CA"/>
    <s v="CAD"/>
    <x v="1808"/>
    <x v="1809"/>
    <b v="1"/>
    <n v="9"/>
    <x v="1"/>
    <s v="photography/photobooks"/>
    <n v="11"/>
    <n v="42.22"/>
    <x v="8"/>
    <x v="20"/>
    <x v="1809"/>
    <x v="1808"/>
    <x v="0"/>
  </r>
  <r>
    <x v="1810"/>
    <x v="1810"/>
    <x v="1808"/>
    <x v="52"/>
    <n v="15"/>
    <x v="2"/>
    <s v="US"/>
    <s v="USD"/>
    <x v="1809"/>
    <x v="1810"/>
    <b v="0"/>
    <n v="2"/>
    <x v="1"/>
    <s v="photography/photobooks"/>
    <n v="3"/>
    <n v="7.5"/>
    <x v="8"/>
    <x v="20"/>
    <x v="1810"/>
    <x v="1809"/>
    <x v="3"/>
  </r>
  <r>
    <x v="1811"/>
    <x v="1811"/>
    <x v="1809"/>
    <x v="214"/>
    <n v="40"/>
    <x v="2"/>
    <s v="US"/>
    <s v="USD"/>
    <x v="1810"/>
    <x v="1811"/>
    <b v="0"/>
    <n v="26"/>
    <x v="1"/>
    <s v="photography/photobooks"/>
    <n v="0"/>
    <n v="1.54"/>
    <x v="8"/>
    <x v="20"/>
    <x v="1811"/>
    <x v="1810"/>
    <x v="3"/>
  </r>
  <r>
    <x v="1812"/>
    <x v="1812"/>
    <x v="1810"/>
    <x v="115"/>
    <n v="865"/>
    <x v="2"/>
    <s v="GB"/>
    <s v="GBP"/>
    <x v="1811"/>
    <x v="1812"/>
    <b v="0"/>
    <n v="23"/>
    <x v="1"/>
    <s v="photography/photobooks"/>
    <n v="13"/>
    <n v="37.61"/>
    <x v="8"/>
    <x v="20"/>
    <x v="1812"/>
    <x v="1811"/>
    <x v="2"/>
  </r>
  <r>
    <x v="1813"/>
    <x v="1813"/>
    <x v="1811"/>
    <x v="222"/>
    <n v="0"/>
    <x v="2"/>
    <s v="GB"/>
    <s v="GBP"/>
    <x v="1812"/>
    <x v="1813"/>
    <b v="0"/>
    <n v="0"/>
    <x v="1"/>
    <s v="photography/photobooks"/>
    <n v="0"/>
    <n v="0"/>
    <x v="8"/>
    <x v="20"/>
    <x v="1813"/>
    <x v="1812"/>
    <x v="3"/>
  </r>
  <r>
    <x v="1814"/>
    <x v="1814"/>
    <x v="1812"/>
    <x v="14"/>
    <n v="5902"/>
    <x v="2"/>
    <s v="GB"/>
    <s v="GBP"/>
    <x v="1813"/>
    <x v="1814"/>
    <b v="0"/>
    <n v="140"/>
    <x v="1"/>
    <s v="photography/photobooks"/>
    <n v="49"/>
    <n v="42.16"/>
    <x v="8"/>
    <x v="20"/>
    <x v="1814"/>
    <x v="1813"/>
    <x v="0"/>
  </r>
  <r>
    <x v="1815"/>
    <x v="1815"/>
    <x v="1813"/>
    <x v="9"/>
    <n v="0"/>
    <x v="2"/>
    <s v="US"/>
    <s v="USD"/>
    <x v="1814"/>
    <x v="1815"/>
    <b v="0"/>
    <n v="0"/>
    <x v="1"/>
    <s v="photography/photobooks"/>
    <n v="0"/>
    <n v="0"/>
    <x v="8"/>
    <x v="20"/>
    <x v="1815"/>
    <x v="1814"/>
    <x v="0"/>
  </r>
  <r>
    <x v="1816"/>
    <x v="1816"/>
    <x v="1814"/>
    <x v="31"/>
    <n v="509"/>
    <x v="2"/>
    <s v="CH"/>
    <s v="CHF"/>
    <x v="1815"/>
    <x v="1816"/>
    <b v="0"/>
    <n v="6"/>
    <x v="1"/>
    <s v="photography/photobooks"/>
    <n v="2"/>
    <n v="84.83"/>
    <x v="8"/>
    <x v="20"/>
    <x v="1816"/>
    <x v="1815"/>
    <x v="2"/>
  </r>
  <r>
    <x v="1817"/>
    <x v="1817"/>
    <x v="1815"/>
    <x v="102"/>
    <n v="9419"/>
    <x v="2"/>
    <s v="US"/>
    <s v="USD"/>
    <x v="1816"/>
    <x v="1817"/>
    <b v="0"/>
    <n v="100"/>
    <x v="1"/>
    <s v="photography/photobooks"/>
    <n v="52"/>
    <n v="94.19"/>
    <x v="8"/>
    <x v="20"/>
    <x v="1817"/>
    <x v="1816"/>
    <x v="2"/>
  </r>
  <r>
    <x v="1818"/>
    <x v="1818"/>
    <x v="1816"/>
    <x v="36"/>
    <n v="0"/>
    <x v="2"/>
    <s v="US"/>
    <s v="USD"/>
    <x v="1817"/>
    <x v="1818"/>
    <b v="0"/>
    <n v="0"/>
    <x v="1"/>
    <s v="photography/photobooks"/>
    <n v="0"/>
    <n v="0"/>
    <x v="8"/>
    <x v="20"/>
    <x v="1818"/>
    <x v="1817"/>
    <x v="0"/>
  </r>
  <r>
    <x v="1819"/>
    <x v="1819"/>
    <x v="1817"/>
    <x v="38"/>
    <n v="25"/>
    <x v="2"/>
    <s v="US"/>
    <s v="USD"/>
    <x v="1818"/>
    <x v="1819"/>
    <b v="0"/>
    <n v="4"/>
    <x v="1"/>
    <s v="photography/photobooks"/>
    <n v="2"/>
    <n v="6.25"/>
    <x v="8"/>
    <x v="20"/>
    <x v="1819"/>
    <x v="1818"/>
    <x v="3"/>
  </r>
  <r>
    <x v="1820"/>
    <x v="1820"/>
    <x v="1818"/>
    <x v="91"/>
    <n v="1707"/>
    <x v="2"/>
    <s v="US"/>
    <s v="USD"/>
    <x v="1819"/>
    <x v="1820"/>
    <b v="0"/>
    <n v="8"/>
    <x v="1"/>
    <s v="photography/photobooks"/>
    <n v="7"/>
    <n v="213.38"/>
    <x v="8"/>
    <x v="20"/>
    <x v="1820"/>
    <x v="1819"/>
    <x v="0"/>
  </r>
  <r>
    <x v="1821"/>
    <x v="1821"/>
    <x v="1819"/>
    <x v="30"/>
    <n v="3372.25"/>
    <x v="0"/>
    <s v="US"/>
    <s v="USD"/>
    <x v="1820"/>
    <x v="1821"/>
    <b v="0"/>
    <n v="57"/>
    <x v="0"/>
    <s v="music/rock"/>
    <n v="135"/>
    <n v="59.16"/>
    <x v="4"/>
    <x v="11"/>
    <x v="1821"/>
    <x v="1820"/>
    <x v="5"/>
  </r>
  <r>
    <x v="1822"/>
    <x v="1822"/>
    <x v="1820"/>
    <x v="43"/>
    <n v="300"/>
    <x v="0"/>
    <s v="CA"/>
    <s v="CAD"/>
    <x v="1821"/>
    <x v="1822"/>
    <b v="0"/>
    <n v="11"/>
    <x v="0"/>
    <s v="music/rock"/>
    <n v="100"/>
    <n v="27.27"/>
    <x v="4"/>
    <x v="11"/>
    <x v="1822"/>
    <x v="1821"/>
    <x v="4"/>
  </r>
  <r>
    <x v="1823"/>
    <x v="1823"/>
    <x v="1821"/>
    <x v="176"/>
    <n v="811"/>
    <x v="0"/>
    <s v="US"/>
    <s v="USD"/>
    <x v="1822"/>
    <x v="1823"/>
    <b v="0"/>
    <n v="33"/>
    <x v="0"/>
    <s v="music/rock"/>
    <n v="116"/>
    <n v="24.58"/>
    <x v="4"/>
    <x v="11"/>
    <x v="1823"/>
    <x v="1822"/>
    <x v="5"/>
  </r>
  <r>
    <x v="1824"/>
    <x v="1824"/>
    <x v="1822"/>
    <x v="9"/>
    <n v="3002"/>
    <x v="0"/>
    <s v="US"/>
    <s v="USD"/>
    <x v="1823"/>
    <x v="1824"/>
    <b v="0"/>
    <n v="40"/>
    <x v="0"/>
    <s v="music/rock"/>
    <n v="100"/>
    <n v="75.05"/>
    <x v="4"/>
    <x v="11"/>
    <x v="1824"/>
    <x v="1823"/>
    <x v="4"/>
  </r>
  <r>
    <x v="1825"/>
    <x v="1825"/>
    <x v="1823"/>
    <x v="13"/>
    <n v="2101"/>
    <x v="0"/>
    <s v="US"/>
    <s v="USD"/>
    <x v="1824"/>
    <x v="1825"/>
    <b v="0"/>
    <n v="50"/>
    <x v="0"/>
    <s v="music/rock"/>
    <n v="105"/>
    <n v="42.02"/>
    <x v="4"/>
    <x v="11"/>
    <x v="1825"/>
    <x v="1824"/>
    <x v="4"/>
  </r>
  <r>
    <x v="1826"/>
    <x v="1826"/>
    <x v="1824"/>
    <x v="13"/>
    <n v="2020"/>
    <x v="0"/>
    <s v="US"/>
    <s v="USD"/>
    <x v="1825"/>
    <x v="1826"/>
    <b v="0"/>
    <n v="38"/>
    <x v="0"/>
    <s v="music/rock"/>
    <n v="101"/>
    <n v="53.16"/>
    <x v="4"/>
    <x v="11"/>
    <x v="1826"/>
    <x v="1825"/>
    <x v="3"/>
  </r>
  <r>
    <x v="1827"/>
    <x v="1827"/>
    <x v="1825"/>
    <x v="6"/>
    <n v="8053"/>
    <x v="0"/>
    <s v="US"/>
    <s v="USD"/>
    <x v="1826"/>
    <x v="1827"/>
    <b v="0"/>
    <n v="96"/>
    <x v="0"/>
    <s v="music/rock"/>
    <n v="101"/>
    <n v="83.89"/>
    <x v="4"/>
    <x v="11"/>
    <x v="1827"/>
    <x v="1826"/>
    <x v="6"/>
  </r>
  <r>
    <x v="1828"/>
    <x v="1828"/>
    <x v="1826"/>
    <x v="22"/>
    <n v="20032"/>
    <x v="0"/>
    <s v="US"/>
    <s v="USD"/>
    <x v="1827"/>
    <x v="1828"/>
    <b v="0"/>
    <n v="48"/>
    <x v="0"/>
    <s v="music/rock"/>
    <n v="100"/>
    <n v="417.33"/>
    <x v="4"/>
    <x v="11"/>
    <x v="1828"/>
    <x v="1827"/>
    <x v="3"/>
  </r>
  <r>
    <x v="1829"/>
    <x v="1829"/>
    <x v="1827"/>
    <x v="15"/>
    <n v="2500.25"/>
    <x v="0"/>
    <s v="US"/>
    <s v="USD"/>
    <x v="1828"/>
    <x v="1829"/>
    <b v="0"/>
    <n v="33"/>
    <x v="0"/>
    <s v="music/rock"/>
    <n v="167"/>
    <n v="75.77"/>
    <x v="4"/>
    <x v="11"/>
    <x v="1829"/>
    <x v="1828"/>
    <x v="7"/>
  </r>
  <r>
    <x v="1830"/>
    <x v="1830"/>
    <x v="1828"/>
    <x v="36"/>
    <n v="15230"/>
    <x v="0"/>
    <s v="US"/>
    <s v="USD"/>
    <x v="1829"/>
    <x v="1830"/>
    <b v="0"/>
    <n v="226"/>
    <x v="0"/>
    <s v="music/rock"/>
    <n v="102"/>
    <n v="67.39"/>
    <x v="4"/>
    <x v="11"/>
    <x v="1830"/>
    <x v="1829"/>
    <x v="3"/>
  </r>
  <r>
    <x v="1831"/>
    <x v="1831"/>
    <x v="1829"/>
    <x v="28"/>
    <n v="1030"/>
    <x v="0"/>
    <s v="US"/>
    <s v="USD"/>
    <x v="1830"/>
    <x v="1831"/>
    <b v="0"/>
    <n v="14"/>
    <x v="0"/>
    <s v="music/rock"/>
    <n v="103"/>
    <n v="73.569999999999993"/>
    <x v="4"/>
    <x v="11"/>
    <x v="1831"/>
    <x v="1830"/>
    <x v="5"/>
  </r>
  <r>
    <x v="1832"/>
    <x v="1832"/>
    <x v="1830"/>
    <x v="18"/>
    <n v="500"/>
    <x v="0"/>
    <s v="US"/>
    <s v="USD"/>
    <x v="1831"/>
    <x v="1832"/>
    <b v="0"/>
    <n v="20"/>
    <x v="0"/>
    <s v="music/rock"/>
    <n v="143"/>
    <n v="25"/>
    <x v="4"/>
    <x v="11"/>
    <x v="1832"/>
    <x v="1831"/>
    <x v="6"/>
  </r>
  <r>
    <x v="1833"/>
    <x v="1833"/>
    <x v="1831"/>
    <x v="44"/>
    <n v="1050"/>
    <x v="0"/>
    <s v="US"/>
    <s v="USD"/>
    <x v="1832"/>
    <x v="1833"/>
    <b v="0"/>
    <n v="25"/>
    <x v="0"/>
    <s v="music/rock"/>
    <n v="263"/>
    <n v="42"/>
    <x v="4"/>
    <x v="11"/>
    <x v="1833"/>
    <x v="1832"/>
    <x v="4"/>
  </r>
  <r>
    <x v="1834"/>
    <x v="1834"/>
    <x v="1832"/>
    <x v="3"/>
    <n v="11805"/>
    <x v="0"/>
    <s v="US"/>
    <s v="USD"/>
    <x v="1833"/>
    <x v="1834"/>
    <b v="0"/>
    <n v="90"/>
    <x v="0"/>
    <s v="music/rock"/>
    <n v="118"/>
    <n v="131.16999999999999"/>
    <x v="4"/>
    <x v="11"/>
    <x v="1834"/>
    <x v="1833"/>
    <x v="3"/>
  </r>
  <r>
    <x v="1835"/>
    <x v="1835"/>
    <x v="1833"/>
    <x v="2"/>
    <n v="520"/>
    <x v="0"/>
    <s v="GB"/>
    <s v="GBP"/>
    <x v="1834"/>
    <x v="1835"/>
    <b v="0"/>
    <n v="11"/>
    <x v="0"/>
    <s v="music/rock"/>
    <n v="104"/>
    <n v="47.27"/>
    <x v="4"/>
    <x v="11"/>
    <x v="1835"/>
    <x v="1834"/>
    <x v="2"/>
  </r>
  <r>
    <x v="1836"/>
    <x v="1836"/>
    <x v="1834"/>
    <x v="10"/>
    <n v="10017"/>
    <x v="0"/>
    <s v="US"/>
    <s v="USD"/>
    <x v="1835"/>
    <x v="1836"/>
    <b v="0"/>
    <n v="55"/>
    <x v="0"/>
    <s v="music/rock"/>
    <n v="200"/>
    <n v="182.13"/>
    <x v="4"/>
    <x v="11"/>
    <x v="1836"/>
    <x v="1835"/>
    <x v="4"/>
  </r>
  <r>
    <x v="1837"/>
    <x v="1837"/>
    <x v="1835"/>
    <x v="20"/>
    <n v="1841"/>
    <x v="0"/>
    <s v="US"/>
    <s v="USD"/>
    <x v="1836"/>
    <x v="1837"/>
    <b v="0"/>
    <n v="30"/>
    <x v="0"/>
    <s v="music/rock"/>
    <n v="307"/>
    <n v="61.37"/>
    <x v="4"/>
    <x v="11"/>
    <x v="1837"/>
    <x v="1836"/>
    <x v="5"/>
  </r>
  <r>
    <x v="1838"/>
    <x v="1838"/>
    <x v="1836"/>
    <x v="28"/>
    <n v="1001.49"/>
    <x v="0"/>
    <s v="US"/>
    <s v="USD"/>
    <x v="1837"/>
    <x v="1838"/>
    <b v="0"/>
    <n v="28"/>
    <x v="0"/>
    <s v="music/rock"/>
    <n v="100"/>
    <n v="35.770000000000003"/>
    <x v="4"/>
    <x v="11"/>
    <x v="1838"/>
    <x v="1837"/>
    <x v="6"/>
  </r>
  <r>
    <x v="1839"/>
    <x v="1839"/>
    <x v="1837"/>
    <x v="28"/>
    <n v="2053"/>
    <x v="0"/>
    <s v="US"/>
    <s v="USD"/>
    <x v="1838"/>
    <x v="1839"/>
    <b v="0"/>
    <n v="45"/>
    <x v="0"/>
    <s v="music/rock"/>
    <n v="205"/>
    <n v="45.62"/>
    <x v="4"/>
    <x v="11"/>
    <x v="1839"/>
    <x v="1838"/>
    <x v="2"/>
  </r>
  <r>
    <x v="1840"/>
    <x v="1840"/>
    <x v="1838"/>
    <x v="42"/>
    <n v="980"/>
    <x v="0"/>
    <s v="US"/>
    <s v="USD"/>
    <x v="1839"/>
    <x v="1840"/>
    <b v="0"/>
    <n v="13"/>
    <x v="0"/>
    <s v="music/rock"/>
    <n v="109"/>
    <n v="75.38"/>
    <x v="4"/>
    <x v="11"/>
    <x v="1840"/>
    <x v="1839"/>
    <x v="4"/>
  </r>
  <r>
    <x v="1841"/>
    <x v="1841"/>
    <x v="1839"/>
    <x v="13"/>
    <n v="2035"/>
    <x v="0"/>
    <s v="US"/>
    <s v="USD"/>
    <x v="1840"/>
    <x v="1841"/>
    <b v="0"/>
    <n v="40"/>
    <x v="0"/>
    <s v="music/rock"/>
    <n v="102"/>
    <n v="50.88"/>
    <x v="4"/>
    <x v="11"/>
    <x v="1841"/>
    <x v="1840"/>
    <x v="3"/>
  </r>
  <r>
    <x v="1842"/>
    <x v="1842"/>
    <x v="1840"/>
    <x v="13"/>
    <n v="2505"/>
    <x v="0"/>
    <s v="US"/>
    <s v="USD"/>
    <x v="1841"/>
    <x v="1842"/>
    <b v="0"/>
    <n v="21"/>
    <x v="0"/>
    <s v="music/rock"/>
    <n v="125"/>
    <n v="119.29"/>
    <x v="4"/>
    <x v="11"/>
    <x v="1842"/>
    <x v="1841"/>
    <x v="0"/>
  </r>
  <r>
    <x v="1843"/>
    <x v="1843"/>
    <x v="1841"/>
    <x v="3"/>
    <n v="12400.61"/>
    <x v="0"/>
    <s v="US"/>
    <s v="USD"/>
    <x v="1842"/>
    <x v="1843"/>
    <b v="0"/>
    <n v="134"/>
    <x v="0"/>
    <s v="music/rock"/>
    <n v="124"/>
    <n v="92.54"/>
    <x v="4"/>
    <x v="11"/>
    <x v="1843"/>
    <x v="1842"/>
    <x v="6"/>
  </r>
  <r>
    <x v="1844"/>
    <x v="1844"/>
    <x v="1842"/>
    <x v="15"/>
    <n v="1521"/>
    <x v="0"/>
    <s v="US"/>
    <s v="USD"/>
    <x v="1843"/>
    <x v="1844"/>
    <b v="0"/>
    <n v="20"/>
    <x v="0"/>
    <s v="music/rock"/>
    <n v="101"/>
    <n v="76.05"/>
    <x v="4"/>
    <x v="11"/>
    <x v="1844"/>
    <x v="1843"/>
    <x v="6"/>
  </r>
  <r>
    <x v="1845"/>
    <x v="1845"/>
    <x v="1843"/>
    <x v="28"/>
    <n v="1000"/>
    <x v="0"/>
    <s v="US"/>
    <s v="USD"/>
    <x v="1844"/>
    <x v="1845"/>
    <b v="0"/>
    <n v="19"/>
    <x v="0"/>
    <s v="music/rock"/>
    <n v="100"/>
    <n v="52.63"/>
    <x v="4"/>
    <x v="11"/>
    <x v="1845"/>
    <x v="1844"/>
    <x v="2"/>
  </r>
  <r>
    <x v="1846"/>
    <x v="1846"/>
    <x v="1844"/>
    <x v="36"/>
    <n v="20689"/>
    <x v="0"/>
    <s v="US"/>
    <s v="USD"/>
    <x v="1845"/>
    <x v="1846"/>
    <b v="0"/>
    <n v="209"/>
    <x v="0"/>
    <s v="music/rock"/>
    <n v="138"/>
    <n v="98.99"/>
    <x v="4"/>
    <x v="11"/>
    <x v="1846"/>
    <x v="1845"/>
    <x v="5"/>
  </r>
  <r>
    <x v="1847"/>
    <x v="1847"/>
    <x v="1845"/>
    <x v="30"/>
    <n v="3022"/>
    <x v="0"/>
    <s v="US"/>
    <s v="USD"/>
    <x v="1846"/>
    <x v="1847"/>
    <b v="0"/>
    <n v="38"/>
    <x v="0"/>
    <s v="music/rock"/>
    <n v="121"/>
    <n v="79.53"/>
    <x v="4"/>
    <x v="11"/>
    <x v="1847"/>
    <x v="1846"/>
    <x v="0"/>
  </r>
  <r>
    <x v="1848"/>
    <x v="1848"/>
    <x v="1846"/>
    <x v="9"/>
    <n v="3221"/>
    <x v="0"/>
    <s v="US"/>
    <s v="USD"/>
    <x v="1847"/>
    <x v="1848"/>
    <b v="0"/>
    <n v="24"/>
    <x v="0"/>
    <s v="music/rock"/>
    <n v="107"/>
    <n v="134.21"/>
    <x v="4"/>
    <x v="11"/>
    <x v="1848"/>
    <x v="1847"/>
    <x v="6"/>
  </r>
  <r>
    <x v="1849"/>
    <x v="1849"/>
    <x v="1847"/>
    <x v="43"/>
    <n v="301"/>
    <x v="0"/>
    <s v="US"/>
    <s v="USD"/>
    <x v="1848"/>
    <x v="1849"/>
    <b v="0"/>
    <n v="8"/>
    <x v="0"/>
    <s v="music/rock"/>
    <n v="100"/>
    <n v="37.630000000000003"/>
    <x v="4"/>
    <x v="11"/>
    <x v="1849"/>
    <x v="1848"/>
    <x v="5"/>
  </r>
  <r>
    <x v="1850"/>
    <x v="1850"/>
    <x v="1848"/>
    <x v="7"/>
    <n v="9137"/>
    <x v="0"/>
    <s v="US"/>
    <s v="USD"/>
    <x v="1849"/>
    <x v="1850"/>
    <b v="0"/>
    <n v="179"/>
    <x v="0"/>
    <s v="music/rock"/>
    <n v="102"/>
    <n v="51.04"/>
    <x v="4"/>
    <x v="11"/>
    <x v="1850"/>
    <x v="1849"/>
    <x v="3"/>
  </r>
  <r>
    <x v="1851"/>
    <x v="1851"/>
    <x v="1849"/>
    <x v="46"/>
    <n v="1301"/>
    <x v="0"/>
    <s v="US"/>
    <s v="USD"/>
    <x v="1850"/>
    <x v="1851"/>
    <b v="0"/>
    <n v="26"/>
    <x v="0"/>
    <s v="music/rock"/>
    <n v="100"/>
    <n v="50.04"/>
    <x v="4"/>
    <x v="11"/>
    <x v="1851"/>
    <x v="1850"/>
    <x v="3"/>
  </r>
  <r>
    <x v="1852"/>
    <x v="1852"/>
    <x v="1850"/>
    <x v="36"/>
    <n v="17545"/>
    <x v="0"/>
    <s v="US"/>
    <s v="USD"/>
    <x v="1851"/>
    <x v="1852"/>
    <b v="0"/>
    <n v="131"/>
    <x v="0"/>
    <s v="music/rock"/>
    <n v="117"/>
    <n v="133.93"/>
    <x v="4"/>
    <x v="11"/>
    <x v="1852"/>
    <x v="1851"/>
    <x v="0"/>
  </r>
  <r>
    <x v="1853"/>
    <x v="1853"/>
    <x v="1851"/>
    <x v="134"/>
    <n v="815"/>
    <x v="0"/>
    <s v="US"/>
    <s v="USD"/>
    <x v="1852"/>
    <x v="1853"/>
    <b v="0"/>
    <n v="14"/>
    <x v="0"/>
    <s v="music/rock"/>
    <n v="102"/>
    <n v="58.21"/>
    <x v="4"/>
    <x v="11"/>
    <x v="1853"/>
    <x v="1852"/>
    <x v="5"/>
  </r>
  <r>
    <x v="1854"/>
    <x v="1854"/>
    <x v="1852"/>
    <x v="36"/>
    <n v="15318.55"/>
    <x v="0"/>
    <s v="US"/>
    <s v="USD"/>
    <x v="1853"/>
    <x v="1854"/>
    <b v="0"/>
    <n v="174"/>
    <x v="0"/>
    <s v="music/rock"/>
    <n v="102"/>
    <n v="88.04"/>
    <x v="4"/>
    <x v="11"/>
    <x v="1854"/>
    <x v="1853"/>
    <x v="4"/>
  </r>
  <r>
    <x v="1855"/>
    <x v="1855"/>
    <x v="1853"/>
    <x v="222"/>
    <n v="13480.16"/>
    <x v="0"/>
    <s v="CA"/>
    <s v="CAD"/>
    <x v="1854"/>
    <x v="1855"/>
    <b v="0"/>
    <n v="191"/>
    <x v="0"/>
    <s v="music/rock"/>
    <n v="154"/>
    <n v="70.58"/>
    <x v="4"/>
    <x v="11"/>
    <x v="1855"/>
    <x v="1854"/>
    <x v="4"/>
  </r>
  <r>
    <x v="1856"/>
    <x v="1856"/>
    <x v="1854"/>
    <x v="13"/>
    <n v="2025"/>
    <x v="0"/>
    <s v="US"/>
    <s v="USD"/>
    <x v="1855"/>
    <x v="1856"/>
    <b v="0"/>
    <n v="38"/>
    <x v="0"/>
    <s v="music/rock"/>
    <n v="101"/>
    <n v="53.29"/>
    <x v="4"/>
    <x v="11"/>
    <x v="1856"/>
    <x v="1855"/>
    <x v="3"/>
  </r>
  <r>
    <x v="1857"/>
    <x v="1857"/>
    <x v="1855"/>
    <x v="9"/>
    <n v="3000"/>
    <x v="0"/>
    <s v="US"/>
    <s v="USD"/>
    <x v="1856"/>
    <x v="1857"/>
    <b v="0"/>
    <n v="22"/>
    <x v="0"/>
    <s v="music/rock"/>
    <n v="100"/>
    <n v="136.36000000000001"/>
    <x v="4"/>
    <x v="11"/>
    <x v="1857"/>
    <x v="1856"/>
    <x v="3"/>
  </r>
  <r>
    <x v="1858"/>
    <x v="1858"/>
    <x v="1856"/>
    <x v="291"/>
    <n v="6041.55"/>
    <x v="0"/>
    <s v="US"/>
    <s v="USD"/>
    <x v="1857"/>
    <x v="1858"/>
    <b v="0"/>
    <n v="149"/>
    <x v="0"/>
    <s v="music/rock"/>
    <n v="109"/>
    <n v="40.549999999999997"/>
    <x v="4"/>
    <x v="11"/>
    <x v="1858"/>
    <x v="1857"/>
    <x v="6"/>
  </r>
  <r>
    <x v="1859"/>
    <x v="1859"/>
    <x v="1857"/>
    <x v="9"/>
    <n v="3955"/>
    <x v="0"/>
    <s v="US"/>
    <s v="USD"/>
    <x v="1858"/>
    <x v="1859"/>
    <b v="0"/>
    <n v="56"/>
    <x v="0"/>
    <s v="music/rock"/>
    <n v="132"/>
    <n v="70.63"/>
    <x v="4"/>
    <x v="11"/>
    <x v="1859"/>
    <x v="1858"/>
    <x v="6"/>
  </r>
  <r>
    <x v="1860"/>
    <x v="1860"/>
    <x v="1858"/>
    <x v="47"/>
    <n v="1001"/>
    <x v="0"/>
    <s v="US"/>
    <s v="USD"/>
    <x v="1859"/>
    <x v="1860"/>
    <b v="0"/>
    <n v="19"/>
    <x v="0"/>
    <s v="music/rock"/>
    <n v="133"/>
    <n v="52.68"/>
    <x v="4"/>
    <x v="11"/>
    <x v="1860"/>
    <x v="1859"/>
    <x v="3"/>
  </r>
  <r>
    <x v="1861"/>
    <x v="1861"/>
    <x v="1859"/>
    <x v="65"/>
    <n v="0"/>
    <x v="2"/>
    <s v="GB"/>
    <s v="GBP"/>
    <x v="1860"/>
    <x v="1861"/>
    <b v="0"/>
    <n v="0"/>
    <x v="1"/>
    <s v="games/mobile games"/>
    <n v="0"/>
    <n v="0"/>
    <x v="6"/>
    <x v="18"/>
    <x v="1861"/>
    <x v="1860"/>
    <x v="3"/>
  </r>
  <r>
    <x v="1862"/>
    <x v="1862"/>
    <x v="1860"/>
    <x v="102"/>
    <n v="1455"/>
    <x v="2"/>
    <s v="US"/>
    <s v="USD"/>
    <x v="1861"/>
    <x v="1862"/>
    <b v="0"/>
    <n v="16"/>
    <x v="1"/>
    <s v="games/mobile games"/>
    <n v="8"/>
    <n v="90.94"/>
    <x v="6"/>
    <x v="18"/>
    <x v="1862"/>
    <x v="1861"/>
    <x v="1"/>
  </r>
  <r>
    <x v="1863"/>
    <x v="1863"/>
    <x v="1861"/>
    <x v="30"/>
    <n v="10"/>
    <x v="2"/>
    <s v="US"/>
    <s v="USD"/>
    <x v="1862"/>
    <x v="1863"/>
    <b v="0"/>
    <n v="2"/>
    <x v="1"/>
    <s v="games/mobile games"/>
    <n v="0"/>
    <n v="5"/>
    <x v="6"/>
    <x v="18"/>
    <x v="1863"/>
    <x v="1862"/>
    <x v="3"/>
  </r>
  <r>
    <x v="1864"/>
    <x v="1864"/>
    <x v="1862"/>
    <x v="115"/>
    <n v="2788"/>
    <x v="2"/>
    <s v="US"/>
    <s v="USD"/>
    <x v="1863"/>
    <x v="1864"/>
    <b v="0"/>
    <n v="48"/>
    <x v="1"/>
    <s v="games/mobile games"/>
    <n v="43"/>
    <n v="58.08"/>
    <x v="6"/>
    <x v="18"/>
    <x v="1864"/>
    <x v="1863"/>
    <x v="3"/>
  </r>
  <r>
    <x v="1865"/>
    <x v="1865"/>
    <x v="1863"/>
    <x v="74"/>
    <n v="4"/>
    <x v="2"/>
    <s v="GB"/>
    <s v="GBP"/>
    <x v="1864"/>
    <x v="1865"/>
    <b v="0"/>
    <n v="2"/>
    <x v="1"/>
    <s v="games/mobile games"/>
    <n v="0"/>
    <n v="2"/>
    <x v="6"/>
    <x v="18"/>
    <x v="1865"/>
    <x v="1864"/>
    <x v="2"/>
  </r>
  <r>
    <x v="1866"/>
    <x v="1866"/>
    <x v="1864"/>
    <x v="31"/>
    <n v="125"/>
    <x v="2"/>
    <s v="US"/>
    <s v="USD"/>
    <x v="1865"/>
    <x v="1866"/>
    <b v="0"/>
    <n v="2"/>
    <x v="1"/>
    <s v="games/mobile games"/>
    <n v="1"/>
    <n v="62.5"/>
    <x v="6"/>
    <x v="18"/>
    <x v="1866"/>
    <x v="1865"/>
    <x v="1"/>
  </r>
  <r>
    <x v="1867"/>
    <x v="1867"/>
    <x v="1865"/>
    <x v="22"/>
    <n v="10"/>
    <x v="2"/>
    <s v="US"/>
    <s v="USD"/>
    <x v="1866"/>
    <x v="1867"/>
    <b v="0"/>
    <n v="1"/>
    <x v="1"/>
    <s v="games/mobile games"/>
    <n v="0"/>
    <n v="10"/>
    <x v="6"/>
    <x v="18"/>
    <x v="1867"/>
    <x v="1866"/>
    <x v="2"/>
  </r>
  <r>
    <x v="1868"/>
    <x v="1868"/>
    <x v="1866"/>
    <x v="31"/>
    <n v="1217"/>
    <x v="2"/>
    <s v="US"/>
    <s v="USD"/>
    <x v="1867"/>
    <x v="1868"/>
    <b v="0"/>
    <n v="17"/>
    <x v="1"/>
    <s v="games/mobile games"/>
    <n v="5"/>
    <n v="71.59"/>
    <x v="6"/>
    <x v="18"/>
    <x v="1868"/>
    <x v="1867"/>
    <x v="0"/>
  </r>
  <r>
    <x v="1869"/>
    <x v="1869"/>
    <x v="1867"/>
    <x v="3"/>
    <n v="0"/>
    <x v="2"/>
    <s v="US"/>
    <s v="USD"/>
    <x v="1868"/>
    <x v="1869"/>
    <b v="0"/>
    <n v="0"/>
    <x v="1"/>
    <s v="games/mobile games"/>
    <n v="0"/>
    <n v="0"/>
    <x v="6"/>
    <x v="18"/>
    <x v="1869"/>
    <x v="1868"/>
    <x v="2"/>
  </r>
  <r>
    <x v="1870"/>
    <x v="1870"/>
    <x v="1868"/>
    <x v="8"/>
    <n v="361"/>
    <x v="2"/>
    <s v="US"/>
    <s v="USD"/>
    <x v="1869"/>
    <x v="1870"/>
    <b v="0"/>
    <n v="11"/>
    <x v="1"/>
    <s v="games/mobile games"/>
    <n v="10"/>
    <n v="32.82"/>
    <x v="6"/>
    <x v="18"/>
    <x v="1870"/>
    <x v="1869"/>
    <x v="2"/>
  </r>
  <r>
    <x v="1871"/>
    <x v="1871"/>
    <x v="1869"/>
    <x v="115"/>
    <n v="4666"/>
    <x v="2"/>
    <s v="US"/>
    <s v="USD"/>
    <x v="1870"/>
    <x v="1871"/>
    <b v="0"/>
    <n v="95"/>
    <x v="1"/>
    <s v="games/mobile games"/>
    <n v="72"/>
    <n v="49.12"/>
    <x v="6"/>
    <x v="18"/>
    <x v="1871"/>
    <x v="1870"/>
    <x v="3"/>
  </r>
  <r>
    <x v="1872"/>
    <x v="1872"/>
    <x v="1870"/>
    <x v="22"/>
    <n v="212"/>
    <x v="2"/>
    <s v="US"/>
    <s v="USD"/>
    <x v="1871"/>
    <x v="1872"/>
    <b v="0"/>
    <n v="13"/>
    <x v="1"/>
    <s v="games/mobile games"/>
    <n v="1"/>
    <n v="16.309999999999999"/>
    <x v="6"/>
    <x v="18"/>
    <x v="1872"/>
    <x v="1871"/>
    <x v="0"/>
  </r>
  <r>
    <x v="1873"/>
    <x v="1873"/>
    <x v="1871"/>
    <x v="6"/>
    <n v="36"/>
    <x v="2"/>
    <s v="CA"/>
    <s v="CAD"/>
    <x v="1872"/>
    <x v="1873"/>
    <b v="0"/>
    <n v="2"/>
    <x v="1"/>
    <s v="games/mobile games"/>
    <n v="0"/>
    <n v="18"/>
    <x v="6"/>
    <x v="18"/>
    <x v="1873"/>
    <x v="1872"/>
    <x v="0"/>
  </r>
  <r>
    <x v="1874"/>
    <x v="1874"/>
    <x v="1872"/>
    <x v="292"/>
    <n v="26"/>
    <x v="2"/>
    <s v="US"/>
    <s v="USD"/>
    <x v="1873"/>
    <x v="1874"/>
    <b v="0"/>
    <n v="2"/>
    <x v="1"/>
    <s v="games/mobile games"/>
    <n v="0"/>
    <n v="13"/>
    <x v="6"/>
    <x v="18"/>
    <x v="1874"/>
    <x v="1873"/>
    <x v="2"/>
  </r>
  <r>
    <x v="1875"/>
    <x v="1875"/>
    <x v="1873"/>
    <x v="3"/>
    <n v="51"/>
    <x v="2"/>
    <s v="US"/>
    <s v="USD"/>
    <x v="1874"/>
    <x v="1875"/>
    <b v="0"/>
    <n v="3"/>
    <x v="1"/>
    <s v="games/mobile games"/>
    <n v="1"/>
    <n v="17"/>
    <x v="6"/>
    <x v="18"/>
    <x v="1875"/>
    <x v="1874"/>
    <x v="2"/>
  </r>
  <r>
    <x v="1876"/>
    <x v="1876"/>
    <x v="1874"/>
    <x v="293"/>
    <n v="0"/>
    <x v="2"/>
    <s v="AU"/>
    <s v="AUD"/>
    <x v="1875"/>
    <x v="1876"/>
    <b v="0"/>
    <n v="0"/>
    <x v="1"/>
    <s v="games/mobile games"/>
    <n v="0"/>
    <n v="0"/>
    <x v="6"/>
    <x v="18"/>
    <x v="1876"/>
    <x v="1875"/>
    <x v="3"/>
  </r>
  <r>
    <x v="1877"/>
    <x v="1877"/>
    <x v="1875"/>
    <x v="294"/>
    <n v="0"/>
    <x v="2"/>
    <s v="US"/>
    <s v="USD"/>
    <x v="1876"/>
    <x v="1877"/>
    <b v="0"/>
    <n v="0"/>
    <x v="1"/>
    <s v="games/mobile games"/>
    <n v="0"/>
    <n v="0"/>
    <x v="6"/>
    <x v="18"/>
    <x v="1877"/>
    <x v="1876"/>
    <x v="0"/>
  </r>
  <r>
    <x v="1878"/>
    <x v="1878"/>
    <x v="1876"/>
    <x v="6"/>
    <n v="0"/>
    <x v="2"/>
    <s v="AU"/>
    <s v="AUD"/>
    <x v="1877"/>
    <x v="1878"/>
    <b v="0"/>
    <n v="0"/>
    <x v="1"/>
    <s v="games/mobile games"/>
    <n v="0"/>
    <n v="0"/>
    <x v="6"/>
    <x v="18"/>
    <x v="1878"/>
    <x v="1877"/>
    <x v="3"/>
  </r>
  <r>
    <x v="1879"/>
    <x v="1879"/>
    <x v="1877"/>
    <x v="10"/>
    <n v="6"/>
    <x v="2"/>
    <s v="ES"/>
    <s v="EUR"/>
    <x v="1878"/>
    <x v="1879"/>
    <b v="0"/>
    <n v="2"/>
    <x v="1"/>
    <s v="games/mobile games"/>
    <n v="0"/>
    <n v="3"/>
    <x v="6"/>
    <x v="18"/>
    <x v="1879"/>
    <x v="1878"/>
    <x v="2"/>
  </r>
  <r>
    <x v="1880"/>
    <x v="1880"/>
    <x v="1878"/>
    <x v="10"/>
    <n v="1004"/>
    <x v="2"/>
    <s v="GB"/>
    <s v="GBP"/>
    <x v="1879"/>
    <x v="1880"/>
    <b v="0"/>
    <n v="24"/>
    <x v="1"/>
    <s v="games/mobile games"/>
    <n v="20"/>
    <n v="41.83"/>
    <x v="6"/>
    <x v="18"/>
    <x v="1880"/>
    <x v="1879"/>
    <x v="2"/>
  </r>
  <r>
    <x v="1881"/>
    <x v="1881"/>
    <x v="1879"/>
    <x v="13"/>
    <n v="3453.69"/>
    <x v="0"/>
    <s v="US"/>
    <s v="USD"/>
    <x v="1880"/>
    <x v="1881"/>
    <b v="0"/>
    <n v="70"/>
    <x v="0"/>
    <s v="music/indie rock"/>
    <n v="173"/>
    <n v="49.34"/>
    <x v="4"/>
    <x v="14"/>
    <x v="1881"/>
    <x v="1880"/>
    <x v="0"/>
  </r>
  <r>
    <x v="1882"/>
    <x v="1882"/>
    <x v="1880"/>
    <x v="295"/>
    <n v="3380"/>
    <x v="0"/>
    <s v="US"/>
    <s v="USD"/>
    <x v="1881"/>
    <x v="1882"/>
    <b v="0"/>
    <n v="81"/>
    <x v="0"/>
    <s v="music/indie rock"/>
    <n v="101"/>
    <n v="41.73"/>
    <x v="4"/>
    <x v="14"/>
    <x v="1882"/>
    <x v="1881"/>
    <x v="5"/>
  </r>
  <r>
    <x v="1883"/>
    <x v="1883"/>
    <x v="1881"/>
    <x v="117"/>
    <n v="1047"/>
    <x v="0"/>
    <s v="US"/>
    <s v="USD"/>
    <x v="1882"/>
    <x v="1883"/>
    <b v="0"/>
    <n v="32"/>
    <x v="0"/>
    <s v="music/indie rock"/>
    <n v="105"/>
    <n v="32.72"/>
    <x v="4"/>
    <x v="14"/>
    <x v="1883"/>
    <x v="1882"/>
    <x v="5"/>
  </r>
  <r>
    <x v="1884"/>
    <x v="1884"/>
    <x v="1882"/>
    <x v="28"/>
    <n v="1351"/>
    <x v="0"/>
    <s v="US"/>
    <s v="USD"/>
    <x v="1883"/>
    <x v="1884"/>
    <b v="0"/>
    <n v="26"/>
    <x v="0"/>
    <s v="music/indie rock"/>
    <n v="135"/>
    <n v="51.96"/>
    <x v="4"/>
    <x v="14"/>
    <x v="1884"/>
    <x v="1883"/>
    <x v="5"/>
  </r>
  <r>
    <x v="1885"/>
    <x v="1885"/>
    <x v="1883"/>
    <x v="296"/>
    <n v="5322"/>
    <x v="0"/>
    <s v="US"/>
    <s v="USD"/>
    <x v="1884"/>
    <x v="1885"/>
    <b v="0"/>
    <n v="105"/>
    <x v="0"/>
    <s v="music/indie rock"/>
    <n v="116"/>
    <n v="50.69"/>
    <x v="4"/>
    <x v="14"/>
    <x v="1885"/>
    <x v="1884"/>
    <x v="5"/>
  </r>
  <r>
    <x v="1886"/>
    <x v="1886"/>
    <x v="1884"/>
    <x v="38"/>
    <n v="1225"/>
    <x v="0"/>
    <s v="US"/>
    <s v="USD"/>
    <x v="1885"/>
    <x v="1886"/>
    <b v="0"/>
    <n v="29"/>
    <x v="0"/>
    <s v="music/indie rock"/>
    <n v="102"/>
    <n v="42.24"/>
    <x v="4"/>
    <x v="14"/>
    <x v="1886"/>
    <x v="1885"/>
    <x v="3"/>
  </r>
  <r>
    <x v="1887"/>
    <x v="1887"/>
    <x v="1885"/>
    <x v="9"/>
    <n v="3335"/>
    <x v="0"/>
    <s v="ES"/>
    <s v="EUR"/>
    <x v="1886"/>
    <x v="1887"/>
    <b v="0"/>
    <n v="8"/>
    <x v="0"/>
    <s v="music/indie rock"/>
    <n v="111"/>
    <n v="416.88"/>
    <x v="4"/>
    <x v="14"/>
    <x v="1887"/>
    <x v="1886"/>
    <x v="0"/>
  </r>
  <r>
    <x v="1888"/>
    <x v="1888"/>
    <x v="1886"/>
    <x v="30"/>
    <n v="4152"/>
    <x v="0"/>
    <s v="US"/>
    <s v="USD"/>
    <x v="1887"/>
    <x v="1888"/>
    <b v="0"/>
    <n v="89"/>
    <x v="0"/>
    <s v="music/indie rock"/>
    <n v="166"/>
    <n v="46.65"/>
    <x v="4"/>
    <x v="14"/>
    <x v="1888"/>
    <x v="1887"/>
    <x v="7"/>
  </r>
  <r>
    <x v="1889"/>
    <x v="1889"/>
    <x v="1887"/>
    <x v="13"/>
    <n v="2132"/>
    <x v="0"/>
    <s v="US"/>
    <s v="USD"/>
    <x v="1888"/>
    <x v="1889"/>
    <b v="0"/>
    <n v="44"/>
    <x v="0"/>
    <s v="music/indie rock"/>
    <n v="107"/>
    <n v="48.45"/>
    <x v="4"/>
    <x v="14"/>
    <x v="1889"/>
    <x v="1888"/>
    <x v="4"/>
  </r>
  <r>
    <x v="1890"/>
    <x v="1890"/>
    <x v="1888"/>
    <x v="14"/>
    <n v="17350.13"/>
    <x v="0"/>
    <s v="US"/>
    <s v="USD"/>
    <x v="1889"/>
    <x v="1890"/>
    <b v="0"/>
    <n v="246"/>
    <x v="0"/>
    <s v="music/indie rock"/>
    <n v="145"/>
    <n v="70.53"/>
    <x v="4"/>
    <x v="14"/>
    <x v="1890"/>
    <x v="1889"/>
    <x v="5"/>
  </r>
  <r>
    <x v="1891"/>
    <x v="1891"/>
    <x v="1889"/>
    <x v="3"/>
    <n v="10555"/>
    <x v="0"/>
    <s v="US"/>
    <s v="USD"/>
    <x v="1890"/>
    <x v="1891"/>
    <b v="0"/>
    <n v="120"/>
    <x v="0"/>
    <s v="music/indie rock"/>
    <n v="106"/>
    <n v="87.96"/>
    <x v="4"/>
    <x v="14"/>
    <x v="1891"/>
    <x v="1890"/>
    <x v="7"/>
  </r>
  <r>
    <x v="1892"/>
    <x v="1892"/>
    <x v="1890"/>
    <x v="2"/>
    <n v="683"/>
    <x v="0"/>
    <s v="US"/>
    <s v="USD"/>
    <x v="1891"/>
    <x v="1892"/>
    <b v="0"/>
    <n v="26"/>
    <x v="0"/>
    <s v="music/indie rock"/>
    <n v="137"/>
    <n v="26.27"/>
    <x v="4"/>
    <x v="14"/>
    <x v="1892"/>
    <x v="1891"/>
    <x v="6"/>
  </r>
  <r>
    <x v="1893"/>
    <x v="1893"/>
    <x v="1891"/>
    <x v="30"/>
    <n v="2600"/>
    <x v="0"/>
    <s v="US"/>
    <s v="USD"/>
    <x v="1892"/>
    <x v="1893"/>
    <b v="0"/>
    <n v="45"/>
    <x v="0"/>
    <s v="music/indie rock"/>
    <n v="104"/>
    <n v="57.78"/>
    <x v="4"/>
    <x v="14"/>
    <x v="1893"/>
    <x v="1892"/>
    <x v="6"/>
  </r>
  <r>
    <x v="1894"/>
    <x v="1894"/>
    <x v="1892"/>
    <x v="28"/>
    <n v="1145"/>
    <x v="0"/>
    <s v="US"/>
    <s v="USD"/>
    <x v="1893"/>
    <x v="1894"/>
    <b v="0"/>
    <n v="20"/>
    <x v="0"/>
    <s v="music/indie rock"/>
    <n v="115"/>
    <n v="57.25"/>
    <x v="4"/>
    <x v="14"/>
    <x v="1894"/>
    <x v="1893"/>
    <x v="5"/>
  </r>
  <r>
    <x v="1895"/>
    <x v="1895"/>
    <x v="1893"/>
    <x v="297"/>
    <n v="9228"/>
    <x v="0"/>
    <s v="US"/>
    <s v="USD"/>
    <x v="1894"/>
    <x v="1895"/>
    <b v="0"/>
    <n v="47"/>
    <x v="0"/>
    <s v="music/indie rock"/>
    <n v="102"/>
    <n v="196.34"/>
    <x v="4"/>
    <x v="14"/>
    <x v="1895"/>
    <x v="1894"/>
    <x v="0"/>
  </r>
  <r>
    <x v="1896"/>
    <x v="1896"/>
    <x v="1894"/>
    <x v="298"/>
    <n v="559"/>
    <x v="0"/>
    <s v="US"/>
    <s v="USD"/>
    <x v="1895"/>
    <x v="1896"/>
    <b v="0"/>
    <n v="13"/>
    <x v="0"/>
    <s v="music/indie rock"/>
    <n v="124"/>
    <n v="43"/>
    <x v="4"/>
    <x v="14"/>
    <x v="1896"/>
    <x v="1895"/>
    <x v="5"/>
  </r>
  <r>
    <x v="1897"/>
    <x v="1897"/>
    <x v="1895"/>
    <x v="299"/>
    <n v="6506"/>
    <x v="0"/>
    <s v="US"/>
    <s v="USD"/>
    <x v="1896"/>
    <x v="1897"/>
    <b v="0"/>
    <n v="183"/>
    <x v="0"/>
    <s v="music/indie rock"/>
    <n v="102"/>
    <n v="35.549999999999997"/>
    <x v="4"/>
    <x v="14"/>
    <x v="1897"/>
    <x v="1896"/>
    <x v="3"/>
  </r>
  <r>
    <x v="1898"/>
    <x v="1898"/>
    <x v="1896"/>
    <x v="28"/>
    <n v="1445"/>
    <x v="0"/>
    <s v="US"/>
    <s v="USD"/>
    <x v="1897"/>
    <x v="1898"/>
    <b v="0"/>
    <n v="21"/>
    <x v="0"/>
    <s v="music/indie rock"/>
    <n v="145"/>
    <n v="68.81"/>
    <x v="4"/>
    <x v="14"/>
    <x v="1898"/>
    <x v="1897"/>
    <x v="0"/>
  </r>
  <r>
    <x v="1899"/>
    <x v="1899"/>
    <x v="1897"/>
    <x v="42"/>
    <n v="1200"/>
    <x v="0"/>
    <s v="US"/>
    <s v="USD"/>
    <x v="1898"/>
    <x v="1899"/>
    <b v="0"/>
    <n v="42"/>
    <x v="0"/>
    <s v="music/indie rock"/>
    <n v="133"/>
    <n v="28.57"/>
    <x v="4"/>
    <x v="14"/>
    <x v="1899"/>
    <x v="1898"/>
    <x v="0"/>
  </r>
  <r>
    <x v="1900"/>
    <x v="1900"/>
    <x v="1898"/>
    <x v="30"/>
    <n v="2734.11"/>
    <x v="0"/>
    <s v="US"/>
    <s v="USD"/>
    <x v="1899"/>
    <x v="1900"/>
    <b v="0"/>
    <n v="54"/>
    <x v="0"/>
    <s v="music/indie rock"/>
    <n v="109"/>
    <n v="50.63"/>
    <x v="4"/>
    <x v="14"/>
    <x v="1900"/>
    <x v="1899"/>
    <x v="5"/>
  </r>
  <r>
    <x v="1901"/>
    <x v="1901"/>
    <x v="1899"/>
    <x v="300"/>
    <n v="2670"/>
    <x v="2"/>
    <s v="GB"/>
    <s v="GBP"/>
    <x v="1900"/>
    <x v="1901"/>
    <b v="0"/>
    <n v="25"/>
    <x v="1"/>
    <s v="technology/gadgets"/>
    <n v="3"/>
    <n v="106.8"/>
    <x v="2"/>
    <x v="29"/>
    <x v="1901"/>
    <x v="1900"/>
    <x v="0"/>
  </r>
  <r>
    <x v="1902"/>
    <x v="1902"/>
    <x v="1900"/>
    <x v="28"/>
    <n v="12"/>
    <x v="2"/>
    <s v="NL"/>
    <s v="EUR"/>
    <x v="1901"/>
    <x v="1902"/>
    <b v="0"/>
    <n v="3"/>
    <x v="1"/>
    <s v="technology/gadgets"/>
    <n v="1"/>
    <n v="4"/>
    <x v="2"/>
    <x v="29"/>
    <x v="1902"/>
    <x v="1901"/>
    <x v="0"/>
  </r>
  <r>
    <x v="1903"/>
    <x v="1903"/>
    <x v="1901"/>
    <x v="9"/>
    <n v="1398"/>
    <x v="2"/>
    <s v="US"/>
    <s v="USD"/>
    <x v="1902"/>
    <x v="1903"/>
    <b v="0"/>
    <n v="41"/>
    <x v="1"/>
    <s v="technology/gadgets"/>
    <n v="47"/>
    <n v="34.1"/>
    <x v="2"/>
    <x v="29"/>
    <x v="1903"/>
    <x v="1902"/>
    <x v="2"/>
  </r>
  <r>
    <x v="1904"/>
    <x v="1904"/>
    <x v="1902"/>
    <x v="63"/>
    <n v="50"/>
    <x v="2"/>
    <s v="US"/>
    <s v="USD"/>
    <x v="1903"/>
    <x v="1904"/>
    <b v="0"/>
    <n v="2"/>
    <x v="1"/>
    <s v="technology/gadgets"/>
    <n v="0"/>
    <n v="25"/>
    <x v="2"/>
    <x v="29"/>
    <x v="1904"/>
    <x v="1903"/>
    <x v="0"/>
  </r>
  <r>
    <x v="1905"/>
    <x v="1905"/>
    <x v="1903"/>
    <x v="31"/>
    <n v="42"/>
    <x v="2"/>
    <s v="US"/>
    <s v="USD"/>
    <x v="1904"/>
    <x v="1905"/>
    <b v="0"/>
    <n v="4"/>
    <x v="1"/>
    <s v="technology/gadgets"/>
    <n v="0"/>
    <n v="10.5"/>
    <x v="2"/>
    <x v="29"/>
    <x v="1905"/>
    <x v="1904"/>
    <x v="3"/>
  </r>
  <r>
    <x v="1906"/>
    <x v="1906"/>
    <x v="1904"/>
    <x v="63"/>
    <n v="21380"/>
    <x v="2"/>
    <s v="US"/>
    <s v="USD"/>
    <x v="1905"/>
    <x v="1906"/>
    <b v="0"/>
    <n v="99"/>
    <x v="1"/>
    <s v="technology/gadgets"/>
    <n v="43"/>
    <n v="215.96"/>
    <x v="2"/>
    <x v="29"/>
    <x v="1906"/>
    <x v="1905"/>
    <x v="2"/>
  </r>
  <r>
    <x v="1907"/>
    <x v="1907"/>
    <x v="1905"/>
    <x v="11"/>
    <n v="85"/>
    <x v="2"/>
    <s v="US"/>
    <s v="USD"/>
    <x v="1906"/>
    <x v="1907"/>
    <b v="0"/>
    <n v="4"/>
    <x v="1"/>
    <s v="technology/gadgets"/>
    <n v="0"/>
    <n v="21.25"/>
    <x v="2"/>
    <x v="29"/>
    <x v="1907"/>
    <x v="1906"/>
    <x v="3"/>
  </r>
  <r>
    <x v="1908"/>
    <x v="1908"/>
    <x v="1906"/>
    <x v="31"/>
    <n v="433"/>
    <x v="2"/>
    <s v="US"/>
    <s v="USD"/>
    <x v="1907"/>
    <x v="1908"/>
    <b v="0"/>
    <n v="4"/>
    <x v="1"/>
    <s v="technology/gadgets"/>
    <n v="2"/>
    <n v="108.25"/>
    <x v="2"/>
    <x v="29"/>
    <x v="1908"/>
    <x v="1907"/>
    <x v="2"/>
  </r>
  <r>
    <x v="1909"/>
    <x v="1909"/>
    <x v="1907"/>
    <x v="19"/>
    <n v="4939"/>
    <x v="2"/>
    <s v="US"/>
    <s v="USD"/>
    <x v="1908"/>
    <x v="1909"/>
    <b v="0"/>
    <n v="38"/>
    <x v="1"/>
    <s v="technology/gadgets"/>
    <n v="14"/>
    <n v="129.97"/>
    <x v="2"/>
    <x v="29"/>
    <x v="1909"/>
    <x v="1908"/>
    <x v="3"/>
  </r>
  <r>
    <x v="1910"/>
    <x v="1910"/>
    <x v="1908"/>
    <x v="94"/>
    <n v="33486"/>
    <x v="2"/>
    <s v="NL"/>
    <s v="EUR"/>
    <x v="1909"/>
    <x v="1910"/>
    <b v="0"/>
    <n v="285"/>
    <x v="1"/>
    <s v="technology/gadgets"/>
    <n v="39"/>
    <n v="117.49"/>
    <x v="2"/>
    <x v="29"/>
    <x v="1910"/>
    <x v="1909"/>
    <x v="0"/>
  </r>
  <r>
    <x v="1911"/>
    <x v="1911"/>
    <x v="1909"/>
    <x v="301"/>
    <n v="10"/>
    <x v="2"/>
    <s v="NZ"/>
    <s v="NZD"/>
    <x v="1910"/>
    <x v="1911"/>
    <b v="0"/>
    <n v="1"/>
    <x v="1"/>
    <s v="technology/gadgets"/>
    <n v="0"/>
    <n v="10"/>
    <x v="2"/>
    <x v="29"/>
    <x v="1911"/>
    <x v="1910"/>
    <x v="3"/>
  </r>
  <r>
    <x v="1912"/>
    <x v="1912"/>
    <x v="1910"/>
    <x v="10"/>
    <n v="2965"/>
    <x v="2"/>
    <s v="US"/>
    <s v="USD"/>
    <x v="1911"/>
    <x v="1912"/>
    <b v="0"/>
    <n v="42"/>
    <x v="1"/>
    <s v="technology/gadgets"/>
    <n v="59"/>
    <n v="70.599999999999994"/>
    <x v="2"/>
    <x v="29"/>
    <x v="1912"/>
    <x v="1911"/>
    <x v="0"/>
  </r>
  <r>
    <x v="1913"/>
    <x v="1913"/>
    <x v="1911"/>
    <x v="240"/>
    <n v="637"/>
    <x v="2"/>
    <s v="GB"/>
    <s v="GBP"/>
    <x v="1912"/>
    <x v="1913"/>
    <b v="0"/>
    <n v="26"/>
    <x v="1"/>
    <s v="technology/gadgets"/>
    <n v="1"/>
    <n v="24.5"/>
    <x v="2"/>
    <x v="29"/>
    <x v="1913"/>
    <x v="1912"/>
    <x v="3"/>
  </r>
  <r>
    <x v="1914"/>
    <x v="1914"/>
    <x v="1912"/>
    <x v="302"/>
    <n v="60"/>
    <x v="2"/>
    <s v="US"/>
    <s v="USD"/>
    <x v="1913"/>
    <x v="1914"/>
    <b v="0"/>
    <n v="2"/>
    <x v="1"/>
    <s v="technology/gadgets"/>
    <n v="9"/>
    <n v="30"/>
    <x v="2"/>
    <x v="29"/>
    <x v="1914"/>
    <x v="1913"/>
    <x v="3"/>
  </r>
  <r>
    <x v="1915"/>
    <x v="1915"/>
    <x v="1913"/>
    <x v="2"/>
    <n v="8"/>
    <x v="2"/>
    <s v="US"/>
    <s v="USD"/>
    <x v="1914"/>
    <x v="1915"/>
    <b v="0"/>
    <n v="4"/>
    <x v="1"/>
    <s v="technology/gadgets"/>
    <n v="2"/>
    <n v="2"/>
    <x v="2"/>
    <x v="29"/>
    <x v="1915"/>
    <x v="1914"/>
    <x v="3"/>
  </r>
  <r>
    <x v="1916"/>
    <x v="1916"/>
    <x v="1914"/>
    <x v="22"/>
    <n v="102"/>
    <x v="2"/>
    <s v="US"/>
    <s v="USD"/>
    <x v="1915"/>
    <x v="1916"/>
    <b v="0"/>
    <n v="6"/>
    <x v="1"/>
    <s v="technology/gadgets"/>
    <n v="1"/>
    <n v="17"/>
    <x v="2"/>
    <x v="29"/>
    <x v="1916"/>
    <x v="1915"/>
    <x v="2"/>
  </r>
  <r>
    <x v="1917"/>
    <x v="1917"/>
    <x v="1915"/>
    <x v="303"/>
    <n v="205025"/>
    <x v="2"/>
    <s v="HK"/>
    <s v="HKD"/>
    <x v="1916"/>
    <x v="1917"/>
    <b v="0"/>
    <n v="70"/>
    <x v="1"/>
    <s v="technology/gadgets"/>
    <n v="53"/>
    <n v="2928.93"/>
    <x v="2"/>
    <x v="29"/>
    <x v="1917"/>
    <x v="1916"/>
    <x v="1"/>
  </r>
  <r>
    <x v="1918"/>
    <x v="1918"/>
    <x v="1916"/>
    <x v="31"/>
    <n v="260"/>
    <x v="2"/>
    <s v="US"/>
    <s v="USD"/>
    <x v="1917"/>
    <x v="1918"/>
    <b v="0"/>
    <n v="9"/>
    <x v="1"/>
    <s v="technology/gadgets"/>
    <n v="1"/>
    <n v="28.89"/>
    <x v="2"/>
    <x v="29"/>
    <x v="1918"/>
    <x v="1917"/>
    <x v="3"/>
  </r>
  <r>
    <x v="1919"/>
    <x v="1919"/>
    <x v="1917"/>
    <x v="2"/>
    <n v="237"/>
    <x v="2"/>
    <s v="US"/>
    <s v="USD"/>
    <x v="1918"/>
    <x v="1919"/>
    <b v="0"/>
    <n v="8"/>
    <x v="1"/>
    <s v="technology/gadgets"/>
    <n v="47"/>
    <n v="29.63"/>
    <x v="2"/>
    <x v="29"/>
    <x v="1919"/>
    <x v="1918"/>
    <x v="0"/>
  </r>
  <r>
    <x v="1920"/>
    <x v="1920"/>
    <x v="1918"/>
    <x v="3"/>
    <n v="4303"/>
    <x v="2"/>
    <s v="GB"/>
    <s v="GBP"/>
    <x v="1919"/>
    <x v="1920"/>
    <b v="0"/>
    <n v="105"/>
    <x v="1"/>
    <s v="technology/gadgets"/>
    <n v="43"/>
    <n v="40.98"/>
    <x v="2"/>
    <x v="29"/>
    <x v="1920"/>
    <x v="1919"/>
    <x v="0"/>
  </r>
  <r>
    <x v="1921"/>
    <x v="1921"/>
    <x v="1919"/>
    <x v="15"/>
    <n v="2052"/>
    <x v="0"/>
    <s v="US"/>
    <s v="USD"/>
    <x v="1920"/>
    <x v="1921"/>
    <b v="0"/>
    <n v="38"/>
    <x v="0"/>
    <s v="music/indie rock"/>
    <n v="137"/>
    <n v="54"/>
    <x v="4"/>
    <x v="14"/>
    <x v="1921"/>
    <x v="1920"/>
    <x v="5"/>
  </r>
  <r>
    <x v="1922"/>
    <x v="1922"/>
    <x v="1920"/>
    <x v="13"/>
    <n v="2311"/>
    <x v="0"/>
    <s v="US"/>
    <s v="USD"/>
    <x v="1921"/>
    <x v="1922"/>
    <b v="0"/>
    <n v="64"/>
    <x v="0"/>
    <s v="music/indie rock"/>
    <n v="116"/>
    <n v="36.11"/>
    <x v="4"/>
    <x v="14"/>
    <x v="1922"/>
    <x v="1921"/>
    <x v="4"/>
  </r>
  <r>
    <x v="1923"/>
    <x v="1923"/>
    <x v="1921"/>
    <x v="304"/>
    <n v="301"/>
    <x v="0"/>
    <s v="US"/>
    <s v="USD"/>
    <x v="1922"/>
    <x v="1923"/>
    <b v="0"/>
    <n v="13"/>
    <x v="0"/>
    <s v="music/indie rock"/>
    <n v="241"/>
    <n v="23.15"/>
    <x v="4"/>
    <x v="14"/>
    <x v="1923"/>
    <x v="1922"/>
    <x v="6"/>
  </r>
  <r>
    <x v="1924"/>
    <x v="1924"/>
    <x v="1922"/>
    <x v="9"/>
    <n v="3432"/>
    <x v="0"/>
    <s v="US"/>
    <s v="USD"/>
    <x v="1923"/>
    <x v="1924"/>
    <b v="0"/>
    <n v="33"/>
    <x v="0"/>
    <s v="music/indie rock"/>
    <n v="114"/>
    <n v="104"/>
    <x v="4"/>
    <x v="14"/>
    <x v="1924"/>
    <x v="1923"/>
    <x v="4"/>
  </r>
  <r>
    <x v="1925"/>
    <x v="1925"/>
    <x v="1923"/>
    <x v="15"/>
    <n v="1655"/>
    <x v="0"/>
    <s v="US"/>
    <s v="USD"/>
    <x v="1924"/>
    <x v="1925"/>
    <b v="0"/>
    <n v="52"/>
    <x v="0"/>
    <s v="music/indie rock"/>
    <n v="110"/>
    <n v="31.83"/>
    <x v="4"/>
    <x v="14"/>
    <x v="1925"/>
    <x v="1924"/>
    <x v="4"/>
  </r>
  <r>
    <x v="1926"/>
    <x v="1926"/>
    <x v="1924"/>
    <x v="15"/>
    <n v="2930.69"/>
    <x v="0"/>
    <s v="US"/>
    <s v="USD"/>
    <x v="1925"/>
    <x v="1926"/>
    <b v="0"/>
    <n v="107"/>
    <x v="0"/>
    <s v="music/indie rock"/>
    <n v="195"/>
    <n v="27.39"/>
    <x v="4"/>
    <x v="14"/>
    <x v="1926"/>
    <x v="1925"/>
    <x v="7"/>
  </r>
  <r>
    <x v="1927"/>
    <x v="1927"/>
    <x v="1925"/>
    <x v="20"/>
    <n v="620"/>
    <x v="0"/>
    <s v="US"/>
    <s v="USD"/>
    <x v="1926"/>
    <x v="1927"/>
    <b v="0"/>
    <n v="11"/>
    <x v="0"/>
    <s v="music/indie rock"/>
    <n v="103"/>
    <n v="56.36"/>
    <x v="4"/>
    <x v="14"/>
    <x v="1927"/>
    <x v="1926"/>
    <x v="5"/>
  </r>
  <r>
    <x v="1928"/>
    <x v="1928"/>
    <x v="1926"/>
    <x v="305"/>
    <n v="2630"/>
    <x v="0"/>
    <s v="US"/>
    <s v="USD"/>
    <x v="1927"/>
    <x v="1928"/>
    <b v="0"/>
    <n v="34"/>
    <x v="0"/>
    <s v="music/indie rock"/>
    <n v="103"/>
    <n v="77.349999999999994"/>
    <x v="4"/>
    <x v="14"/>
    <x v="1928"/>
    <x v="1927"/>
    <x v="4"/>
  </r>
  <r>
    <x v="1929"/>
    <x v="1929"/>
    <x v="1927"/>
    <x v="50"/>
    <n v="3210"/>
    <x v="0"/>
    <s v="US"/>
    <s v="USD"/>
    <x v="1928"/>
    <x v="1929"/>
    <b v="0"/>
    <n v="75"/>
    <x v="0"/>
    <s v="music/indie rock"/>
    <n v="100"/>
    <n v="42.8"/>
    <x v="4"/>
    <x v="14"/>
    <x v="1929"/>
    <x v="1928"/>
    <x v="6"/>
  </r>
  <r>
    <x v="1930"/>
    <x v="1930"/>
    <x v="1928"/>
    <x v="28"/>
    <n v="1270"/>
    <x v="0"/>
    <s v="US"/>
    <s v="USD"/>
    <x v="1929"/>
    <x v="1930"/>
    <b v="0"/>
    <n v="26"/>
    <x v="0"/>
    <s v="music/indie rock"/>
    <n v="127"/>
    <n v="48.85"/>
    <x v="4"/>
    <x v="14"/>
    <x v="1930"/>
    <x v="1929"/>
    <x v="4"/>
  </r>
  <r>
    <x v="1931"/>
    <x v="1931"/>
    <x v="1929"/>
    <x v="13"/>
    <n v="2412.02"/>
    <x v="0"/>
    <s v="US"/>
    <s v="USD"/>
    <x v="1930"/>
    <x v="1931"/>
    <b v="0"/>
    <n v="50"/>
    <x v="0"/>
    <s v="music/indie rock"/>
    <n v="121"/>
    <n v="48.24"/>
    <x v="4"/>
    <x v="14"/>
    <x v="1931"/>
    <x v="1930"/>
    <x v="5"/>
  </r>
  <r>
    <x v="1932"/>
    <x v="1932"/>
    <x v="1930"/>
    <x v="26"/>
    <n v="5617"/>
    <x v="0"/>
    <s v="US"/>
    <s v="USD"/>
    <x v="1931"/>
    <x v="1932"/>
    <b v="0"/>
    <n v="80"/>
    <x v="0"/>
    <s v="music/indie rock"/>
    <n v="107"/>
    <n v="70.209999999999994"/>
    <x v="4"/>
    <x v="14"/>
    <x v="1932"/>
    <x v="1931"/>
    <x v="5"/>
  </r>
  <r>
    <x v="1933"/>
    <x v="1933"/>
    <x v="1931"/>
    <x v="12"/>
    <n v="10346"/>
    <x v="0"/>
    <s v="US"/>
    <s v="USD"/>
    <x v="1932"/>
    <x v="1933"/>
    <b v="0"/>
    <n v="110"/>
    <x v="0"/>
    <s v="music/indie rock"/>
    <n v="172"/>
    <n v="94.05"/>
    <x v="4"/>
    <x v="14"/>
    <x v="1933"/>
    <x v="1932"/>
    <x v="3"/>
  </r>
  <r>
    <x v="1934"/>
    <x v="1934"/>
    <x v="1932"/>
    <x v="10"/>
    <n v="6181"/>
    <x v="0"/>
    <s v="US"/>
    <s v="USD"/>
    <x v="1933"/>
    <x v="1934"/>
    <b v="0"/>
    <n v="77"/>
    <x v="0"/>
    <s v="music/indie rock"/>
    <n v="124"/>
    <n v="80.27"/>
    <x v="4"/>
    <x v="14"/>
    <x v="1934"/>
    <x v="1933"/>
    <x v="6"/>
  </r>
  <r>
    <x v="1935"/>
    <x v="1935"/>
    <x v="1933"/>
    <x v="30"/>
    <n v="2710"/>
    <x v="0"/>
    <s v="US"/>
    <s v="USD"/>
    <x v="1934"/>
    <x v="1935"/>
    <b v="0"/>
    <n v="50"/>
    <x v="0"/>
    <s v="music/indie rock"/>
    <n v="108"/>
    <n v="54.2"/>
    <x v="4"/>
    <x v="14"/>
    <x v="1935"/>
    <x v="1934"/>
    <x v="3"/>
  </r>
  <r>
    <x v="1936"/>
    <x v="1936"/>
    <x v="1934"/>
    <x v="51"/>
    <n v="8739.01"/>
    <x v="0"/>
    <s v="US"/>
    <s v="USD"/>
    <x v="1935"/>
    <x v="1936"/>
    <b v="0"/>
    <n v="145"/>
    <x v="0"/>
    <s v="music/indie rock"/>
    <n v="117"/>
    <n v="60.27"/>
    <x v="4"/>
    <x v="14"/>
    <x v="1936"/>
    <x v="1935"/>
    <x v="6"/>
  </r>
  <r>
    <x v="1937"/>
    <x v="1937"/>
    <x v="1935"/>
    <x v="20"/>
    <n v="1123.47"/>
    <x v="0"/>
    <s v="US"/>
    <s v="USD"/>
    <x v="1936"/>
    <x v="1937"/>
    <b v="0"/>
    <n v="29"/>
    <x v="0"/>
    <s v="music/indie rock"/>
    <n v="187"/>
    <n v="38.74"/>
    <x v="4"/>
    <x v="14"/>
    <x v="1937"/>
    <x v="1936"/>
    <x v="5"/>
  </r>
  <r>
    <x v="1938"/>
    <x v="1938"/>
    <x v="1936"/>
    <x v="36"/>
    <n v="17390"/>
    <x v="0"/>
    <s v="US"/>
    <s v="USD"/>
    <x v="1937"/>
    <x v="1938"/>
    <b v="0"/>
    <n v="114"/>
    <x v="0"/>
    <s v="music/indie rock"/>
    <n v="116"/>
    <n v="152.54"/>
    <x v="4"/>
    <x v="14"/>
    <x v="1938"/>
    <x v="1937"/>
    <x v="4"/>
  </r>
  <r>
    <x v="1939"/>
    <x v="1939"/>
    <x v="1937"/>
    <x v="3"/>
    <n v="11070"/>
    <x v="0"/>
    <s v="US"/>
    <s v="USD"/>
    <x v="1938"/>
    <x v="1939"/>
    <b v="0"/>
    <n v="96"/>
    <x v="0"/>
    <s v="music/indie rock"/>
    <n v="111"/>
    <n v="115.31"/>
    <x v="4"/>
    <x v="14"/>
    <x v="1939"/>
    <x v="1938"/>
    <x v="4"/>
  </r>
  <r>
    <x v="1940"/>
    <x v="1940"/>
    <x v="1938"/>
    <x v="81"/>
    <n v="1111"/>
    <x v="0"/>
    <s v="US"/>
    <s v="USD"/>
    <x v="1939"/>
    <x v="1940"/>
    <b v="0"/>
    <n v="31"/>
    <x v="0"/>
    <s v="music/indie rock"/>
    <n v="171"/>
    <n v="35.840000000000003"/>
    <x v="4"/>
    <x v="14"/>
    <x v="1940"/>
    <x v="1939"/>
    <x v="6"/>
  </r>
  <r>
    <x v="1941"/>
    <x v="1941"/>
    <x v="1939"/>
    <x v="65"/>
    <n v="315295.89"/>
    <x v="0"/>
    <s v="US"/>
    <s v="USD"/>
    <x v="1940"/>
    <x v="1941"/>
    <b v="1"/>
    <n v="4883"/>
    <x v="0"/>
    <s v="technology/hardware"/>
    <n v="126"/>
    <n v="64.569999999999993"/>
    <x v="2"/>
    <x v="30"/>
    <x v="1941"/>
    <x v="1940"/>
    <x v="3"/>
  </r>
  <r>
    <x v="1942"/>
    <x v="1942"/>
    <x v="1940"/>
    <x v="12"/>
    <n v="8306.42"/>
    <x v="0"/>
    <s v="US"/>
    <s v="USD"/>
    <x v="1941"/>
    <x v="1942"/>
    <b v="1"/>
    <n v="95"/>
    <x v="0"/>
    <s v="technology/hardware"/>
    <n v="138"/>
    <n v="87.44"/>
    <x v="2"/>
    <x v="30"/>
    <x v="1942"/>
    <x v="1941"/>
    <x v="6"/>
  </r>
  <r>
    <x v="1943"/>
    <x v="1943"/>
    <x v="1941"/>
    <x v="3"/>
    <n v="170525"/>
    <x v="0"/>
    <s v="US"/>
    <s v="USD"/>
    <x v="1942"/>
    <x v="1943"/>
    <b v="1"/>
    <n v="2478"/>
    <x v="0"/>
    <s v="technology/hardware"/>
    <n v="1705"/>
    <n v="68.819999999999993"/>
    <x v="2"/>
    <x v="30"/>
    <x v="1943"/>
    <x v="1942"/>
    <x v="2"/>
  </r>
  <r>
    <x v="1944"/>
    <x v="1944"/>
    <x v="1942"/>
    <x v="79"/>
    <n v="315222.2"/>
    <x v="0"/>
    <s v="US"/>
    <s v="USD"/>
    <x v="1943"/>
    <x v="1944"/>
    <b v="1"/>
    <n v="1789"/>
    <x v="0"/>
    <s v="technology/hardware"/>
    <n v="788"/>
    <n v="176.2"/>
    <x v="2"/>
    <x v="30"/>
    <x v="1944"/>
    <x v="1943"/>
    <x v="3"/>
  </r>
  <r>
    <x v="1945"/>
    <x v="1945"/>
    <x v="1943"/>
    <x v="57"/>
    <n v="348018"/>
    <x v="0"/>
    <s v="ES"/>
    <s v="EUR"/>
    <x v="1944"/>
    <x v="1945"/>
    <b v="1"/>
    <n v="680"/>
    <x v="0"/>
    <s v="technology/hardware"/>
    <n v="348"/>
    <n v="511.79"/>
    <x v="2"/>
    <x v="30"/>
    <x v="1945"/>
    <x v="1944"/>
    <x v="0"/>
  </r>
  <r>
    <x v="1946"/>
    <x v="1946"/>
    <x v="1944"/>
    <x v="51"/>
    <n v="11231"/>
    <x v="0"/>
    <s v="US"/>
    <s v="USD"/>
    <x v="1945"/>
    <x v="1946"/>
    <b v="1"/>
    <n v="70"/>
    <x v="0"/>
    <s v="technology/hardware"/>
    <n v="150"/>
    <n v="160.44"/>
    <x v="2"/>
    <x v="30"/>
    <x v="1946"/>
    <x v="1945"/>
    <x v="3"/>
  </r>
  <r>
    <x v="1947"/>
    <x v="1947"/>
    <x v="1945"/>
    <x v="134"/>
    <n v="805.07"/>
    <x v="0"/>
    <s v="US"/>
    <s v="USD"/>
    <x v="1946"/>
    <x v="1947"/>
    <b v="1"/>
    <n v="23"/>
    <x v="0"/>
    <s v="technology/hardware"/>
    <n v="101"/>
    <n v="35"/>
    <x v="2"/>
    <x v="30"/>
    <x v="1947"/>
    <x v="1946"/>
    <x v="8"/>
  </r>
  <r>
    <x v="1948"/>
    <x v="1948"/>
    <x v="1946"/>
    <x v="57"/>
    <n v="800211"/>
    <x v="0"/>
    <s v="US"/>
    <s v="USD"/>
    <x v="1947"/>
    <x v="1948"/>
    <b v="1"/>
    <n v="4245"/>
    <x v="0"/>
    <s v="technology/hardware"/>
    <n v="800"/>
    <n v="188.51"/>
    <x v="2"/>
    <x v="30"/>
    <x v="1948"/>
    <x v="1947"/>
    <x v="2"/>
  </r>
  <r>
    <x v="1949"/>
    <x v="1949"/>
    <x v="1947"/>
    <x v="63"/>
    <n v="53001.3"/>
    <x v="0"/>
    <s v="GB"/>
    <s v="GBP"/>
    <x v="1948"/>
    <x v="1949"/>
    <b v="1"/>
    <n v="943"/>
    <x v="0"/>
    <s v="technology/hardware"/>
    <n v="106"/>
    <n v="56.2"/>
    <x v="2"/>
    <x v="30"/>
    <x v="1949"/>
    <x v="1948"/>
    <x v="3"/>
  </r>
  <r>
    <x v="1950"/>
    <x v="1950"/>
    <x v="1948"/>
    <x v="240"/>
    <n v="96248.960000000006"/>
    <x v="0"/>
    <s v="US"/>
    <s v="USD"/>
    <x v="1949"/>
    <x v="1950"/>
    <b v="1"/>
    <n v="1876"/>
    <x v="0"/>
    <s v="technology/hardware"/>
    <n v="201"/>
    <n v="51.31"/>
    <x v="2"/>
    <x v="30"/>
    <x v="1950"/>
    <x v="1949"/>
    <x v="6"/>
  </r>
  <r>
    <x v="1951"/>
    <x v="1951"/>
    <x v="1949"/>
    <x v="63"/>
    <n v="106222"/>
    <x v="0"/>
    <s v="US"/>
    <s v="USD"/>
    <x v="1950"/>
    <x v="1951"/>
    <b v="1"/>
    <n v="834"/>
    <x v="0"/>
    <s v="technology/hardware"/>
    <n v="212"/>
    <n v="127.36"/>
    <x v="2"/>
    <x v="30"/>
    <x v="1951"/>
    <x v="1950"/>
    <x v="2"/>
  </r>
  <r>
    <x v="1952"/>
    <x v="1952"/>
    <x v="1950"/>
    <x v="19"/>
    <n v="69465.33"/>
    <x v="0"/>
    <s v="CA"/>
    <s v="CAD"/>
    <x v="1951"/>
    <x v="1952"/>
    <b v="1"/>
    <n v="682"/>
    <x v="0"/>
    <s v="technology/hardware"/>
    <n v="198"/>
    <n v="101.86"/>
    <x v="2"/>
    <x v="30"/>
    <x v="1952"/>
    <x v="1951"/>
    <x v="4"/>
  </r>
  <r>
    <x v="1953"/>
    <x v="1953"/>
    <x v="1951"/>
    <x v="36"/>
    <n v="33892"/>
    <x v="0"/>
    <s v="US"/>
    <s v="USD"/>
    <x v="1952"/>
    <x v="1953"/>
    <b v="1"/>
    <n v="147"/>
    <x v="0"/>
    <s v="technology/hardware"/>
    <n v="226"/>
    <n v="230.56"/>
    <x v="2"/>
    <x v="30"/>
    <x v="1953"/>
    <x v="1952"/>
    <x v="5"/>
  </r>
  <r>
    <x v="1954"/>
    <x v="1954"/>
    <x v="1952"/>
    <x v="63"/>
    <n v="349474"/>
    <x v="0"/>
    <s v="US"/>
    <s v="USD"/>
    <x v="1953"/>
    <x v="1954"/>
    <b v="1"/>
    <n v="415"/>
    <x v="0"/>
    <s v="technology/hardware"/>
    <n v="699"/>
    <n v="842.11"/>
    <x v="2"/>
    <x v="30"/>
    <x v="1954"/>
    <x v="1953"/>
    <x v="2"/>
  </r>
  <r>
    <x v="1955"/>
    <x v="1955"/>
    <x v="1953"/>
    <x v="247"/>
    <n v="167410.01999999999"/>
    <x v="0"/>
    <s v="US"/>
    <s v="USD"/>
    <x v="1954"/>
    <x v="1955"/>
    <b v="1"/>
    <n v="290"/>
    <x v="0"/>
    <s v="technology/hardware"/>
    <n v="399"/>
    <n v="577.28"/>
    <x v="2"/>
    <x v="30"/>
    <x v="1955"/>
    <x v="1954"/>
    <x v="5"/>
  </r>
  <r>
    <x v="1956"/>
    <x v="1956"/>
    <x v="1954"/>
    <x v="127"/>
    <n v="176420"/>
    <x v="0"/>
    <s v="US"/>
    <s v="USD"/>
    <x v="1955"/>
    <x v="1956"/>
    <b v="1"/>
    <n v="365"/>
    <x v="0"/>
    <s v="technology/hardware"/>
    <n v="294"/>
    <n v="483.34"/>
    <x v="2"/>
    <x v="30"/>
    <x v="1956"/>
    <x v="1955"/>
    <x v="0"/>
  </r>
  <r>
    <x v="1957"/>
    <x v="1957"/>
    <x v="1955"/>
    <x v="11"/>
    <n v="50251.41"/>
    <x v="0"/>
    <s v="US"/>
    <s v="USD"/>
    <x v="1956"/>
    <x v="1957"/>
    <b v="1"/>
    <n v="660"/>
    <x v="0"/>
    <s v="technology/hardware"/>
    <n v="168"/>
    <n v="76.14"/>
    <x v="2"/>
    <x v="30"/>
    <x v="1957"/>
    <x v="1956"/>
    <x v="5"/>
  </r>
  <r>
    <x v="1958"/>
    <x v="1958"/>
    <x v="1956"/>
    <x v="39"/>
    <n v="100490.02"/>
    <x v="0"/>
    <s v="US"/>
    <s v="USD"/>
    <x v="1957"/>
    <x v="1958"/>
    <b v="1"/>
    <n v="1356"/>
    <x v="0"/>
    <s v="technology/hardware"/>
    <n v="1436"/>
    <n v="74.11"/>
    <x v="2"/>
    <x v="30"/>
    <x v="1958"/>
    <x v="1957"/>
    <x v="4"/>
  </r>
  <r>
    <x v="1959"/>
    <x v="1959"/>
    <x v="1957"/>
    <x v="3"/>
    <n v="15673.44"/>
    <x v="0"/>
    <s v="US"/>
    <s v="USD"/>
    <x v="1958"/>
    <x v="1959"/>
    <b v="1"/>
    <n v="424"/>
    <x v="0"/>
    <s v="technology/hardware"/>
    <n v="157"/>
    <n v="36.97"/>
    <x v="2"/>
    <x v="30"/>
    <x v="1959"/>
    <x v="1958"/>
    <x v="3"/>
  </r>
  <r>
    <x v="1960"/>
    <x v="1960"/>
    <x v="1958"/>
    <x v="54"/>
    <n v="82532"/>
    <x v="0"/>
    <s v="SE"/>
    <s v="SEK"/>
    <x v="1959"/>
    <x v="1960"/>
    <b v="1"/>
    <n v="33"/>
    <x v="0"/>
    <s v="technology/hardware"/>
    <n v="118"/>
    <n v="2500.9699999999998"/>
    <x v="2"/>
    <x v="30"/>
    <x v="1960"/>
    <x v="1959"/>
    <x v="3"/>
  </r>
  <r>
    <x v="1961"/>
    <x v="1961"/>
    <x v="1959"/>
    <x v="3"/>
    <n v="110538.12"/>
    <x v="0"/>
    <s v="US"/>
    <s v="USD"/>
    <x v="1960"/>
    <x v="1961"/>
    <b v="1"/>
    <n v="1633"/>
    <x v="0"/>
    <s v="technology/hardware"/>
    <n v="1105"/>
    <n v="67.69"/>
    <x v="2"/>
    <x v="30"/>
    <x v="1961"/>
    <x v="1960"/>
    <x v="5"/>
  </r>
  <r>
    <x v="1962"/>
    <x v="1962"/>
    <x v="1960"/>
    <x v="3"/>
    <n v="19292.5"/>
    <x v="0"/>
    <s v="US"/>
    <s v="USD"/>
    <x v="1961"/>
    <x v="1962"/>
    <b v="1"/>
    <n v="306"/>
    <x v="0"/>
    <s v="technology/hardware"/>
    <n v="193"/>
    <n v="63.05"/>
    <x v="2"/>
    <x v="30"/>
    <x v="1962"/>
    <x v="1961"/>
    <x v="3"/>
  </r>
  <r>
    <x v="1963"/>
    <x v="1963"/>
    <x v="1961"/>
    <x v="266"/>
    <n v="24108"/>
    <x v="0"/>
    <s v="GB"/>
    <s v="GBP"/>
    <x v="1962"/>
    <x v="1963"/>
    <b v="1"/>
    <n v="205"/>
    <x v="0"/>
    <s v="technology/hardware"/>
    <n v="127"/>
    <n v="117.6"/>
    <x v="2"/>
    <x v="30"/>
    <x v="1963"/>
    <x v="1962"/>
    <x v="3"/>
  </r>
  <r>
    <x v="1964"/>
    <x v="1964"/>
    <x v="1962"/>
    <x v="306"/>
    <n v="231543.12"/>
    <x v="0"/>
    <s v="IT"/>
    <s v="EUR"/>
    <x v="1963"/>
    <x v="1964"/>
    <b v="1"/>
    <n v="1281"/>
    <x v="0"/>
    <s v="technology/hardware"/>
    <n v="260"/>
    <n v="180.75"/>
    <x v="2"/>
    <x v="30"/>
    <x v="1964"/>
    <x v="1963"/>
    <x v="2"/>
  </r>
  <r>
    <x v="1965"/>
    <x v="1965"/>
    <x v="1963"/>
    <x v="10"/>
    <n v="13114"/>
    <x v="0"/>
    <s v="US"/>
    <s v="USD"/>
    <x v="1964"/>
    <x v="1965"/>
    <b v="1"/>
    <n v="103"/>
    <x v="0"/>
    <s v="technology/hardware"/>
    <n v="262"/>
    <n v="127.32"/>
    <x v="2"/>
    <x v="30"/>
    <x v="1965"/>
    <x v="1964"/>
    <x v="6"/>
  </r>
  <r>
    <x v="1966"/>
    <x v="1966"/>
    <x v="1964"/>
    <x v="57"/>
    <n v="206743.09"/>
    <x v="0"/>
    <s v="US"/>
    <s v="USD"/>
    <x v="1965"/>
    <x v="1966"/>
    <b v="1"/>
    <n v="1513"/>
    <x v="0"/>
    <s v="technology/hardware"/>
    <n v="207"/>
    <n v="136.63999999999999"/>
    <x v="2"/>
    <x v="30"/>
    <x v="1966"/>
    <x v="1965"/>
    <x v="3"/>
  </r>
  <r>
    <x v="1967"/>
    <x v="1967"/>
    <x v="1965"/>
    <x v="22"/>
    <n v="74026"/>
    <x v="0"/>
    <s v="US"/>
    <s v="USD"/>
    <x v="1966"/>
    <x v="1967"/>
    <b v="1"/>
    <n v="405"/>
    <x v="0"/>
    <s v="technology/hardware"/>
    <n v="370"/>
    <n v="182.78"/>
    <x v="2"/>
    <x v="30"/>
    <x v="1967"/>
    <x v="1966"/>
    <x v="3"/>
  </r>
  <r>
    <x v="1968"/>
    <x v="1968"/>
    <x v="1966"/>
    <x v="63"/>
    <n v="142483"/>
    <x v="0"/>
    <s v="US"/>
    <s v="USD"/>
    <x v="1967"/>
    <x v="1968"/>
    <b v="1"/>
    <n v="510"/>
    <x v="0"/>
    <s v="technology/hardware"/>
    <n v="285"/>
    <n v="279.38"/>
    <x v="2"/>
    <x v="30"/>
    <x v="1968"/>
    <x v="1967"/>
    <x v="2"/>
  </r>
  <r>
    <x v="1969"/>
    <x v="1969"/>
    <x v="1967"/>
    <x v="22"/>
    <n v="115816"/>
    <x v="0"/>
    <s v="GB"/>
    <s v="GBP"/>
    <x v="1968"/>
    <x v="1969"/>
    <b v="1"/>
    <n v="1887"/>
    <x v="0"/>
    <s v="technology/hardware"/>
    <n v="579"/>
    <n v="61.38"/>
    <x v="2"/>
    <x v="30"/>
    <x v="1969"/>
    <x v="1968"/>
    <x v="2"/>
  </r>
  <r>
    <x v="1970"/>
    <x v="1970"/>
    <x v="1968"/>
    <x v="10"/>
    <n v="56590"/>
    <x v="0"/>
    <s v="US"/>
    <s v="USD"/>
    <x v="1969"/>
    <x v="1970"/>
    <b v="1"/>
    <n v="701"/>
    <x v="0"/>
    <s v="technology/hardware"/>
    <n v="1132"/>
    <n v="80.73"/>
    <x v="2"/>
    <x v="30"/>
    <x v="1970"/>
    <x v="1969"/>
    <x v="4"/>
  </r>
  <r>
    <x v="1971"/>
    <x v="1971"/>
    <x v="1969"/>
    <x v="307"/>
    <n v="1052110.8700000001"/>
    <x v="0"/>
    <s v="US"/>
    <s v="USD"/>
    <x v="1970"/>
    <x v="1971"/>
    <b v="1"/>
    <n v="3863"/>
    <x v="0"/>
    <s v="technology/hardware"/>
    <n v="263"/>
    <n v="272.36"/>
    <x v="2"/>
    <x v="30"/>
    <x v="1971"/>
    <x v="1970"/>
    <x v="4"/>
  </r>
  <r>
    <x v="1972"/>
    <x v="1972"/>
    <x v="1970"/>
    <x v="30"/>
    <n v="16862"/>
    <x v="0"/>
    <s v="US"/>
    <s v="USD"/>
    <x v="1971"/>
    <x v="1972"/>
    <b v="1"/>
    <n v="238"/>
    <x v="0"/>
    <s v="technology/hardware"/>
    <n v="674"/>
    <n v="70.849999999999994"/>
    <x v="2"/>
    <x v="30"/>
    <x v="1972"/>
    <x v="1971"/>
    <x v="5"/>
  </r>
  <r>
    <x v="1973"/>
    <x v="1973"/>
    <x v="1971"/>
    <x v="308"/>
    <n v="508525.01"/>
    <x v="0"/>
    <s v="US"/>
    <s v="USD"/>
    <x v="1972"/>
    <x v="1973"/>
    <b v="1"/>
    <n v="2051"/>
    <x v="0"/>
    <s v="technology/hardware"/>
    <n v="257"/>
    <n v="247.94"/>
    <x v="2"/>
    <x v="30"/>
    <x v="1973"/>
    <x v="1972"/>
    <x v="2"/>
  </r>
  <r>
    <x v="1974"/>
    <x v="1974"/>
    <x v="1972"/>
    <x v="22"/>
    <n v="75099.199999999997"/>
    <x v="0"/>
    <s v="GB"/>
    <s v="GBP"/>
    <x v="1973"/>
    <x v="1974"/>
    <b v="1"/>
    <n v="402"/>
    <x v="0"/>
    <s v="technology/hardware"/>
    <n v="375"/>
    <n v="186.81"/>
    <x v="2"/>
    <x v="30"/>
    <x v="1974"/>
    <x v="1973"/>
    <x v="4"/>
  </r>
  <r>
    <x v="1975"/>
    <x v="1975"/>
    <x v="1973"/>
    <x v="194"/>
    <n v="33393.339999999997"/>
    <x v="0"/>
    <s v="US"/>
    <s v="USD"/>
    <x v="1974"/>
    <x v="1975"/>
    <b v="1"/>
    <n v="253"/>
    <x v="0"/>
    <s v="technology/hardware"/>
    <n v="209"/>
    <n v="131.99"/>
    <x v="2"/>
    <x v="30"/>
    <x v="1975"/>
    <x v="1974"/>
    <x v="4"/>
  </r>
  <r>
    <x v="1976"/>
    <x v="1976"/>
    <x v="1974"/>
    <x v="23"/>
    <n v="13864"/>
    <x v="0"/>
    <s v="GB"/>
    <s v="GBP"/>
    <x v="1975"/>
    <x v="1976"/>
    <b v="1"/>
    <n v="473"/>
    <x v="0"/>
    <s v="technology/hardware"/>
    <n v="347"/>
    <n v="29.31"/>
    <x v="2"/>
    <x v="30"/>
    <x v="1976"/>
    <x v="1975"/>
    <x v="4"/>
  </r>
  <r>
    <x v="1977"/>
    <x v="1977"/>
    <x v="1975"/>
    <x v="63"/>
    <n v="201165"/>
    <x v="0"/>
    <s v="US"/>
    <s v="USD"/>
    <x v="1976"/>
    <x v="1977"/>
    <b v="1"/>
    <n v="821"/>
    <x v="0"/>
    <s v="technology/hardware"/>
    <n v="402"/>
    <n v="245.02"/>
    <x v="2"/>
    <x v="30"/>
    <x v="1977"/>
    <x v="1976"/>
    <x v="0"/>
  </r>
  <r>
    <x v="1978"/>
    <x v="1978"/>
    <x v="1976"/>
    <x v="63"/>
    <n v="513422.57"/>
    <x v="0"/>
    <s v="US"/>
    <s v="USD"/>
    <x v="1977"/>
    <x v="1978"/>
    <b v="1"/>
    <n v="388"/>
    <x v="0"/>
    <s v="technology/hardware"/>
    <n v="1027"/>
    <n v="1323.25"/>
    <x v="2"/>
    <x v="30"/>
    <x v="1978"/>
    <x v="1977"/>
    <x v="5"/>
  </r>
  <r>
    <x v="1979"/>
    <x v="1979"/>
    <x v="1977"/>
    <x v="61"/>
    <n v="229802.31"/>
    <x v="0"/>
    <s v="US"/>
    <s v="USD"/>
    <x v="1978"/>
    <x v="1979"/>
    <b v="1"/>
    <n v="813"/>
    <x v="0"/>
    <s v="technology/hardware"/>
    <n v="115"/>
    <n v="282.66000000000003"/>
    <x v="2"/>
    <x v="30"/>
    <x v="1979"/>
    <x v="1978"/>
    <x v="0"/>
  </r>
  <r>
    <x v="1980"/>
    <x v="1980"/>
    <x v="1978"/>
    <x v="63"/>
    <n v="177412.01"/>
    <x v="0"/>
    <s v="DE"/>
    <s v="EUR"/>
    <x v="1979"/>
    <x v="1980"/>
    <b v="1"/>
    <n v="1945"/>
    <x v="0"/>
    <s v="technology/hardware"/>
    <n v="355"/>
    <n v="91.21"/>
    <x v="2"/>
    <x v="30"/>
    <x v="1980"/>
    <x v="1979"/>
    <x v="2"/>
  </r>
  <r>
    <x v="1981"/>
    <x v="1981"/>
    <x v="1979"/>
    <x v="51"/>
    <n v="381"/>
    <x v="2"/>
    <s v="CA"/>
    <s v="CAD"/>
    <x v="1980"/>
    <x v="1981"/>
    <b v="0"/>
    <n v="12"/>
    <x v="1"/>
    <s v="photography/people"/>
    <n v="5"/>
    <n v="31.75"/>
    <x v="8"/>
    <x v="31"/>
    <x v="1981"/>
    <x v="1980"/>
    <x v="3"/>
  </r>
  <r>
    <x v="1982"/>
    <x v="1982"/>
    <x v="1980"/>
    <x v="237"/>
    <n v="0"/>
    <x v="2"/>
    <s v="HK"/>
    <s v="HKD"/>
    <x v="1981"/>
    <x v="1982"/>
    <b v="0"/>
    <n v="0"/>
    <x v="1"/>
    <s v="photography/people"/>
    <n v="0"/>
    <n v="0"/>
    <x v="8"/>
    <x v="31"/>
    <x v="1982"/>
    <x v="1981"/>
    <x v="2"/>
  </r>
  <r>
    <x v="1983"/>
    <x v="1983"/>
    <x v="1981"/>
    <x v="287"/>
    <n v="1419"/>
    <x v="2"/>
    <s v="US"/>
    <s v="USD"/>
    <x v="1982"/>
    <x v="1983"/>
    <b v="0"/>
    <n v="16"/>
    <x v="1"/>
    <s v="photography/people"/>
    <n v="4"/>
    <n v="88.69"/>
    <x v="8"/>
    <x v="31"/>
    <x v="1983"/>
    <x v="1982"/>
    <x v="2"/>
  </r>
  <r>
    <x v="1984"/>
    <x v="1984"/>
    <x v="1982"/>
    <x v="36"/>
    <n v="3172"/>
    <x v="2"/>
    <s v="US"/>
    <s v="USD"/>
    <x v="1983"/>
    <x v="1984"/>
    <b v="0"/>
    <n v="7"/>
    <x v="1"/>
    <s v="photography/people"/>
    <n v="21"/>
    <n v="453.14"/>
    <x v="8"/>
    <x v="31"/>
    <x v="1984"/>
    <x v="1983"/>
    <x v="3"/>
  </r>
  <r>
    <x v="1985"/>
    <x v="1985"/>
    <x v="1983"/>
    <x v="183"/>
    <n v="51"/>
    <x v="2"/>
    <s v="GB"/>
    <s v="GBP"/>
    <x v="1984"/>
    <x v="1985"/>
    <b v="0"/>
    <n v="4"/>
    <x v="1"/>
    <s v="photography/people"/>
    <n v="3"/>
    <n v="12.75"/>
    <x v="8"/>
    <x v="31"/>
    <x v="1985"/>
    <x v="1984"/>
    <x v="2"/>
  </r>
  <r>
    <x v="1986"/>
    <x v="1986"/>
    <x v="1984"/>
    <x v="13"/>
    <n v="1"/>
    <x v="2"/>
    <s v="GB"/>
    <s v="GBP"/>
    <x v="1985"/>
    <x v="1986"/>
    <b v="0"/>
    <n v="1"/>
    <x v="1"/>
    <s v="photography/people"/>
    <n v="0"/>
    <n v="1"/>
    <x v="8"/>
    <x v="31"/>
    <x v="1986"/>
    <x v="1985"/>
    <x v="2"/>
  </r>
  <r>
    <x v="1987"/>
    <x v="1987"/>
    <x v="1985"/>
    <x v="62"/>
    <n v="2336"/>
    <x v="2"/>
    <s v="GB"/>
    <s v="GBP"/>
    <x v="1986"/>
    <x v="1987"/>
    <b v="0"/>
    <n v="28"/>
    <x v="1"/>
    <s v="photography/people"/>
    <n v="42"/>
    <n v="83.43"/>
    <x v="8"/>
    <x v="31"/>
    <x v="1987"/>
    <x v="1986"/>
    <x v="0"/>
  </r>
  <r>
    <x v="1988"/>
    <x v="1988"/>
    <x v="1986"/>
    <x v="12"/>
    <n v="25"/>
    <x v="2"/>
    <s v="US"/>
    <s v="USD"/>
    <x v="1987"/>
    <x v="1988"/>
    <b v="0"/>
    <n v="1"/>
    <x v="1"/>
    <s v="photography/people"/>
    <n v="0"/>
    <n v="25"/>
    <x v="8"/>
    <x v="31"/>
    <x v="1988"/>
    <x v="1987"/>
    <x v="0"/>
  </r>
  <r>
    <x v="1989"/>
    <x v="1989"/>
    <x v="1987"/>
    <x v="10"/>
    <n v="50"/>
    <x v="2"/>
    <s v="US"/>
    <s v="USD"/>
    <x v="1988"/>
    <x v="1989"/>
    <b v="0"/>
    <n v="1"/>
    <x v="1"/>
    <s v="photography/people"/>
    <n v="1"/>
    <n v="50"/>
    <x v="8"/>
    <x v="31"/>
    <x v="1989"/>
    <x v="1988"/>
    <x v="2"/>
  </r>
  <r>
    <x v="1990"/>
    <x v="1990"/>
    <x v="1988"/>
    <x v="9"/>
    <n v="509"/>
    <x v="2"/>
    <s v="US"/>
    <s v="USD"/>
    <x v="1989"/>
    <x v="1990"/>
    <b v="0"/>
    <n v="5"/>
    <x v="1"/>
    <s v="photography/people"/>
    <n v="17"/>
    <n v="101.8"/>
    <x v="8"/>
    <x v="31"/>
    <x v="1990"/>
    <x v="1989"/>
    <x v="2"/>
  </r>
  <r>
    <x v="1991"/>
    <x v="1991"/>
    <x v="1989"/>
    <x v="13"/>
    <n v="140"/>
    <x v="2"/>
    <s v="US"/>
    <s v="USD"/>
    <x v="1990"/>
    <x v="1991"/>
    <b v="0"/>
    <n v="3"/>
    <x v="1"/>
    <s v="photography/people"/>
    <n v="7"/>
    <n v="46.67"/>
    <x v="8"/>
    <x v="31"/>
    <x v="1991"/>
    <x v="1990"/>
    <x v="0"/>
  </r>
  <r>
    <x v="1992"/>
    <x v="1992"/>
    <x v="1990"/>
    <x v="15"/>
    <n v="2"/>
    <x v="2"/>
    <s v="US"/>
    <s v="USD"/>
    <x v="1991"/>
    <x v="1992"/>
    <b v="0"/>
    <n v="2"/>
    <x v="1"/>
    <s v="photography/people"/>
    <n v="0"/>
    <n v="1"/>
    <x v="8"/>
    <x v="31"/>
    <x v="1992"/>
    <x v="1991"/>
    <x v="0"/>
  </r>
  <r>
    <x v="1993"/>
    <x v="1993"/>
    <x v="1991"/>
    <x v="13"/>
    <n v="0"/>
    <x v="2"/>
    <s v="GB"/>
    <s v="GBP"/>
    <x v="1992"/>
    <x v="1993"/>
    <b v="0"/>
    <n v="0"/>
    <x v="1"/>
    <s v="photography/people"/>
    <n v="0"/>
    <n v="0"/>
    <x v="8"/>
    <x v="31"/>
    <x v="1993"/>
    <x v="1992"/>
    <x v="0"/>
  </r>
  <r>
    <x v="1994"/>
    <x v="1994"/>
    <x v="1992"/>
    <x v="50"/>
    <n v="0"/>
    <x v="2"/>
    <s v="US"/>
    <s v="USD"/>
    <x v="1993"/>
    <x v="1994"/>
    <b v="0"/>
    <n v="0"/>
    <x v="1"/>
    <s v="photography/people"/>
    <n v="0"/>
    <n v="0"/>
    <x v="8"/>
    <x v="31"/>
    <x v="1994"/>
    <x v="1993"/>
    <x v="2"/>
  </r>
  <r>
    <x v="1995"/>
    <x v="1995"/>
    <x v="1993"/>
    <x v="28"/>
    <n v="78"/>
    <x v="2"/>
    <s v="CA"/>
    <s v="CAD"/>
    <x v="1994"/>
    <x v="1995"/>
    <b v="0"/>
    <n v="3"/>
    <x v="1"/>
    <s v="photography/people"/>
    <n v="8"/>
    <n v="26"/>
    <x v="8"/>
    <x v="31"/>
    <x v="1995"/>
    <x v="1994"/>
    <x v="0"/>
  </r>
  <r>
    <x v="1996"/>
    <x v="1996"/>
    <x v="1994"/>
    <x v="309"/>
    <n v="0"/>
    <x v="2"/>
    <s v="US"/>
    <s v="USD"/>
    <x v="1995"/>
    <x v="1996"/>
    <b v="0"/>
    <n v="0"/>
    <x v="1"/>
    <s v="photography/people"/>
    <n v="0"/>
    <n v="0"/>
    <x v="8"/>
    <x v="31"/>
    <x v="1996"/>
    <x v="1995"/>
    <x v="3"/>
  </r>
  <r>
    <x v="1997"/>
    <x v="1997"/>
    <x v="1995"/>
    <x v="115"/>
    <n v="0"/>
    <x v="2"/>
    <s v="US"/>
    <s v="USD"/>
    <x v="1996"/>
    <x v="1997"/>
    <b v="0"/>
    <n v="0"/>
    <x v="1"/>
    <s v="photography/people"/>
    <n v="0"/>
    <n v="0"/>
    <x v="8"/>
    <x v="31"/>
    <x v="1997"/>
    <x v="1996"/>
    <x v="3"/>
  </r>
  <r>
    <x v="1998"/>
    <x v="1998"/>
    <x v="1996"/>
    <x v="30"/>
    <n v="655"/>
    <x v="2"/>
    <s v="US"/>
    <s v="USD"/>
    <x v="1997"/>
    <x v="1998"/>
    <b v="0"/>
    <n v="3"/>
    <x v="1"/>
    <s v="photography/people"/>
    <n v="26"/>
    <n v="218.33"/>
    <x v="8"/>
    <x v="31"/>
    <x v="1998"/>
    <x v="1997"/>
    <x v="3"/>
  </r>
  <r>
    <x v="1999"/>
    <x v="1999"/>
    <x v="1997"/>
    <x v="310"/>
    <n v="236"/>
    <x v="2"/>
    <s v="GB"/>
    <s v="GBP"/>
    <x v="1998"/>
    <x v="1999"/>
    <b v="0"/>
    <n v="7"/>
    <x v="1"/>
    <s v="photography/people"/>
    <n v="1"/>
    <n v="33.71"/>
    <x v="8"/>
    <x v="31"/>
    <x v="1999"/>
    <x v="1998"/>
    <x v="3"/>
  </r>
  <r>
    <x v="2000"/>
    <x v="2000"/>
    <x v="1998"/>
    <x v="10"/>
    <n v="625"/>
    <x v="2"/>
    <s v="CA"/>
    <s v="CAD"/>
    <x v="1999"/>
    <x v="2000"/>
    <b v="0"/>
    <n v="25"/>
    <x v="1"/>
    <s v="photography/people"/>
    <n v="13"/>
    <n v="25"/>
    <x v="8"/>
    <x v="31"/>
    <x v="2000"/>
    <x v="1999"/>
    <x v="0"/>
  </r>
  <r>
    <x v="2001"/>
    <x v="2001"/>
    <x v="1999"/>
    <x v="56"/>
    <n v="210171"/>
    <x v="0"/>
    <s v="DE"/>
    <s v="EUR"/>
    <x v="2000"/>
    <x v="2001"/>
    <b v="1"/>
    <n v="1637"/>
    <x v="0"/>
    <s v="technology/hardware"/>
    <n v="382"/>
    <n v="128.38999999999999"/>
    <x v="2"/>
    <x v="30"/>
    <x v="2001"/>
    <x v="2000"/>
    <x v="0"/>
  </r>
  <r>
    <x v="2002"/>
    <x v="2002"/>
    <x v="2000"/>
    <x v="63"/>
    <n v="108397.11"/>
    <x v="0"/>
    <s v="US"/>
    <s v="USD"/>
    <x v="2001"/>
    <x v="2002"/>
    <b v="1"/>
    <n v="1375"/>
    <x v="0"/>
    <s v="technology/hardware"/>
    <n v="217"/>
    <n v="78.83"/>
    <x v="2"/>
    <x v="30"/>
    <x v="2002"/>
    <x v="2001"/>
    <x v="2"/>
  </r>
  <r>
    <x v="2003"/>
    <x v="2003"/>
    <x v="2001"/>
    <x v="2"/>
    <n v="1560"/>
    <x v="0"/>
    <s v="US"/>
    <s v="USD"/>
    <x v="2002"/>
    <x v="2003"/>
    <b v="1"/>
    <n v="17"/>
    <x v="0"/>
    <s v="technology/hardware"/>
    <n v="312"/>
    <n v="91.76"/>
    <x v="2"/>
    <x v="30"/>
    <x v="2003"/>
    <x v="2002"/>
    <x v="7"/>
  </r>
  <r>
    <x v="2004"/>
    <x v="2004"/>
    <x v="2002"/>
    <x v="63"/>
    <n v="117210.24000000001"/>
    <x v="0"/>
    <s v="US"/>
    <s v="USD"/>
    <x v="2003"/>
    <x v="2004"/>
    <b v="1"/>
    <n v="354"/>
    <x v="0"/>
    <s v="technology/hardware"/>
    <n v="234"/>
    <n v="331.1"/>
    <x v="2"/>
    <x v="30"/>
    <x v="2004"/>
    <x v="2003"/>
    <x v="3"/>
  </r>
  <r>
    <x v="2005"/>
    <x v="2005"/>
    <x v="2003"/>
    <x v="11"/>
    <n v="37104.03"/>
    <x v="0"/>
    <s v="US"/>
    <s v="USD"/>
    <x v="2004"/>
    <x v="2005"/>
    <b v="1"/>
    <n v="191"/>
    <x v="0"/>
    <s v="technology/hardware"/>
    <n v="124"/>
    <n v="194.26"/>
    <x v="2"/>
    <x v="30"/>
    <x v="2005"/>
    <x v="2004"/>
    <x v="4"/>
  </r>
  <r>
    <x v="2006"/>
    <x v="2006"/>
    <x v="2004"/>
    <x v="63"/>
    <n v="123920"/>
    <x v="0"/>
    <s v="US"/>
    <s v="USD"/>
    <x v="2005"/>
    <x v="2006"/>
    <b v="1"/>
    <n v="303"/>
    <x v="0"/>
    <s v="technology/hardware"/>
    <n v="248"/>
    <n v="408.98"/>
    <x v="2"/>
    <x v="30"/>
    <x v="2006"/>
    <x v="2005"/>
    <x v="3"/>
  </r>
  <r>
    <x v="2007"/>
    <x v="2007"/>
    <x v="2005"/>
    <x v="3"/>
    <n v="11570.92"/>
    <x v="0"/>
    <s v="US"/>
    <s v="USD"/>
    <x v="2006"/>
    <x v="2007"/>
    <b v="1"/>
    <n v="137"/>
    <x v="0"/>
    <s v="technology/hardware"/>
    <n v="116"/>
    <n v="84.46"/>
    <x v="2"/>
    <x v="30"/>
    <x v="2007"/>
    <x v="2006"/>
    <x v="7"/>
  </r>
  <r>
    <x v="2008"/>
    <x v="2008"/>
    <x v="2006"/>
    <x v="311"/>
    <n v="1839"/>
    <x v="0"/>
    <s v="US"/>
    <s v="USD"/>
    <x v="2007"/>
    <x v="2008"/>
    <b v="1"/>
    <n v="41"/>
    <x v="0"/>
    <s v="technology/hardware"/>
    <n v="117"/>
    <n v="44.85"/>
    <x v="2"/>
    <x v="30"/>
    <x v="2008"/>
    <x v="2007"/>
    <x v="6"/>
  </r>
  <r>
    <x v="2009"/>
    <x v="2009"/>
    <x v="2007"/>
    <x v="63"/>
    <n v="152579"/>
    <x v="0"/>
    <s v="DE"/>
    <s v="EUR"/>
    <x v="2008"/>
    <x v="2009"/>
    <b v="1"/>
    <n v="398"/>
    <x v="0"/>
    <s v="technology/hardware"/>
    <n v="305"/>
    <n v="383.36"/>
    <x v="2"/>
    <x v="30"/>
    <x v="2009"/>
    <x v="2008"/>
    <x v="2"/>
  </r>
  <r>
    <x v="2010"/>
    <x v="2010"/>
    <x v="2008"/>
    <x v="11"/>
    <n v="96015.9"/>
    <x v="0"/>
    <s v="US"/>
    <s v="USD"/>
    <x v="2009"/>
    <x v="2010"/>
    <b v="1"/>
    <n v="1737"/>
    <x v="0"/>
    <s v="technology/hardware"/>
    <n v="320"/>
    <n v="55.28"/>
    <x v="2"/>
    <x v="30"/>
    <x v="2010"/>
    <x v="2009"/>
    <x v="2"/>
  </r>
  <r>
    <x v="2011"/>
    <x v="2011"/>
    <x v="2009"/>
    <x v="63"/>
    <n v="409782"/>
    <x v="0"/>
    <s v="AT"/>
    <s v="EUR"/>
    <x v="2010"/>
    <x v="2011"/>
    <b v="1"/>
    <n v="971"/>
    <x v="0"/>
    <s v="technology/hardware"/>
    <n v="820"/>
    <n v="422.02"/>
    <x v="2"/>
    <x v="30"/>
    <x v="2011"/>
    <x v="2010"/>
    <x v="0"/>
  </r>
  <r>
    <x v="2012"/>
    <x v="2012"/>
    <x v="2010"/>
    <x v="10"/>
    <n v="11745"/>
    <x v="0"/>
    <s v="US"/>
    <s v="USD"/>
    <x v="2011"/>
    <x v="2012"/>
    <b v="1"/>
    <n v="183"/>
    <x v="0"/>
    <s v="technology/hardware"/>
    <n v="235"/>
    <n v="64.180000000000007"/>
    <x v="2"/>
    <x v="30"/>
    <x v="2012"/>
    <x v="2011"/>
    <x v="0"/>
  </r>
  <r>
    <x v="2013"/>
    <x v="2013"/>
    <x v="2011"/>
    <x v="292"/>
    <n v="791862"/>
    <x v="0"/>
    <s v="US"/>
    <s v="USD"/>
    <x v="2012"/>
    <x v="2013"/>
    <b v="1"/>
    <n v="4562"/>
    <x v="0"/>
    <s v="technology/hardware"/>
    <n v="495"/>
    <n v="173.58"/>
    <x v="2"/>
    <x v="30"/>
    <x v="2013"/>
    <x v="2012"/>
    <x v="2"/>
  </r>
  <r>
    <x v="2014"/>
    <x v="2014"/>
    <x v="2012"/>
    <x v="11"/>
    <n v="2344134.67"/>
    <x v="0"/>
    <s v="US"/>
    <s v="USD"/>
    <x v="2013"/>
    <x v="2014"/>
    <b v="1"/>
    <n v="26457"/>
    <x v="0"/>
    <s v="technology/hardware"/>
    <n v="7814"/>
    <n v="88.6"/>
    <x v="2"/>
    <x v="30"/>
    <x v="2014"/>
    <x v="2013"/>
    <x v="4"/>
  </r>
  <r>
    <x v="2015"/>
    <x v="2015"/>
    <x v="2013"/>
    <x v="312"/>
    <n v="8136.01"/>
    <x v="0"/>
    <s v="US"/>
    <s v="USD"/>
    <x v="2014"/>
    <x v="2015"/>
    <b v="1"/>
    <n v="162"/>
    <x v="0"/>
    <s v="technology/hardware"/>
    <n v="113"/>
    <n v="50.22"/>
    <x v="2"/>
    <x v="30"/>
    <x v="2015"/>
    <x v="2014"/>
    <x v="6"/>
  </r>
  <r>
    <x v="2016"/>
    <x v="2016"/>
    <x v="2014"/>
    <x v="3"/>
    <n v="92154.22"/>
    <x v="0"/>
    <s v="US"/>
    <s v="USD"/>
    <x v="2015"/>
    <x v="2016"/>
    <b v="1"/>
    <n v="479"/>
    <x v="0"/>
    <s v="technology/hardware"/>
    <n v="922"/>
    <n v="192.39"/>
    <x v="2"/>
    <x v="30"/>
    <x v="2016"/>
    <x v="2015"/>
    <x v="4"/>
  </r>
  <r>
    <x v="2017"/>
    <x v="2017"/>
    <x v="2015"/>
    <x v="31"/>
    <n v="31275.599999999999"/>
    <x v="0"/>
    <s v="US"/>
    <s v="USD"/>
    <x v="2016"/>
    <x v="2017"/>
    <b v="1"/>
    <n v="426"/>
    <x v="0"/>
    <s v="technology/hardware"/>
    <n v="125"/>
    <n v="73.42"/>
    <x v="2"/>
    <x v="30"/>
    <x v="2017"/>
    <x v="2016"/>
    <x v="5"/>
  </r>
  <r>
    <x v="2018"/>
    <x v="2018"/>
    <x v="2016"/>
    <x v="99"/>
    <n v="66458.23"/>
    <x v="0"/>
    <s v="IE"/>
    <s v="EUR"/>
    <x v="2017"/>
    <x v="2018"/>
    <b v="1"/>
    <n v="450"/>
    <x v="0"/>
    <s v="technology/hardware"/>
    <n v="102"/>
    <n v="147.68"/>
    <x v="2"/>
    <x v="30"/>
    <x v="2018"/>
    <x v="2017"/>
    <x v="0"/>
  </r>
  <r>
    <x v="2019"/>
    <x v="2019"/>
    <x v="2017"/>
    <x v="79"/>
    <n v="193963.9"/>
    <x v="0"/>
    <s v="US"/>
    <s v="USD"/>
    <x v="2018"/>
    <x v="2019"/>
    <b v="1"/>
    <n v="1780"/>
    <x v="0"/>
    <s v="technology/hardware"/>
    <n v="485"/>
    <n v="108.97"/>
    <x v="2"/>
    <x v="30"/>
    <x v="2019"/>
    <x v="2018"/>
    <x v="2"/>
  </r>
  <r>
    <x v="2020"/>
    <x v="2020"/>
    <x v="2018"/>
    <x v="15"/>
    <n v="2885"/>
    <x v="0"/>
    <s v="US"/>
    <s v="USD"/>
    <x v="2019"/>
    <x v="2020"/>
    <b v="1"/>
    <n v="122"/>
    <x v="0"/>
    <s v="technology/hardware"/>
    <n v="192"/>
    <n v="23.65"/>
    <x v="2"/>
    <x v="30"/>
    <x v="2020"/>
    <x v="2019"/>
    <x v="3"/>
  </r>
  <r>
    <x v="2021"/>
    <x v="2021"/>
    <x v="2019"/>
    <x v="10"/>
    <n v="14055"/>
    <x v="0"/>
    <s v="US"/>
    <s v="USD"/>
    <x v="2020"/>
    <x v="2021"/>
    <b v="1"/>
    <n v="95"/>
    <x v="0"/>
    <s v="technology/hardware"/>
    <n v="281"/>
    <n v="147.94999999999999"/>
    <x v="2"/>
    <x v="30"/>
    <x v="2021"/>
    <x v="2020"/>
    <x v="3"/>
  </r>
  <r>
    <x v="2022"/>
    <x v="2022"/>
    <x v="2020"/>
    <x v="57"/>
    <n v="125137"/>
    <x v="0"/>
    <s v="US"/>
    <s v="USD"/>
    <x v="2021"/>
    <x v="2022"/>
    <b v="1"/>
    <n v="325"/>
    <x v="0"/>
    <s v="technology/hardware"/>
    <n v="125"/>
    <n v="385.04"/>
    <x v="2"/>
    <x v="30"/>
    <x v="2022"/>
    <x v="2021"/>
    <x v="2"/>
  </r>
  <r>
    <x v="2023"/>
    <x v="2023"/>
    <x v="2021"/>
    <x v="57"/>
    <n v="161459"/>
    <x v="0"/>
    <s v="US"/>
    <s v="USD"/>
    <x v="2022"/>
    <x v="2023"/>
    <b v="1"/>
    <n v="353"/>
    <x v="0"/>
    <s v="technology/hardware"/>
    <n v="161"/>
    <n v="457.39"/>
    <x v="2"/>
    <x v="30"/>
    <x v="2023"/>
    <x v="2022"/>
    <x v="0"/>
  </r>
  <r>
    <x v="2024"/>
    <x v="2024"/>
    <x v="2022"/>
    <x v="23"/>
    <n v="23414"/>
    <x v="0"/>
    <s v="US"/>
    <s v="USD"/>
    <x v="2023"/>
    <x v="2024"/>
    <b v="1"/>
    <n v="105"/>
    <x v="0"/>
    <s v="technology/hardware"/>
    <n v="585"/>
    <n v="222.99"/>
    <x v="2"/>
    <x v="30"/>
    <x v="2024"/>
    <x v="2023"/>
    <x v="5"/>
  </r>
  <r>
    <x v="2025"/>
    <x v="2025"/>
    <x v="2023"/>
    <x v="58"/>
    <n v="160920"/>
    <x v="0"/>
    <s v="DE"/>
    <s v="EUR"/>
    <x v="2024"/>
    <x v="2025"/>
    <b v="1"/>
    <n v="729"/>
    <x v="0"/>
    <s v="technology/hardware"/>
    <n v="201"/>
    <n v="220.74"/>
    <x v="2"/>
    <x v="30"/>
    <x v="2025"/>
    <x v="2024"/>
    <x v="0"/>
  </r>
  <r>
    <x v="2026"/>
    <x v="2026"/>
    <x v="2024"/>
    <x v="31"/>
    <n v="33370.769999999997"/>
    <x v="0"/>
    <s v="US"/>
    <s v="USD"/>
    <x v="2025"/>
    <x v="2026"/>
    <b v="1"/>
    <n v="454"/>
    <x v="0"/>
    <s v="technology/hardware"/>
    <n v="133"/>
    <n v="73.5"/>
    <x v="2"/>
    <x v="30"/>
    <x v="2026"/>
    <x v="2025"/>
    <x v="3"/>
  </r>
  <r>
    <x v="2027"/>
    <x v="2027"/>
    <x v="2025"/>
    <x v="57"/>
    <n v="120249"/>
    <x v="0"/>
    <s v="US"/>
    <s v="USD"/>
    <x v="2026"/>
    <x v="2027"/>
    <b v="1"/>
    <n v="539"/>
    <x v="0"/>
    <s v="technology/hardware"/>
    <n v="120"/>
    <n v="223.1"/>
    <x v="2"/>
    <x v="30"/>
    <x v="2027"/>
    <x v="2026"/>
    <x v="0"/>
  </r>
  <r>
    <x v="2028"/>
    <x v="2028"/>
    <x v="2026"/>
    <x v="9"/>
    <n v="3785"/>
    <x v="0"/>
    <s v="US"/>
    <s v="USD"/>
    <x v="2027"/>
    <x v="2028"/>
    <b v="1"/>
    <n v="79"/>
    <x v="0"/>
    <s v="technology/hardware"/>
    <n v="126"/>
    <n v="47.91"/>
    <x v="2"/>
    <x v="30"/>
    <x v="2028"/>
    <x v="2027"/>
    <x v="7"/>
  </r>
  <r>
    <x v="2029"/>
    <x v="2029"/>
    <x v="2027"/>
    <x v="30"/>
    <n v="9030"/>
    <x v="0"/>
    <s v="US"/>
    <s v="USD"/>
    <x v="2028"/>
    <x v="2029"/>
    <b v="1"/>
    <n v="94"/>
    <x v="0"/>
    <s v="technology/hardware"/>
    <n v="361"/>
    <n v="96.06"/>
    <x v="2"/>
    <x v="30"/>
    <x v="2029"/>
    <x v="2028"/>
    <x v="3"/>
  </r>
  <r>
    <x v="2030"/>
    <x v="2030"/>
    <x v="2028"/>
    <x v="313"/>
    <n v="74134"/>
    <x v="0"/>
    <s v="GB"/>
    <s v="GBP"/>
    <x v="2029"/>
    <x v="2030"/>
    <b v="1"/>
    <n v="625"/>
    <x v="0"/>
    <s v="technology/hardware"/>
    <n v="226"/>
    <n v="118.61"/>
    <x v="2"/>
    <x v="30"/>
    <x v="2030"/>
    <x v="2029"/>
    <x v="5"/>
  </r>
  <r>
    <x v="2031"/>
    <x v="2031"/>
    <x v="2029"/>
    <x v="63"/>
    <n v="60175"/>
    <x v="0"/>
    <s v="NL"/>
    <s v="EUR"/>
    <x v="2030"/>
    <x v="2031"/>
    <b v="1"/>
    <n v="508"/>
    <x v="0"/>
    <s v="technology/hardware"/>
    <n v="120"/>
    <n v="118.45"/>
    <x v="2"/>
    <x v="30"/>
    <x v="2031"/>
    <x v="2030"/>
    <x v="3"/>
  </r>
  <r>
    <x v="2032"/>
    <x v="2032"/>
    <x v="2030"/>
    <x v="31"/>
    <n v="76047"/>
    <x v="0"/>
    <s v="US"/>
    <s v="USD"/>
    <x v="2031"/>
    <x v="2032"/>
    <b v="1"/>
    <n v="531"/>
    <x v="0"/>
    <s v="technology/hardware"/>
    <n v="304"/>
    <n v="143.21"/>
    <x v="2"/>
    <x v="30"/>
    <x v="2032"/>
    <x v="2031"/>
    <x v="2"/>
  </r>
  <r>
    <x v="2033"/>
    <x v="2033"/>
    <x v="2031"/>
    <x v="31"/>
    <n v="44669"/>
    <x v="0"/>
    <s v="US"/>
    <s v="USD"/>
    <x v="2032"/>
    <x v="2033"/>
    <b v="1"/>
    <n v="158"/>
    <x v="0"/>
    <s v="technology/hardware"/>
    <n v="179"/>
    <n v="282.72000000000003"/>
    <x v="2"/>
    <x v="30"/>
    <x v="2033"/>
    <x v="2032"/>
    <x v="3"/>
  </r>
  <r>
    <x v="2034"/>
    <x v="2034"/>
    <x v="2032"/>
    <x v="314"/>
    <n v="301719.59000000003"/>
    <x v="0"/>
    <s v="US"/>
    <s v="USD"/>
    <x v="2033"/>
    <x v="2034"/>
    <b v="1"/>
    <n v="508"/>
    <x v="0"/>
    <s v="technology/hardware"/>
    <n v="387"/>
    <n v="593.94000000000005"/>
    <x v="2"/>
    <x v="30"/>
    <x v="2034"/>
    <x v="2033"/>
    <x v="0"/>
  </r>
  <r>
    <x v="2035"/>
    <x v="2035"/>
    <x v="2033"/>
    <x v="58"/>
    <n v="168829.14"/>
    <x v="0"/>
    <s v="US"/>
    <s v="USD"/>
    <x v="2034"/>
    <x v="2035"/>
    <b v="1"/>
    <n v="644"/>
    <x v="0"/>
    <s v="technology/hardware"/>
    <n v="211"/>
    <n v="262.16000000000003"/>
    <x v="2"/>
    <x v="30"/>
    <x v="2035"/>
    <x v="2034"/>
    <x v="0"/>
  </r>
  <r>
    <x v="2036"/>
    <x v="2036"/>
    <x v="2034"/>
    <x v="11"/>
    <n v="39500.5"/>
    <x v="0"/>
    <s v="US"/>
    <s v="USD"/>
    <x v="2035"/>
    <x v="2036"/>
    <b v="1"/>
    <n v="848"/>
    <x v="0"/>
    <s v="technology/hardware"/>
    <n v="132"/>
    <n v="46.58"/>
    <x v="2"/>
    <x v="30"/>
    <x v="2036"/>
    <x v="2035"/>
    <x v="3"/>
  </r>
  <r>
    <x v="2037"/>
    <x v="2037"/>
    <x v="2035"/>
    <x v="3"/>
    <n v="30047.64"/>
    <x v="0"/>
    <s v="US"/>
    <s v="USD"/>
    <x v="2036"/>
    <x v="2037"/>
    <b v="1"/>
    <n v="429"/>
    <x v="0"/>
    <s v="technology/hardware"/>
    <n v="300"/>
    <n v="70.040000000000006"/>
    <x v="2"/>
    <x v="30"/>
    <x v="2037"/>
    <x v="2036"/>
    <x v="4"/>
  </r>
  <r>
    <x v="2038"/>
    <x v="2038"/>
    <x v="2036"/>
    <x v="6"/>
    <n v="33641"/>
    <x v="0"/>
    <s v="GB"/>
    <s v="GBP"/>
    <x v="2037"/>
    <x v="2038"/>
    <b v="1"/>
    <n v="204"/>
    <x v="0"/>
    <s v="technology/hardware"/>
    <n v="421"/>
    <n v="164.91"/>
    <x v="2"/>
    <x v="30"/>
    <x v="2038"/>
    <x v="2037"/>
    <x v="4"/>
  </r>
  <r>
    <x v="2039"/>
    <x v="2039"/>
    <x v="2037"/>
    <x v="152"/>
    <n v="170271"/>
    <x v="0"/>
    <s v="US"/>
    <s v="USD"/>
    <x v="2038"/>
    <x v="2039"/>
    <b v="1"/>
    <n v="379"/>
    <x v="0"/>
    <s v="technology/hardware"/>
    <n v="136"/>
    <n v="449.26"/>
    <x v="2"/>
    <x v="30"/>
    <x v="2039"/>
    <x v="2038"/>
    <x v="2"/>
  </r>
  <r>
    <x v="2040"/>
    <x v="2040"/>
    <x v="2038"/>
    <x v="9"/>
    <n v="7445.14"/>
    <x v="0"/>
    <s v="US"/>
    <s v="USD"/>
    <x v="2039"/>
    <x v="2040"/>
    <b v="1"/>
    <n v="271"/>
    <x v="0"/>
    <s v="technology/hardware"/>
    <n v="248"/>
    <n v="27.47"/>
    <x v="2"/>
    <x v="30"/>
    <x v="2040"/>
    <x v="2039"/>
    <x v="4"/>
  </r>
  <r>
    <x v="2041"/>
    <x v="2041"/>
    <x v="2039"/>
    <x v="196"/>
    <n v="17277"/>
    <x v="0"/>
    <s v="US"/>
    <s v="USD"/>
    <x v="2040"/>
    <x v="2041"/>
    <b v="0"/>
    <n v="120"/>
    <x v="0"/>
    <s v="technology/hardware"/>
    <n v="182"/>
    <n v="143.97999999999999"/>
    <x v="2"/>
    <x v="30"/>
    <x v="2041"/>
    <x v="2040"/>
    <x v="2"/>
  </r>
  <r>
    <x v="2042"/>
    <x v="2042"/>
    <x v="2040"/>
    <x v="3"/>
    <n v="12353"/>
    <x v="0"/>
    <s v="US"/>
    <s v="USD"/>
    <x v="2041"/>
    <x v="2042"/>
    <b v="0"/>
    <n v="140"/>
    <x v="0"/>
    <s v="technology/hardware"/>
    <n v="124"/>
    <n v="88.24"/>
    <x v="2"/>
    <x v="30"/>
    <x v="2042"/>
    <x v="2041"/>
    <x v="0"/>
  </r>
  <r>
    <x v="2043"/>
    <x v="2043"/>
    <x v="2041"/>
    <x v="315"/>
    <n v="7011"/>
    <x v="0"/>
    <s v="US"/>
    <s v="USD"/>
    <x v="2042"/>
    <x v="2043"/>
    <b v="0"/>
    <n v="193"/>
    <x v="0"/>
    <s v="technology/hardware"/>
    <n v="506"/>
    <n v="36.33"/>
    <x v="2"/>
    <x v="30"/>
    <x v="2043"/>
    <x v="2042"/>
    <x v="2"/>
  </r>
  <r>
    <x v="2044"/>
    <x v="2044"/>
    <x v="2042"/>
    <x v="36"/>
    <n v="16232"/>
    <x v="0"/>
    <s v="US"/>
    <s v="USD"/>
    <x v="2043"/>
    <x v="2044"/>
    <b v="0"/>
    <n v="180"/>
    <x v="0"/>
    <s v="technology/hardware"/>
    <n v="108"/>
    <n v="90.18"/>
    <x v="2"/>
    <x v="30"/>
    <x v="2044"/>
    <x v="2043"/>
    <x v="0"/>
  </r>
  <r>
    <x v="2045"/>
    <x v="2045"/>
    <x v="2043"/>
    <x v="244"/>
    <n v="40140.01"/>
    <x v="0"/>
    <s v="US"/>
    <s v="USD"/>
    <x v="2044"/>
    <x v="2045"/>
    <b v="0"/>
    <n v="263"/>
    <x v="0"/>
    <s v="technology/hardware"/>
    <n v="819"/>
    <n v="152.62"/>
    <x v="2"/>
    <x v="30"/>
    <x v="2045"/>
    <x v="2044"/>
    <x v="5"/>
  </r>
  <r>
    <x v="2046"/>
    <x v="2046"/>
    <x v="2044"/>
    <x v="3"/>
    <n v="12110"/>
    <x v="0"/>
    <s v="US"/>
    <s v="USD"/>
    <x v="2045"/>
    <x v="2046"/>
    <b v="0"/>
    <n v="217"/>
    <x v="0"/>
    <s v="technology/hardware"/>
    <n v="121"/>
    <n v="55.81"/>
    <x v="2"/>
    <x v="30"/>
    <x v="2046"/>
    <x v="2045"/>
    <x v="4"/>
  </r>
  <r>
    <x v="2047"/>
    <x v="2047"/>
    <x v="2045"/>
    <x v="316"/>
    <n v="100939"/>
    <x v="0"/>
    <s v="AU"/>
    <s v="AUD"/>
    <x v="2046"/>
    <x v="2047"/>
    <b v="0"/>
    <n v="443"/>
    <x v="0"/>
    <s v="technology/hardware"/>
    <n v="103"/>
    <n v="227.85"/>
    <x v="2"/>
    <x v="30"/>
    <x v="2047"/>
    <x v="2046"/>
    <x v="0"/>
  </r>
  <r>
    <x v="2048"/>
    <x v="2048"/>
    <x v="2046"/>
    <x v="94"/>
    <n v="126082.45"/>
    <x v="0"/>
    <s v="US"/>
    <s v="USD"/>
    <x v="2047"/>
    <x v="2048"/>
    <b v="0"/>
    <n v="1373"/>
    <x v="0"/>
    <s v="technology/hardware"/>
    <n v="148"/>
    <n v="91.83"/>
    <x v="2"/>
    <x v="30"/>
    <x v="2048"/>
    <x v="2047"/>
    <x v="4"/>
  </r>
  <r>
    <x v="2049"/>
    <x v="2049"/>
    <x v="2047"/>
    <x v="63"/>
    <n v="60095.35"/>
    <x v="0"/>
    <s v="GB"/>
    <s v="GBP"/>
    <x v="2048"/>
    <x v="2049"/>
    <b v="0"/>
    <n v="742"/>
    <x v="0"/>
    <s v="technology/hardware"/>
    <n v="120"/>
    <n v="80.989999999999995"/>
    <x v="2"/>
    <x v="30"/>
    <x v="2049"/>
    <x v="2048"/>
    <x v="4"/>
  </r>
  <r>
    <x v="2050"/>
    <x v="2050"/>
    <x v="2048"/>
    <x v="3"/>
    <n v="47327"/>
    <x v="0"/>
    <s v="US"/>
    <s v="USD"/>
    <x v="2049"/>
    <x v="2050"/>
    <b v="0"/>
    <n v="170"/>
    <x v="0"/>
    <s v="technology/hardware"/>
    <n v="473"/>
    <n v="278.39"/>
    <x v="2"/>
    <x v="30"/>
    <x v="2050"/>
    <x v="2049"/>
    <x v="0"/>
  </r>
  <r>
    <x v="2051"/>
    <x v="2051"/>
    <x v="2049"/>
    <x v="6"/>
    <n v="10429"/>
    <x v="0"/>
    <s v="US"/>
    <s v="USD"/>
    <x v="2050"/>
    <x v="2051"/>
    <b v="0"/>
    <n v="242"/>
    <x v="0"/>
    <s v="technology/hardware"/>
    <n v="130"/>
    <n v="43.1"/>
    <x v="2"/>
    <x v="30"/>
    <x v="2051"/>
    <x v="2050"/>
    <x v="4"/>
  </r>
  <r>
    <x v="2052"/>
    <x v="2052"/>
    <x v="2050"/>
    <x v="63"/>
    <n v="176524"/>
    <x v="0"/>
    <s v="US"/>
    <s v="USD"/>
    <x v="2051"/>
    <x v="2052"/>
    <b v="0"/>
    <n v="541"/>
    <x v="0"/>
    <s v="technology/hardware"/>
    <n v="353"/>
    <n v="326.29000000000002"/>
    <x v="2"/>
    <x v="30"/>
    <x v="2052"/>
    <x v="2051"/>
    <x v="2"/>
  </r>
  <r>
    <x v="2053"/>
    <x v="2053"/>
    <x v="2051"/>
    <x v="10"/>
    <n v="5051"/>
    <x v="0"/>
    <s v="US"/>
    <s v="USD"/>
    <x v="2052"/>
    <x v="2053"/>
    <b v="0"/>
    <n v="121"/>
    <x v="0"/>
    <s v="technology/hardware"/>
    <n v="101"/>
    <n v="41.74"/>
    <x v="2"/>
    <x v="30"/>
    <x v="2053"/>
    <x v="2052"/>
    <x v="0"/>
  </r>
  <r>
    <x v="2054"/>
    <x v="2054"/>
    <x v="2052"/>
    <x v="19"/>
    <n v="39757"/>
    <x v="0"/>
    <s v="GB"/>
    <s v="GBP"/>
    <x v="2053"/>
    <x v="2054"/>
    <b v="0"/>
    <n v="621"/>
    <x v="0"/>
    <s v="technology/hardware"/>
    <n v="114"/>
    <n v="64.02"/>
    <x v="2"/>
    <x v="30"/>
    <x v="2054"/>
    <x v="2053"/>
    <x v="3"/>
  </r>
  <r>
    <x v="2055"/>
    <x v="2055"/>
    <x v="2053"/>
    <x v="12"/>
    <n v="10045"/>
    <x v="0"/>
    <s v="US"/>
    <s v="USD"/>
    <x v="2054"/>
    <x v="2055"/>
    <b v="0"/>
    <n v="101"/>
    <x v="0"/>
    <s v="technology/hardware"/>
    <n v="167"/>
    <n v="99.46"/>
    <x v="2"/>
    <x v="30"/>
    <x v="2055"/>
    <x v="2054"/>
    <x v="3"/>
  </r>
  <r>
    <x v="2056"/>
    <x v="2056"/>
    <x v="2054"/>
    <x v="63"/>
    <n v="76726"/>
    <x v="0"/>
    <s v="US"/>
    <s v="USD"/>
    <x v="2055"/>
    <x v="2056"/>
    <b v="0"/>
    <n v="554"/>
    <x v="0"/>
    <s v="technology/hardware"/>
    <n v="153"/>
    <n v="138.49"/>
    <x v="2"/>
    <x v="30"/>
    <x v="2056"/>
    <x v="2055"/>
    <x v="4"/>
  </r>
  <r>
    <x v="2057"/>
    <x v="2057"/>
    <x v="2055"/>
    <x v="36"/>
    <n v="30334.83"/>
    <x v="0"/>
    <s v="GB"/>
    <s v="GBP"/>
    <x v="2056"/>
    <x v="2057"/>
    <b v="0"/>
    <n v="666"/>
    <x v="0"/>
    <s v="technology/hardware"/>
    <n v="202"/>
    <n v="45.55"/>
    <x v="2"/>
    <x v="30"/>
    <x v="2057"/>
    <x v="2056"/>
    <x v="2"/>
  </r>
  <r>
    <x v="2058"/>
    <x v="2058"/>
    <x v="2056"/>
    <x v="317"/>
    <n v="4308"/>
    <x v="0"/>
    <s v="GB"/>
    <s v="GBP"/>
    <x v="2057"/>
    <x v="2058"/>
    <b v="0"/>
    <n v="410"/>
    <x v="0"/>
    <s v="technology/hardware"/>
    <n v="168"/>
    <n v="10.51"/>
    <x v="2"/>
    <x v="30"/>
    <x v="2058"/>
    <x v="2057"/>
    <x v="0"/>
  </r>
  <r>
    <x v="2059"/>
    <x v="2059"/>
    <x v="2057"/>
    <x v="11"/>
    <n v="43037"/>
    <x v="0"/>
    <s v="US"/>
    <s v="USD"/>
    <x v="2058"/>
    <x v="2059"/>
    <b v="0"/>
    <n v="375"/>
    <x v="0"/>
    <s v="technology/hardware"/>
    <n v="143"/>
    <n v="114.77"/>
    <x v="2"/>
    <x v="30"/>
    <x v="2059"/>
    <x v="2058"/>
    <x v="0"/>
  </r>
  <r>
    <x v="2060"/>
    <x v="2060"/>
    <x v="2058"/>
    <x v="31"/>
    <n v="49100"/>
    <x v="0"/>
    <s v="US"/>
    <s v="USD"/>
    <x v="2059"/>
    <x v="2060"/>
    <b v="0"/>
    <n v="1364"/>
    <x v="0"/>
    <s v="technology/hardware"/>
    <n v="196"/>
    <n v="36"/>
    <x v="2"/>
    <x v="30"/>
    <x v="2060"/>
    <x v="2059"/>
    <x v="3"/>
  </r>
  <r>
    <x v="2061"/>
    <x v="2061"/>
    <x v="2059"/>
    <x v="10"/>
    <n v="5396"/>
    <x v="0"/>
    <s v="US"/>
    <s v="USD"/>
    <x v="2060"/>
    <x v="2061"/>
    <b v="0"/>
    <n v="35"/>
    <x v="0"/>
    <s v="technology/hardware"/>
    <n v="108"/>
    <n v="154.16999999999999"/>
    <x v="2"/>
    <x v="30"/>
    <x v="2061"/>
    <x v="2060"/>
    <x v="2"/>
  </r>
  <r>
    <x v="2062"/>
    <x v="2062"/>
    <x v="2060"/>
    <x v="57"/>
    <n v="114977"/>
    <x v="0"/>
    <s v="DK"/>
    <s v="DKK"/>
    <x v="2061"/>
    <x v="2062"/>
    <b v="0"/>
    <n v="203"/>
    <x v="0"/>
    <s v="technology/hardware"/>
    <n v="115"/>
    <n v="566.39"/>
    <x v="2"/>
    <x v="30"/>
    <x v="2062"/>
    <x v="2061"/>
    <x v="2"/>
  </r>
  <r>
    <x v="2063"/>
    <x v="2063"/>
    <x v="2061"/>
    <x v="23"/>
    <n v="5922"/>
    <x v="0"/>
    <s v="DE"/>
    <s v="EUR"/>
    <x v="2062"/>
    <x v="2063"/>
    <b v="0"/>
    <n v="49"/>
    <x v="0"/>
    <s v="technology/hardware"/>
    <n v="148"/>
    <n v="120.86"/>
    <x v="2"/>
    <x v="30"/>
    <x v="2063"/>
    <x v="2062"/>
    <x v="2"/>
  </r>
  <r>
    <x v="2064"/>
    <x v="2064"/>
    <x v="2062"/>
    <x v="318"/>
    <n v="500784.27"/>
    <x v="0"/>
    <s v="US"/>
    <s v="USD"/>
    <x v="2063"/>
    <x v="2064"/>
    <b v="0"/>
    <n v="5812"/>
    <x v="0"/>
    <s v="technology/hardware"/>
    <n v="191"/>
    <n v="86.16"/>
    <x v="2"/>
    <x v="30"/>
    <x v="2064"/>
    <x v="2063"/>
    <x v="4"/>
  </r>
  <r>
    <x v="2065"/>
    <x v="2065"/>
    <x v="2063"/>
    <x v="79"/>
    <n v="79686.05"/>
    <x v="0"/>
    <s v="GB"/>
    <s v="GBP"/>
    <x v="2064"/>
    <x v="2065"/>
    <b v="0"/>
    <n v="1556"/>
    <x v="0"/>
    <s v="technology/hardware"/>
    <n v="199"/>
    <n v="51.21"/>
    <x v="2"/>
    <x v="30"/>
    <x v="2065"/>
    <x v="2064"/>
    <x v="4"/>
  </r>
  <r>
    <x v="2066"/>
    <x v="2066"/>
    <x v="2064"/>
    <x v="13"/>
    <n v="4372"/>
    <x v="0"/>
    <s v="US"/>
    <s v="USD"/>
    <x v="2065"/>
    <x v="2066"/>
    <b v="0"/>
    <n v="65"/>
    <x v="0"/>
    <s v="technology/hardware"/>
    <n v="219"/>
    <n v="67.260000000000005"/>
    <x v="2"/>
    <x v="30"/>
    <x v="2066"/>
    <x v="2065"/>
    <x v="3"/>
  </r>
  <r>
    <x v="2067"/>
    <x v="2067"/>
    <x v="2065"/>
    <x v="319"/>
    <n v="628"/>
    <x v="0"/>
    <s v="GB"/>
    <s v="GBP"/>
    <x v="2066"/>
    <x v="2067"/>
    <b v="0"/>
    <n v="10"/>
    <x v="0"/>
    <s v="technology/hardware"/>
    <n v="127"/>
    <n v="62.8"/>
    <x v="2"/>
    <x v="30"/>
    <x v="2067"/>
    <x v="2066"/>
    <x v="0"/>
  </r>
  <r>
    <x v="2068"/>
    <x v="2068"/>
    <x v="2066"/>
    <x v="31"/>
    <n v="26305.97"/>
    <x v="0"/>
    <s v="US"/>
    <s v="USD"/>
    <x v="2067"/>
    <x v="2068"/>
    <b v="0"/>
    <n v="76"/>
    <x v="0"/>
    <s v="technology/hardware"/>
    <n v="105"/>
    <n v="346.13"/>
    <x v="2"/>
    <x v="30"/>
    <x v="2068"/>
    <x v="2067"/>
    <x v="2"/>
  </r>
  <r>
    <x v="2069"/>
    <x v="2069"/>
    <x v="2067"/>
    <x v="63"/>
    <n v="64203.33"/>
    <x v="0"/>
    <s v="US"/>
    <s v="USD"/>
    <x v="2068"/>
    <x v="2069"/>
    <b v="0"/>
    <n v="263"/>
    <x v="0"/>
    <s v="technology/hardware"/>
    <n v="128"/>
    <n v="244.12"/>
    <x v="2"/>
    <x v="30"/>
    <x v="2069"/>
    <x v="2068"/>
    <x v="0"/>
  </r>
  <r>
    <x v="2070"/>
    <x v="2070"/>
    <x v="2068"/>
    <x v="152"/>
    <n v="396659"/>
    <x v="0"/>
    <s v="DE"/>
    <s v="EUR"/>
    <x v="2069"/>
    <x v="2070"/>
    <b v="0"/>
    <n v="1530"/>
    <x v="0"/>
    <s v="technology/hardware"/>
    <n v="317"/>
    <n v="259.25"/>
    <x v="2"/>
    <x v="30"/>
    <x v="2070"/>
    <x v="2069"/>
    <x v="2"/>
  </r>
  <r>
    <x v="2071"/>
    <x v="2071"/>
    <x v="2069"/>
    <x v="22"/>
    <n v="56146"/>
    <x v="0"/>
    <s v="US"/>
    <s v="USD"/>
    <x v="2070"/>
    <x v="2071"/>
    <b v="0"/>
    <n v="278"/>
    <x v="0"/>
    <s v="technology/hardware"/>
    <n v="281"/>
    <n v="201.96"/>
    <x v="2"/>
    <x v="30"/>
    <x v="2071"/>
    <x v="2070"/>
    <x v="2"/>
  </r>
  <r>
    <x v="2072"/>
    <x v="2072"/>
    <x v="2070"/>
    <x v="320"/>
    <n v="79173"/>
    <x v="0"/>
    <s v="US"/>
    <s v="USD"/>
    <x v="2071"/>
    <x v="2072"/>
    <b v="0"/>
    <n v="350"/>
    <x v="0"/>
    <s v="technology/hardware"/>
    <n v="111"/>
    <n v="226.21"/>
    <x v="2"/>
    <x v="30"/>
    <x v="2072"/>
    <x v="2071"/>
    <x v="2"/>
  </r>
  <r>
    <x v="2073"/>
    <x v="2073"/>
    <x v="2071"/>
    <x v="57"/>
    <n v="152604.29999999999"/>
    <x v="0"/>
    <s v="US"/>
    <s v="USD"/>
    <x v="2072"/>
    <x v="2073"/>
    <b v="0"/>
    <n v="470"/>
    <x v="0"/>
    <s v="technology/hardware"/>
    <n v="153"/>
    <n v="324.69"/>
    <x v="2"/>
    <x v="30"/>
    <x v="2073"/>
    <x v="2072"/>
    <x v="0"/>
  </r>
  <r>
    <x v="2074"/>
    <x v="2074"/>
    <x v="2072"/>
    <x v="20"/>
    <n v="615"/>
    <x v="0"/>
    <s v="US"/>
    <s v="USD"/>
    <x v="2073"/>
    <x v="2074"/>
    <b v="0"/>
    <n v="3"/>
    <x v="0"/>
    <s v="technology/hardware"/>
    <n v="103"/>
    <n v="205"/>
    <x v="2"/>
    <x v="30"/>
    <x v="2074"/>
    <x v="2073"/>
    <x v="2"/>
  </r>
  <r>
    <x v="2075"/>
    <x v="2075"/>
    <x v="2073"/>
    <x v="204"/>
    <n v="167820.6"/>
    <x v="0"/>
    <s v="US"/>
    <s v="USD"/>
    <x v="2074"/>
    <x v="2075"/>
    <b v="0"/>
    <n v="8200"/>
    <x v="0"/>
    <s v="technology/hardware"/>
    <n v="1678"/>
    <n v="20.47"/>
    <x v="2"/>
    <x v="30"/>
    <x v="2075"/>
    <x v="2074"/>
    <x v="4"/>
  </r>
  <r>
    <x v="2076"/>
    <x v="2076"/>
    <x v="2074"/>
    <x v="321"/>
    <n v="972594.99"/>
    <x v="0"/>
    <s v="GB"/>
    <s v="GBP"/>
    <x v="2075"/>
    <x v="2076"/>
    <b v="0"/>
    <n v="8359"/>
    <x v="0"/>
    <s v="technology/hardware"/>
    <n v="543"/>
    <n v="116.35"/>
    <x v="2"/>
    <x v="30"/>
    <x v="2076"/>
    <x v="2075"/>
    <x v="3"/>
  </r>
  <r>
    <x v="2077"/>
    <x v="2077"/>
    <x v="2075"/>
    <x v="63"/>
    <n v="57754"/>
    <x v="0"/>
    <s v="US"/>
    <s v="USD"/>
    <x v="2076"/>
    <x v="2077"/>
    <b v="0"/>
    <n v="188"/>
    <x v="0"/>
    <s v="technology/hardware"/>
    <n v="116"/>
    <n v="307.2"/>
    <x v="2"/>
    <x v="30"/>
    <x v="2077"/>
    <x v="2076"/>
    <x v="0"/>
  </r>
  <r>
    <x v="2078"/>
    <x v="2078"/>
    <x v="2076"/>
    <x v="22"/>
    <n v="26241"/>
    <x v="0"/>
    <s v="ES"/>
    <s v="EUR"/>
    <x v="2077"/>
    <x v="2078"/>
    <b v="0"/>
    <n v="48"/>
    <x v="0"/>
    <s v="technology/hardware"/>
    <n v="131"/>
    <n v="546.69000000000005"/>
    <x v="2"/>
    <x v="30"/>
    <x v="2078"/>
    <x v="2077"/>
    <x v="2"/>
  </r>
  <r>
    <x v="2079"/>
    <x v="2079"/>
    <x v="2077"/>
    <x v="3"/>
    <n v="28817"/>
    <x v="0"/>
    <s v="GB"/>
    <s v="GBP"/>
    <x v="2078"/>
    <x v="2079"/>
    <b v="0"/>
    <n v="607"/>
    <x v="0"/>
    <s v="technology/hardware"/>
    <n v="288"/>
    <n v="47.47"/>
    <x v="2"/>
    <x v="30"/>
    <x v="2079"/>
    <x v="2078"/>
    <x v="0"/>
  </r>
  <r>
    <x v="2080"/>
    <x v="2080"/>
    <x v="2078"/>
    <x v="28"/>
    <n v="5078"/>
    <x v="0"/>
    <s v="US"/>
    <s v="USD"/>
    <x v="2079"/>
    <x v="2080"/>
    <b v="0"/>
    <n v="50"/>
    <x v="0"/>
    <s v="technology/hardware"/>
    <n v="508"/>
    <n v="101.56"/>
    <x v="2"/>
    <x v="30"/>
    <x v="2080"/>
    <x v="2079"/>
    <x v="0"/>
  </r>
  <r>
    <x v="2081"/>
    <x v="2081"/>
    <x v="2079"/>
    <x v="8"/>
    <n v="4010"/>
    <x v="0"/>
    <s v="US"/>
    <s v="USD"/>
    <x v="2080"/>
    <x v="2081"/>
    <b v="0"/>
    <n v="55"/>
    <x v="0"/>
    <s v="music/indie rock"/>
    <n v="115"/>
    <n v="72.91"/>
    <x v="4"/>
    <x v="14"/>
    <x v="2081"/>
    <x v="2080"/>
    <x v="5"/>
  </r>
  <r>
    <x v="2082"/>
    <x v="2082"/>
    <x v="2080"/>
    <x v="15"/>
    <n v="1661"/>
    <x v="0"/>
    <s v="US"/>
    <s v="USD"/>
    <x v="2081"/>
    <x v="2082"/>
    <b v="0"/>
    <n v="38"/>
    <x v="0"/>
    <s v="music/indie rock"/>
    <n v="111"/>
    <n v="43.71"/>
    <x v="4"/>
    <x v="14"/>
    <x v="2082"/>
    <x v="2081"/>
    <x v="6"/>
  </r>
  <r>
    <x v="2083"/>
    <x v="2083"/>
    <x v="2081"/>
    <x v="47"/>
    <n v="850"/>
    <x v="0"/>
    <s v="US"/>
    <s v="USD"/>
    <x v="2082"/>
    <x v="2083"/>
    <b v="0"/>
    <n v="25"/>
    <x v="0"/>
    <s v="music/indie rock"/>
    <n v="113"/>
    <n v="34"/>
    <x v="4"/>
    <x v="14"/>
    <x v="2083"/>
    <x v="2082"/>
    <x v="5"/>
  </r>
  <r>
    <x v="2084"/>
    <x v="2084"/>
    <x v="2082"/>
    <x v="9"/>
    <n v="3250"/>
    <x v="0"/>
    <s v="US"/>
    <s v="USD"/>
    <x v="2083"/>
    <x v="2084"/>
    <b v="0"/>
    <n v="46"/>
    <x v="0"/>
    <s v="music/indie rock"/>
    <n v="108"/>
    <n v="70.650000000000006"/>
    <x v="4"/>
    <x v="14"/>
    <x v="2084"/>
    <x v="2083"/>
    <x v="3"/>
  </r>
  <r>
    <x v="2085"/>
    <x v="2085"/>
    <x v="2083"/>
    <x v="12"/>
    <n v="7412"/>
    <x v="0"/>
    <s v="US"/>
    <s v="USD"/>
    <x v="2084"/>
    <x v="2085"/>
    <b v="0"/>
    <n v="83"/>
    <x v="0"/>
    <s v="music/indie rock"/>
    <n v="124"/>
    <n v="89.3"/>
    <x v="4"/>
    <x v="14"/>
    <x v="2085"/>
    <x v="2084"/>
    <x v="5"/>
  </r>
  <r>
    <x v="2086"/>
    <x v="2086"/>
    <x v="2084"/>
    <x v="23"/>
    <n v="4028"/>
    <x v="0"/>
    <s v="US"/>
    <s v="USD"/>
    <x v="2085"/>
    <x v="2086"/>
    <b v="0"/>
    <n v="35"/>
    <x v="0"/>
    <s v="music/indie rock"/>
    <n v="101"/>
    <n v="115.09"/>
    <x v="4"/>
    <x v="14"/>
    <x v="2086"/>
    <x v="2085"/>
    <x v="6"/>
  </r>
  <r>
    <x v="2087"/>
    <x v="2087"/>
    <x v="2085"/>
    <x v="15"/>
    <n v="1553"/>
    <x v="0"/>
    <s v="US"/>
    <s v="USD"/>
    <x v="2086"/>
    <x v="2087"/>
    <b v="0"/>
    <n v="25"/>
    <x v="0"/>
    <s v="music/indie rock"/>
    <n v="104"/>
    <n v="62.12"/>
    <x v="4"/>
    <x v="14"/>
    <x v="2087"/>
    <x v="2086"/>
    <x v="6"/>
  </r>
  <r>
    <x v="2088"/>
    <x v="2088"/>
    <x v="2086"/>
    <x v="9"/>
    <n v="3465.32"/>
    <x v="0"/>
    <s v="US"/>
    <s v="USD"/>
    <x v="2087"/>
    <x v="2088"/>
    <b v="0"/>
    <n v="75"/>
    <x v="0"/>
    <s v="music/indie rock"/>
    <n v="116"/>
    <n v="46.2"/>
    <x v="4"/>
    <x v="14"/>
    <x v="2088"/>
    <x v="2087"/>
    <x v="7"/>
  </r>
  <r>
    <x v="2089"/>
    <x v="2089"/>
    <x v="2087"/>
    <x v="30"/>
    <n v="3010.01"/>
    <x v="0"/>
    <s v="US"/>
    <s v="USD"/>
    <x v="2088"/>
    <x v="2089"/>
    <b v="0"/>
    <n v="62"/>
    <x v="0"/>
    <s v="music/indie rock"/>
    <n v="120"/>
    <n v="48.55"/>
    <x v="4"/>
    <x v="14"/>
    <x v="2089"/>
    <x v="2088"/>
    <x v="4"/>
  </r>
  <r>
    <x v="2090"/>
    <x v="2090"/>
    <x v="2088"/>
    <x v="6"/>
    <n v="9203.23"/>
    <x v="0"/>
    <s v="US"/>
    <s v="USD"/>
    <x v="2089"/>
    <x v="2090"/>
    <b v="0"/>
    <n v="160"/>
    <x v="0"/>
    <s v="music/indie rock"/>
    <n v="115"/>
    <n v="57.52"/>
    <x v="4"/>
    <x v="14"/>
    <x v="2090"/>
    <x v="2089"/>
    <x v="4"/>
  </r>
  <r>
    <x v="2091"/>
    <x v="2091"/>
    <x v="2089"/>
    <x v="102"/>
    <n v="21684.2"/>
    <x v="0"/>
    <s v="US"/>
    <s v="USD"/>
    <x v="2090"/>
    <x v="2091"/>
    <b v="0"/>
    <n v="246"/>
    <x v="0"/>
    <s v="music/indie rock"/>
    <n v="120"/>
    <n v="88.15"/>
    <x v="4"/>
    <x v="14"/>
    <x v="2091"/>
    <x v="2090"/>
    <x v="6"/>
  </r>
  <r>
    <x v="2092"/>
    <x v="2092"/>
    <x v="2090"/>
    <x v="12"/>
    <n v="6077"/>
    <x v="0"/>
    <s v="US"/>
    <s v="USD"/>
    <x v="2091"/>
    <x v="2092"/>
    <b v="0"/>
    <n v="55"/>
    <x v="0"/>
    <s v="music/indie rock"/>
    <n v="101"/>
    <n v="110.49"/>
    <x v="4"/>
    <x v="14"/>
    <x v="2092"/>
    <x v="2091"/>
    <x v="6"/>
  </r>
  <r>
    <x v="2093"/>
    <x v="2093"/>
    <x v="2091"/>
    <x v="15"/>
    <n v="1537"/>
    <x v="0"/>
    <s v="US"/>
    <s v="USD"/>
    <x v="2092"/>
    <x v="2093"/>
    <b v="0"/>
    <n v="23"/>
    <x v="0"/>
    <s v="music/indie rock"/>
    <n v="102"/>
    <n v="66.83"/>
    <x v="4"/>
    <x v="14"/>
    <x v="2093"/>
    <x v="2092"/>
    <x v="5"/>
  </r>
  <r>
    <x v="2094"/>
    <x v="2094"/>
    <x v="2092"/>
    <x v="8"/>
    <n v="4219"/>
    <x v="0"/>
    <s v="US"/>
    <s v="USD"/>
    <x v="2093"/>
    <x v="2094"/>
    <b v="0"/>
    <n v="72"/>
    <x v="0"/>
    <s v="music/indie rock"/>
    <n v="121"/>
    <n v="58.6"/>
    <x v="4"/>
    <x v="14"/>
    <x v="2094"/>
    <x v="2093"/>
    <x v="5"/>
  </r>
  <r>
    <x v="2095"/>
    <x v="2095"/>
    <x v="2093"/>
    <x v="30"/>
    <n v="2500"/>
    <x v="0"/>
    <s v="US"/>
    <s v="USD"/>
    <x v="2094"/>
    <x v="2095"/>
    <b v="0"/>
    <n v="22"/>
    <x v="0"/>
    <s v="music/indie rock"/>
    <n v="100"/>
    <n v="113.64"/>
    <x v="4"/>
    <x v="14"/>
    <x v="2095"/>
    <x v="2094"/>
    <x v="6"/>
  </r>
  <r>
    <x v="2096"/>
    <x v="2096"/>
    <x v="2094"/>
    <x v="20"/>
    <n v="610"/>
    <x v="0"/>
    <s v="US"/>
    <s v="USD"/>
    <x v="2095"/>
    <x v="2096"/>
    <b v="0"/>
    <n v="14"/>
    <x v="0"/>
    <s v="music/indie rock"/>
    <n v="102"/>
    <n v="43.57"/>
    <x v="4"/>
    <x v="14"/>
    <x v="2096"/>
    <x v="2095"/>
    <x v="5"/>
  </r>
  <r>
    <x v="2097"/>
    <x v="2097"/>
    <x v="2095"/>
    <x v="9"/>
    <n v="3000"/>
    <x v="0"/>
    <s v="US"/>
    <s v="USD"/>
    <x v="2096"/>
    <x v="2097"/>
    <b v="0"/>
    <n v="38"/>
    <x v="0"/>
    <s v="music/indie rock"/>
    <n v="100"/>
    <n v="78.95"/>
    <x v="4"/>
    <x v="14"/>
    <x v="2097"/>
    <x v="2096"/>
    <x v="6"/>
  </r>
  <r>
    <x v="2098"/>
    <x v="2098"/>
    <x v="2096"/>
    <x v="12"/>
    <n v="6020"/>
    <x v="0"/>
    <s v="US"/>
    <s v="USD"/>
    <x v="2097"/>
    <x v="2098"/>
    <b v="0"/>
    <n v="32"/>
    <x v="0"/>
    <s v="music/indie rock"/>
    <n v="100"/>
    <n v="188.13"/>
    <x v="4"/>
    <x v="14"/>
    <x v="2098"/>
    <x v="2097"/>
    <x v="5"/>
  </r>
  <r>
    <x v="2099"/>
    <x v="2099"/>
    <x v="2097"/>
    <x v="9"/>
    <n v="3971"/>
    <x v="0"/>
    <s v="US"/>
    <s v="USD"/>
    <x v="2098"/>
    <x v="2099"/>
    <b v="0"/>
    <n v="63"/>
    <x v="0"/>
    <s v="music/indie rock"/>
    <n v="132"/>
    <n v="63.03"/>
    <x v="4"/>
    <x v="14"/>
    <x v="2099"/>
    <x v="2098"/>
    <x v="0"/>
  </r>
  <r>
    <x v="2100"/>
    <x v="2100"/>
    <x v="2098"/>
    <x v="20"/>
    <n v="820"/>
    <x v="0"/>
    <s v="US"/>
    <s v="USD"/>
    <x v="2099"/>
    <x v="2100"/>
    <b v="0"/>
    <n v="27"/>
    <x v="0"/>
    <s v="music/indie rock"/>
    <n v="137"/>
    <n v="30.37"/>
    <x v="4"/>
    <x v="14"/>
    <x v="2100"/>
    <x v="2099"/>
    <x v="5"/>
  </r>
  <r>
    <x v="2101"/>
    <x v="2101"/>
    <x v="2099"/>
    <x v="13"/>
    <n v="2265"/>
    <x v="0"/>
    <s v="US"/>
    <s v="USD"/>
    <x v="2100"/>
    <x v="2101"/>
    <b v="0"/>
    <n v="44"/>
    <x v="0"/>
    <s v="music/indie rock"/>
    <n v="113"/>
    <n v="51.48"/>
    <x v="4"/>
    <x v="14"/>
    <x v="2101"/>
    <x v="2100"/>
    <x v="6"/>
  </r>
  <r>
    <x v="2102"/>
    <x v="2102"/>
    <x v="2100"/>
    <x v="28"/>
    <n v="1360"/>
    <x v="0"/>
    <s v="US"/>
    <s v="USD"/>
    <x v="2101"/>
    <x v="2102"/>
    <b v="0"/>
    <n v="38"/>
    <x v="0"/>
    <s v="music/indie rock"/>
    <n v="136"/>
    <n v="35.79"/>
    <x v="4"/>
    <x v="14"/>
    <x v="2102"/>
    <x v="2101"/>
    <x v="6"/>
  </r>
  <r>
    <x v="2103"/>
    <x v="2103"/>
    <x v="2101"/>
    <x v="198"/>
    <n v="11364"/>
    <x v="0"/>
    <s v="US"/>
    <s v="USD"/>
    <x v="2102"/>
    <x v="2103"/>
    <b v="0"/>
    <n v="115"/>
    <x v="0"/>
    <s v="music/indie rock"/>
    <n v="146"/>
    <n v="98.82"/>
    <x v="4"/>
    <x v="14"/>
    <x v="2103"/>
    <x v="2102"/>
    <x v="5"/>
  </r>
  <r>
    <x v="2104"/>
    <x v="2104"/>
    <x v="2102"/>
    <x v="134"/>
    <n v="1036"/>
    <x v="0"/>
    <s v="US"/>
    <s v="USD"/>
    <x v="2103"/>
    <x v="2104"/>
    <b v="0"/>
    <n v="37"/>
    <x v="0"/>
    <s v="music/indie rock"/>
    <n v="130"/>
    <n v="28"/>
    <x v="4"/>
    <x v="14"/>
    <x v="2104"/>
    <x v="2103"/>
    <x v="4"/>
  </r>
  <r>
    <x v="2105"/>
    <x v="2105"/>
    <x v="2103"/>
    <x v="13"/>
    <n v="5080"/>
    <x v="0"/>
    <s v="US"/>
    <s v="USD"/>
    <x v="2104"/>
    <x v="2105"/>
    <b v="0"/>
    <n v="99"/>
    <x v="0"/>
    <s v="music/indie rock"/>
    <n v="254"/>
    <n v="51.31"/>
    <x v="4"/>
    <x v="14"/>
    <x v="2105"/>
    <x v="2104"/>
    <x v="3"/>
  </r>
  <r>
    <x v="2106"/>
    <x v="2106"/>
    <x v="2104"/>
    <x v="41"/>
    <n v="2355"/>
    <x v="0"/>
    <s v="US"/>
    <s v="USD"/>
    <x v="2105"/>
    <x v="2106"/>
    <b v="0"/>
    <n v="44"/>
    <x v="0"/>
    <s v="music/indie rock"/>
    <n v="107"/>
    <n v="53.52"/>
    <x v="4"/>
    <x v="14"/>
    <x v="2106"/>
    <x v="2105"/>
    <x v="5"/>
  </r>
  <r>
    <x v="2107"/>
    <x v="2107"/>
    <x v="2105"/>
    <x v="13"/>
    <n v="2154.66"/>
    <x v="0"/>
    <s v="US"/>
    <s v="USD"/>
    <x v="2106"/>
    <x v="2107"/>
    <b v="0"/>
    <n v="58"/>
    <x v="0"/>
    <s v="music/indie rock"/>
    <n v="108"/>
    <n v="37.15"/>
    <x v="4"/>
    <x v="14"/>
    <x v="2107"/>
    <x v="2106"/>
    <x v="3"/>
  </r>
  <r>
    <x v="2108"/>
    <x v="2108"/>
    <x v="2106"/>
    <x v="194"/>
    <n v="17170"/>
    <x v="0"/>
    <s v="US"/>
    <s v="USD"/>
    <x v="2107"/>
    <x v="2108"/>
    <b v="0"/>
    <n v="191"/>
    <x v="0"/>
    <s v="music/indie rock"/>
    <n v="107"/>
    <n v="89.9"/>
    <x v="4"/>
    <x v="14"/>
    <x v="2108"/>
    <x v="2107"/>
    <x v="5"/>
  </r>
  <r>
    <x v="2109"/>
    <x v="2109"/>
    <x v="2107"/>
    <x v="23"/>
    <n v="4261"/>
    <x v="0"/>
    <s v="US"/>
    <s v="USD"/>
    <x v="2108"/>
    <x v="2109"/>
    <b v="0"/>
    <n v="40"/>
    <x v="0"/>
    <s v="music/indie rock"/>
    <n v="107"/>
    <n v="106.53"/>
    <x v="4"/>
    <x v="14"/>
    <x v="2109"/>
    <x v="2108"/>
    <x v="0"/>
  </r>
  <r>
    <x v="2110"/>
    <x v="2110"/>
    <x v="2108"/>
    <x v="13"/>
    <n v="2007"/>
    <x v="0"/>
    <s v="US"/>
    <s v="USD"/>
    <x v="2109"/>
    <x v="2110"/>
    <b v="0"/>
    <n v="38"/>
    <x v="0"/>
    <s v="music/indie rock"/>
    <n v="100"/>
    <n v="52.82"/>
    <x v="4"/>
    <x v="14"/>
    <x v="2110"/>
    <x v="2109"/>
    <x v="3"/>
  </r>
  <r>
    <x v="2111"/>
    <x v="2111"/>
    <x v="2109"/>
    <x v="13"/>
    <n v="2130"/>
    <x v="0"/>
    <s v="US"/>
    <s v="USD"/>
    <x v="2110"/>
    <x v="2111"/>
    <b v="0"/>
    <n v="39"/>
    <x v="0"/>
    <s v="music/indie rock"/>
    <n v="107"/>
    <n v="54.62"/>
    <x v="4"/>
    <x v="14"/>
    <x v="2111"/>
    <x v="2110"/>
    <x v="6"/>
  </r>
  <r>
    <x v="2112"/>
    <x v="2112"/>
    <x v="2110"/>
    <x v="43"/>
    <n v="300"/>
    <x v="0"/>
    <s v="US"/>
    <s v="USD"/>
    <x v="2111"/>
    <x v="2112"/>
    <b v="0"/>
    <n v="11"/>
    <x v="0"/>
    <s v="music/indie rock"/>
    <n v="100"/>
    <n v="27.27"/>
    <x v="4"/>
    <x v="14"/>
    <x v="2112"/>
    <x v="2111"/>
    <x v="4"/>
  </r>
  <r>
    <x v="2113"/>
    <x v="2113"/>
    <x v="2111"/>
    <x v="39"/>
    <n v="7340"/>
    <x v="0"/>
    <s v="US"/>
    <s v="USD"/>
    <x v="2112"/>
    <x v="2113"/>
    <b v="0"/>
    <n v="107"/>
    <x v="0"/>
    <s v="music/indie rock"/>
    <n v="105"/>
    <n v="68.599999999999994"/>
    <x v="4"/>
    <x v="14"/>
    <x v="2113"/>
    <x v="2112"/>
    <x v="3"/>
  </r>
  <r>
    <x v="2114"/>
    <x v="2114"/>
    <x v="2112"/>
    <x v="10"/>
    <n v="5235"/>
    <x v="0"/>
    <s v="US"/>
    <s v="USD"/>
    <x v="2113"/>
    <x v="2114"/>
    <b v="0"/>
    <n v="147"/>
    <x v="0"/>
    <s v="music/indie rock"/>
    <n v="105"/>
    <n v="35.61"/>
    <x v="4"/>
    <x v="14"/>
    <x v="2114"/>
    <x v="2113"/>
    <x v="7"/>
  </r>
  <r>
    <x v="2115"/>
    <x v="2115"/>
    <x v="2113"/>
    <x v="15"/>
    <n v="3385"/>
    <x v="0"/>
    <s v="US"/>
    <s v="USD"/>
    <x v="2114"/>
    <x v="2115"/>
    <b v="0"/>
    <n v="36"/>
    <x v="0"/>
    <s v="music/indie rock"/>
    <n v="226"/>
    <n v="94.03"/>
    <x v="4"/>
    <x v="14"/>
    <x v="2115"/>
    <x v="2114"/>
    <x v="6"/>
  </r>
  <r>
    <x v="2116"/>
    <x v="2116"/>
    <x v="2114"/>
    <x v="240"/>
    <n v="48434"/>
    <x v="0"/>
    <s v="US"/>
    <s v="USD"/>
    <x v="2115"/>
    <x v="2116"/>
    <b v="0"/>
    <n v="92"/>
    <x v="0"/>
    <s v="music/indie rock"/>
    <n v="101"/>
    <n v="526.46"/>
    <x v="4"/>
    <x v="14"/>
    <x v="2116"/>
    <x v="2115"/>
    <x v="5"/>
  </r>
  <r>
    <x v="2117"/>
    <x v="2117"/>
    <x v="2115"/>
    <x v="38"/>
    <n v="1773"/>
    <x v="0"/>
    <s v="US"/>
    <s v="USD"/>
    <x v="2116"/>
    <x v="2117"/>
    <b v="0"/>
    <n v="35"/>
    <x v="0"/>
    <s v="music/indie rock"/>
    <n v="148"/>
    <n v="50.66"/>
    <x v="4"/>
    <x v="14"/>
    <x v="2117"/>
    <x v="2116"/>
    <x v="0"/>
  </r>
  <r>
    <x v="2118"/>
    <x v="2118"/>
    <x v="2116"/>
    <x v="28"/>
    <n v="1346.11"/>
    <x v="0"/>
    <s v="US"/>
    <s v="USD"/>
    <x v="2117"/>
    <x v="2118"/>
    <b v="0"/>
    <n v="17"/>
    <x v="0"/>
    <s v="music/indie rock"/>
    <n v="135"/>
    <n v="79.180000000000007"/>
    <x v="4"/>
    <x v="14"/>
    <x v="2118"/>
    <x v="2117"/>
    <x v="6"/>
  </r>
  <r>
    <x v="2119"/>
    <x v="2119"/>
    <x v="2117"/>
    <x v="13"/>
    <n v="2015"/>
    <x v="0"/>
    <s v="US"/>
    <s v="USD"/>
    <x v="2118"/>
    <x v="2119"/>
    <b v="0"/>
    <n v="22"/>
    <x v="0"/>
    <s v="music/indie rock"/>
    <n v="101"/>
    <n v="91.59"/>
    <x v="4"/>
    <x v="14"/>
    <x v="2119"/>
    <x v="2118"/>
    <x v="5"/>
  </r>
  <r>
    <x v="2120"/>
    <x v="2120"/>
    <x v="2118"/>
    <x v="6"/>
    <n v="8070.43"/>
    <x v="0"/>
    <s v="US"/>
    <s v="USD"/>
    <x v="2119"/>
    <x v="2120"/>
    <b v="0"/>
    <n v="69"/>
    <x v="0"/>
    <s v="music/indie rock"/>
    <n v="101"/>
    <n v="116.96"/>
    <x v="4"/>
    <x v="14"/>
    <x v="2120"/>
    <x v="2119"/>
    <x v="4"/>
  </r>
  <r>
    <x v="2121"/>
    <x v="2121"/>
    <x v="2119"/>
    <x v="63"/>
    <n v="284"/>
    <x v="2"/>
    <s v="CH"/>
    <s v="CHF"/>
    <x v="2120"/>
    <x v="2121"/>
    <b v="0"/>
    <n v="10"/>
    <x v="1"/>
    <s v="games/video games"/>
    <n v="1"/>
    <n v="28.4"/>
    <x v="6"/>
    <x v="17"/>
    <x v="2121"/>
    <x v="2120"/>
    <x v="2"/>
  </r>
  <r>
    <x v="2122"/>
    <x v="2122"/>
    <x v="2120"/>
    <x v="58"/>
    <n v="310"/>
    <x v="2"/>
    <s v="MX"/>
    <s v="MXN"/>
    <x v="2121"/>
    <x v="2122"/>
    <b v="0"/>
    <n v="3"/>
    <x v="1"/>
    <s v="games/video games"/>
    <n v="0"/>
    <n v="103.33"/>
    <x v="6"/>
    <x v="17"/>
    <x v="2122"/>
    <x v="2121"/>
    <x v="2"/>
  </r>
  <r>
    <x v="2123"/>
    <x v="2123"/>
    <x v="2121"/>
    <x v="2"/>
    <n v="50"/>
    <x v="2"/>
    <s v="US"/>
    <s v="USD"/>
    <x v="2122"/>
    <x v="2123"/>
    <b v="0"/>
    <n v="5"/>
    <x v="1"/>
    <s v="games/video games"/>
    <n v="10"/>
    <n v="10"/>
    <x v="6"/>
    <x v="17"/>
    <x v="2123"/>
    <x v="2122"/>
    <x v="7"/>
  </r>
  <r>
    <x v="2124"/>
    <x v="2124"/>
    <x v="2122"/>
    <x v="184"/>
    <n v="115"/>
    <x v="2"/>
    <s v="US"/>
    <s v="USD"/>
    <x v="2123"/>
    <x v="2124"/>
    <b v="0"/>
    <n v="5"/>
    <x v="1"/>
    <s v="games/video games"/>
    <n v="10"/>
    <n v="23"/>
    <x v="6"/>
    <x v="17"/>
    <x v="2124"/>
    <x v="2123"/>
    <x v="7"/>
  </r>
  <r>
    <x v="2125"/>
    <x v="2125"/>
    <x v="2123"/>
    <x v="127"/>
    <n v="852"/>
    <x v="2"/>
    <s v="US"/>
    <s v="USD"/>
    <x v="2124"/>
    <x v="2125"/>
    <b v="0"/>
    <n v="27"/>
    <x v="1"/>
    <s v="games/video games"/>
    <n v="1"/>
    <n v="31.56"/>
    <x v="6"/>
    <x v="17"/>
    <x v="2125"/>
    <x v="2124"/>
    <x v="0"/>
  </r>
  <r>
    <x v="2126"/>
    <x v="2126"/>
    <x v="2124"/>
    <x v="22"/>
    <n v="10"/>
    <x v="2"/>
    <s v="US"/>
    <s v="USD"/>
    <x v="2125"/>
    <x v="2126"/>
    <b v="0"/>
    <n v="2"/>
    <x v="1"/>
    <s v="games/video games"/>
    <n v="0"/>
    <n v="5"/>
    <x v="6"/>
    <x v="17"/>
    <x v="2126"/>
    <x v="2125"/>
    <x v="3"/>
  </r>
  <r>
    <x v="2127"/>
    <x v="2127"/>
    <x v="2125"/>
    <x v="89"/>
    <n v="8076"/>
    <x v="2"/>
    <s v="GB"/>
    <s v="GBP"/>
    <x v="2126"/>
    <x v="2127"/>
    <b v="0"/>
    <n v="236"/>
    <x v="1"/>
    <s v="games/video games"/>
    <n v="29"/>
    <n v="34.22"/>
    <x v="6"/>
    <x v="17"/>
    <x v="2127"/>
    <x v="2126"/>
    <x v="0"/>
  </r>
  <r>
    <x v="2128"/>
    <x v="2128"/>
    <x v="2126"/>
    <x v="36"/>
    <n v="25"/>
    <x v="2"/>
    <s v="CA"/>
    <s v="CAD"/>
    <x v="2127"/>
    <x v="2128"/>
    <b v="0"/>
    <n v="1"/>
    <x v="1"/>
    <s v="games/video games"/>
    <n v="0"/>
    <n v="25"/>
    <x v="6"/>
    <x v="17"/>
    <x v="2128"/>
    <x v="2127"/>
    <x v="3"/>
  </r>
  <r>
    <x v="2129"/>
    <x v="2129"/>
    <x v="2127"/>
    <x v="13"/>
    <n v="236"/>
    <x v="2"/>
    <s v="US"/>
    <s v="USD"/>
    <x v="2128"/>
    <x v="2129"/>
    <b v="0"/>
    <n v="12"/>
    <x v="1"/>
    <s v="games/video games"/>
    <n v="12"/>
    <n v="19.670000000000002"/>
    <x v="6"/>
    <x v="17"/>
    <x v="2129"/>
    <x v="2128"/>
    <x v="2"/>
  </r>
  <r>
    <x v="2130"/>
    <x v="2130"/>
    <x v="2128"/>
    <x v="247"/>
    <n v="85"/>
    <x v="2"/>
    <s v="US"/>
    <s v="USD"/>
    <x v="2129"/>
    <x v="2130"/>
    <b v="0"/>
    <n v="4"/>
    <x v="1"/>
    <s v="games/video games"/>
    <n v="0"/>
    <n v="21.25"/>
    <x v="6"/>
    <x v="17"/>
    <x v="2130"/>
    <x v="2129"/>
    <x v="3"/>
  </r>
  <r>
    <x v="2131"/>
    <x v="2131"/>
    <x v="2129"/>
    <x v="2"/>
    <n v="25"/>
    <x v="2"/>
    <s v="US"/>
    <s v="USD"/>
    <x v="2130"/>
    <x v="2131"/>
    <b v="0"/>
    <n v="3"/>
    <x v="1"/>
    <s v="games/video games"/>
    <n v="5"/>
    <n v="8.33"/>
    <x v="6"/>
    <x v="17"/>
    <x v="2131"/>
    <x v="2130"/>
    <x v="0"/>
  </r>
  <r>
    <x v="2132"/>
    <x v="2132"/>
    <x v="2130"/>
    <x v="57"/>
    <n v="2112.9899999999998"/>
    <x v="2"/>
    <s v="US"/>
    <s v="USD"/>
    <x v="2131"/>
    <x v="2132"/>
    <b v="0"/>
    <n v="99"/>
    <x v="1"/>
    <s v="games/video games"/>
    <n v="2"/>
    <n v="21.34"/>
    <x v="6"/>
    <x v="17"/>
    <x v="2132"/>
    <x v="2131"/>
    <x v="3"/>
  </r>
  <r>
    <x v="2133"/>
    <x v="2133"/>
    <x v="2131"/>
    <x v="28"/>
    <n v="16"/>
    <x v="2"/>
    <s v="US"/>
    <s v="USD"/>
    <x v="2132"/>
    <x v="2133"/>
    <b v="0"/>
    <n v="3"/>
    <x v="1"/>
    <s v="games/video games"/>
    <n v="2"/>
    <n v="5.33"/>
    <x v="6"/>
    <x v="17"/>
    <x v="2133"/>
    <x v="2132"/>
    <x v="6"/>
  </r>
  <r>
    <x v="2134"/>
    <x v="2134"/>
    <x v="2132"/>
    <x v="12"/>
    <n v="104"/>
    <x v="2"/>
    <s v="US"/>
    <s v="USD"/>
    <x v="2133"/>
    <x v="2134"/>
    <b v="0"/>
    <n v="3"/>
    <x v="1"/>
    <s v="games/video games"/>
    <n v="2"/>
    <n v="34.67"/>
    <x v="6"/>
    <x v="17"/>
    <x v="2134"/>
    <x v="2133"/>
    <x v="4"/>
  </r>
  <r>
    <x v="2135"/>
    <x v="2135"/>
    <x v="2133"/>
    <x v="10"/>
    <n v="478"/>
    <x v="2"/>
    <s v="US"/>
    <s v="USD"/>
    <x v="2134"/>
    <x v="2135"/>
    <b v="0"/>
    <n v="22"/>
    <x v="1"/>
    <s v="games/video games"/>
    <n v="10"/>
    <n v="21.73"/>
    <x v="6"/>
    <x v="17"/>
    <x v="2135"/>
    <x v="2134"/>
    <x v="5"/>
  </r>
  <r>
    <x v="2136"/>
    <x v="2136"/>
    <x v="2134"/>
    <x v="58"/>
    <n v="47.69"/>
    <x v="2"/>
    <s v="US"/>
    <s v="USD"/>
    <x v="2135"/>
    <x v="2136"/>
    <b v="0"/>
    <n v="4"/>
    <x v="1"/>
    <s v="games/video games"/>
    <n v="0"/>
    <n v="11.92"/>
    <x v="6"/>
    <x v="17"/>
    <x v="2136"/>
    <x v="2135"/>
    <x v="4"/>
  </r>
  <r>
    <x v="2137"/>
    <x v="2137"/>
    <x v="2135"/>
    <x v="63"/>
    <n v="14203"/>
    <x v="2"/>
    <s v="CA"/>
    <s v="CAD"/>
    <x v="2136"/>
    <x v="2137"/>
    <b v="0"/>
    <n v="534"/>
    <x v="1"/>
    <s v="games/video games"/>
    <n v="28"/>
    <n v="26.6"/>
    <x v="6"/>
    <x v="17"/>
    <x v="2137"/>
    <x v="2136"/>
    <x v="3"/>
  </r>
  <r>
    <x v="2138"/>
    <x v="2138"/>
    <x v="2136"/>
    <x v="28"/>
    <n v="128"/>
    <x v="2"/>
    <s v="GB"/>
    <s v="GBP"/>
    <x v="2137"/>
    <x v="2138"/>
    <b v="0"/>
    <n v="12"/>
    <x v="1"/>
    <s v="games/video games"/>
    <n v="13"/>
    <n v="10.67"/>
    <x v="6"/>
    <x v="17"/>
    <x v="2138"/>
    <x v="2137"/>
    <x v="4"/>
  </r>
  <r>
    <x v="2139"/>
    <x v="2139"/>
    <x v="2137"/>
    <x v="11"/>
    <n v="1626"/>
    <x v="2"/>
    <s v="US"/>
    <s v="USD"/>
    <x v="2138"/>
    <x v="2139"/>
    <b v="0"/>
    <n v="56"/>
    <x v="1"/>
    <s v="games/video games"/>
    <n v="5"/>
    <n v="29.04"/>
    <x v="6"/>
    <x v="17"/>
    <x v="2139"/>
    <x v="2138"/>
    <x v="2"/>
  </r>
  <r>
    <x v="2140"/>
    <x v="2140"/>
    <x v="2138"/>
    <x v="69"/>
    <n v="560"/>
    <x v="2"/>
    <s v="US"/>
    <s v="USD"/>
    <x v="2139"/>
    <x v="2140"/>
    <b v="0"/>
    <n v="11"/>
    <x v="1"/>
    <s v="games/video games"/>
    <n v="0"/>
    <n v="50.91"/>
    <x v="6"/>
    <x v="17"/>
    <x v="2140"/>
    <x v="2139"/>
    <x v="5"/>
  </r>
  <r>
    <x v="2141"/>
    <x v="2141"/>
    <x v="2139"/>
    <x v="36"/>
    <n v="0"/>
    <x v="2"/>
    <s v="US"/>
    <s v="USD"/>
    <x v="2140"/>
    <x v="2141"/>
    <b v="0"/>
    <n v="0"/>
    <x v="1"/>
    <s v="games/video games"/>
    <n v="0"/>
    <n v="0"/>
    <x v="6"/>
    <x v="17"/>
    <x v="2141"/>
    <x v="2140"/>
    <x v="3"/>
  </r>
  <r>
    <x v="2142"/>
    <x v="2142"/>
    <x v="2140"/>
    <x v="124"/>
    <n v="601"/>
    <x v="2"/>
    <s v="DE"/>
    <s v="EUR"/>
    <x v="2141"/>
    <x v="2142"/>
    <b v="0"/>
    <n v="12"/>
    <x v="1"/>
    <s v="games/video games"/>
    <n v="6"/>
    <n v="50.08"/>
    <x v="6"/>
    <x v="17"/>
    <x v="2142"/>
    <x v="2141"/>
    <x v="0"/>
  </r>
  <r>
    <x v="2143"/>
    <x v="2143"/>
    <x v="2141"/>
    <x v="13"/>
    <n v="225"/>
    <x v="2"/>
    <s v="US"/>
    <s v="USD"/>
    <x v="2142"/>
    <x v="2143"/>
    <b v="0"/>
    <n v="5"/>
    <x v="1"/>
    <s v="games/video games"/>
    <n v="11"/>
    <n v="45"/>
    <x v="6"/>
    <x v="17"/>
    <x v="2143"/>
    <x v="2142"/>
    <x v="7"/>
  </r>
  <r>
    <x v="2144"/>
    <x v="2144"/>
    <x v="2142"/>
    <x v="322"/>
    <n v="607"/>
    <x v="2"/>
    <s v="US"/>
    <s v="USD"/>
    <x v="2143"/>
    <x v="2144"/>
    <b v="0"/>
    <n v="24"/>
    <x v="1"/>
    <s v="games/video games"/>
    <n v="2"/>
    <n v="25.29"/>
    <x v="6"/>
    <x v="17"/>
    <x v="2144"/>
    <x v="2143"/>
    <x v="4"/>
  </r>
  <r>
    <x v="2145"/>
    <x v="2145"/>
    <x v="2143"/>
    <x v="36"/>
    <n v="4565"/>
    <x v="2"/>
    <s v="US"/>
    <s v="USD"/>
    <x v="2144"/>
    <x v="2145"/>
    <b v="0"/>
    <n v="89"/>
    <x v="1"/>
    <s v="games/video games"/>
    <n v="30"/>
    <n v="51.29"/>
    <x v="6"/>
    <x v="17"/>
    <x v="2145"/>
    <x v="2144"/>
    <x v="4"/>
  </r>
  <r>
    <x v="2146"/>
    <x v="2146"/>
    <x v="2144"/>
    <x v="10"/>
    <n v="1"/>
    <x v="2"/>
    <s v="US"/>
    <s v="USD"/>
    <x v="2145"/>
    <x v="2146"/>
    <b v="0"/>
    <n v="1"/>
    <x v="1"/>
    <s v="games/video games"/>
    <n v="0"/>
    <n v="1"/>
    <x v="6"/>
    <x v="17"/>
    <x v="2146"/>
    <x v="2145"/>
    <x v="2"/>
  </r>
  <r>
    <x v="2147"/>
    <x v="2147"/>
    <x v="2145"/>
    <x v="303"/>
    <n v="2716"/>
    <x v="2"/>
    <s v="US"/>
    <s v="USD"/>
    <x v="2146"/>
    <x v="2147"/>
    <b v="0"/>
    <n v="55"/>
    <x v="1"/>
    <s v="games/video games"/>
    <n v="1"/>
    <n v="49.38"/>
    <x v="6"/>
    <x v="17"/>
    <x v="2147"/>
    <x v="2146"/>
    <x v="3"/>
  </r>
  <r>
    <x v="2148"/>
    <x v="2148"/>
    <x v="2146"/>
    <x v="213"/>
    <n v="2"/>
    <x v="2"/>
    <s v="GB"/>
    <s v="GBP"/>
    <x v="2147"/>
    <x v="2148"/>
    <b v="0"/>
    <n v="2"/>
    <x v="1"/>
    <s v="games/video games"/>
    <n v="2"/>
    <n v="1"/>
    <x v="6"/>
    <x v="17"/>
    <x v="2148"/>
    <x v="2147"/>
    <x v="0"/>
  </r>
  <r>
    <x v="2149"/>
    <x v="2149"/>
    <x v="2147"/>
    <x v="13"/>
    <n v="0"/>
    <x v="2"/>
    <s v="US"/>
    <s v="USD"/>
    <x v="2148"/>
    <x v="2149"/>
    <b v="0"/>
    <n v="0"/>
    <x v="1"/>
    <s v="games/video games"/>
    <n v="0"/>
    <n v="0"/>
    <x v="6"/>
    <x v="17"/>
    <x v="2149"/>
    <x v="2148"/>
    <x v="7"/>
  </r>
  <r>
    <x v="2150"/>
    <x v="2150"/>
    <x v="2148"/>
    <x v="63"/>
    <n v="405"/>
    <x v="2"/>
    <s v="NO"/>
    <s v="NOK"/>
    <x v="2149"/>
    <x v="2150"/>
    <b v="0"/>
    <n v="4"/>
    <x v="1"/>
    <s v="games/video games"/>
    <n v="1"/>
    <n v="101.25"/>
    <x v="6"/>
    <x v="17"/>
    <x v="2150"/>
    <x v="2149"/>
    <x v="2"/>
  </r>
  <r>
    <x v="2151"/>
    <x v="2151"/>
    <x v="2149"/>
    <x v="101"/>
    <n v="118"/>
    <x v="2"/>
    <s v="US"/>
    <s v="USD"/>
    <x v="2150"/>
    <x v="2151"/>
    <b v="0"/>
    <n v="6"/>
    <x v="1"/>
    <s v="games/video games"/>
    <n v="0"/>
    <n v="19.670000000000002"/>
    <x v="6"/>
    <x v="17"/>
    <x v="2151"/>
    <x v="2150"/>
    <x v="2"/>
  </r>
  <r>
    <x v="2152"/>
    <x v="2152"/>
    <x v="2150"/>
    <x v="11"/>
    <n v="50"/>
    <x v="2"/>
    <s v="US"/>
    <s v="USD"/>
    <x v="2151"/>
    <x v="2152"/>
    <b v="0"/>
    <n v="4"/>
    <x v="1"/>
    <s v="games/video games"/>
    <n v="0"/>
    <n v="12.5"/>
    <x v="6"/>
    <x v="17"/>
    <x v="2152"/>
    <x v="2151"/>
    <x v="3"/>
  </r>
  <r>
    <x v="2153"/>
    <x v="2153"/>
    <x v="2151"/>
    <x v="323"/>
    <n v="34"/>
    <x v="2"/>
    <s v="US"/>
    <s v="USD"/>
    <x v="2152"/>
    <x v="2153"/>
    <b v="0"/>
    <n v="4"/>
    <x v="1"/>
    <s v="games/video games"/>
    <n v="0"/>
    <n v="8.5"/>
    <x v="6"/>
    <x v="17"/>
    <x v="2153"/>
    <x v="2152"/>
    <x v="3"/>
  </r>
  <r>
    <x v="2154"/>
    <x v="2154"/>
    <x v="2152"/>
    <x v="49"/>
    <n v="2"/>
    <x v="2"/>
    <s v="US"/>
    <s v="USD"/>
    <x v="2153"/>
    <x v="2154"/>
    <b v="0"/>
    <n v="2"/>
    <x v="1"/>
    <s v="games/video games"/>
    <n v="1"/>
    <n v="1"/>
    <x v="6"/>
    <x v="17"/>
    <x v="2154"/>
    <x v="2153"/>
    <x v="3"/>
  </r>
  <r>
    <x v="2155"/>
    <x v="2155"/>
    <x v="2153"/>
    <x v="10"/>
    <n v="115"/>
    <x v="2"/>
    <s v="GB"/>
    <s v="GBP"/>
    <x v="2154"/>
    <x v="2155"/>
    <b v="0"/>
    <n v="5"/>
    <x v="1"/>
    <s v="games/video games"/>
    <n v="2"/>
    <n v="23"/>
    <x v="6"/>
    <x v="17"/>
    <x v="2155"/>
    <x v="2154"/>
    <x v="2"/>
  </r>
  <r>
    <x v="2156"/>
    <x v="2156"/>
    <x v="2154"/>
    <x v="324"/>
    <n v="1493"/>
    <x v="2"/>
    <s v="US"/>
    <s v="USD"/>
    <x v="2155"/>
    <x v="2156"/>
    <b v="0"/>
    <n v="83"/>
    <x v="1"/>
    <s v="games/video games"/>
    <n v="3"/>
    <n v="17.989999999999998"/>
    <x v="6"/>
    <x v="17"/>
    <x v="2156"/>
    <x v="2155"/>
    <x v="4"/>
  </r>
  <r>
    <x v="2157"/>
    <x v="2157"/>
    <x v="2155"/>
    <x v="96"/>
    <n v="21144"/>
    <x v="2"/>
    <s v="US"/>
    <s v="USD"/>
    <x v="2156"/>
    <x v="2157"/>
    <b v="0"/>
    <n v="57"/>
    <x v="1"/>
    <s v="games/video games"/>
    <n v="28"/>
    <n v="370.95"/>
    <x v="6"/>
    <x v="17"/>
    <x v="2157"/>
    <x v="2156"/>
    <x v="2"/>
  </r>
  <r>
    <x v="2158"/>
    <x v="2158"/>
    <x v="2156"/>
    <x v="82"/>
    <n v="19770.11"/>
    <x v="2"/>
    <s v="US"/>
    <s v="USD"/>
    <x v="2157"/>
    <x v="2158"/>
    <b v="0"/>
    <n v="311"/>
    <x v="1"/>
    <s v="games/video games"/>
    <n v="7"/>
    <n v="63.57"/>
    <x v="6"/>
    <x v="17"/>
    <x v="2158"/>
    <x v="2157"/>
    <x v="5"/>
  </r>
  <r>
    <x v="2159"/>
    <x v="2159"/>
    <x v="2157"/>
    <x v="172"/>
    <n v="26"/>
    <x v="2"/>
    <s v="US"/>
    <s v="USD"/>
    <x v="2158"/>
    <x v="2159"/>
    <b v="0"/>
    <n v="2"/>
    <x v="1"/>
    <s v="games/video games"/>
    <n v="1"/>
    <n v="13"/>
    <x v="6"/>
    <x v="17"/>
    <x v="2159"/>
    <x v="2158"/>
    <x v="6"/>
  </r>
  <r>
    <x v="2160"/>
    <x v="2160"/>
    <x v="2158"/>
    <x v="3"/>
    <n v="85"/>
    <x v="2"/>
    <s v="US"/>
    <s v="USD"/>
    <x v="2159"/>
    <x v="2160"/>
    <b v="0"/>
    <n v="16"/>
    <x v="1"/>
    <s v="games/video games"/>
    <n v="1"/>
    <n v="5.31"/>
    <x v="6"/>
    <x v="17"/>
    <x v="2160"/>
    <x v="2159"/>
    <x v="5"/>
  </r>
  <r>
    <x v="2161"/>
    <x v="2161"/>
    <x v="2159"/>
    <x v="44"/>
    <n v="463"/>
    <x v="0"/>
    <s v="US"/>
    <s v="USD"/>
    <x v="2160"/>
    <x v="2161"/>
    <b v="0"/>
    <n v="13"/>
    <x v="0"/>
    <s v="music/rock"/>
    <n v="116"/>
    <n v="35.619999999999997"/>
    <x v="4"/>
    <x v="11"/>
    <x v="2161"/>
    <x v="2160"/>
    <x v="0"/>
  </r>
  <r>
    <x v="2162"/>
    <x v="2162"/>
    <x v="2160"/>
    <x v="37"/>
    <n v="5052"/>
    <x v="0"/>
    <s v="US"/>
    <s v="USD"/>
    <x v="2161"/>
    <x v="2162"/>
    <b v="0"/>
    <n v="58"/>
    <x v="0"/>
    <s v="music/rock"/>
    <n v="112"/>
    <n v="87.1"/>
    <x v="4"/>
    <x v="11"/>
    <x v="2162"/>
    <x v="2161"/>
    <x v="3"/>
  </r>
  <r>
    <x v="2163"/>
    <x v="2163"/>
    <x v="2161"/>
    <x v="30"/>
    <n v="3305"/>
    <x v="0"/>
    <s v="US"/>
    <s v="USD"/>
    <x v="2162"/>
    <x v="2163"/>
    <b v="0"/>
    <n v="44"/>
    <x v="0"/>
    <s v="music/rock"/>
    <n v="132"/>
    <n v="75.11"/>
    <x v="4"/>
    <x v="11"/>
    <x v="2163"/>
    <x v="2162"/>
    <x v="0"/>
  </r>
  <r>
    <x v="2164"/>
    <x v="2164"/>
    <x v="2162"/>
    <x v="62"/>
    <n v="5645"/>
    <x v="0"/>
    <s v="US"/>
    <s v="USD"/>
    <x v="2163"/>
    <x v="2164"/>
    <b v="0"/>
    <n v="83"/>
    <x v="0"/>
    <s v="music/rock"/>
    <n v="103"/>
    <n v="68.010000000000005"/>
    <x v="4"/>
    <x v="11"/>
    <x v="2164"/>
    <x v="2163"/>
    <x v="2"/>
  </r>
  <r>
    <x v="2165"/>
    <x v="2165"/>
    <x v="2163"/>
    <x v="30"/>
    <n v="3466"/>
    <x v="0"/>
    <s v="FR"/>
    <s v="EUR"/>
    <x v="2164"/>
    <x v="2165"/>
    <b v="0"/>
    <n v="117"/>
    <x v="0"/>
    <s v="music/rock"/>
    <n v="139"/>
    <n v="29.62"/>
    <x v="4"/>
    <x v="11"/>
    <x v="2165"/>
    <x v="2164"/>
    <x v="2"/>
  </r>
  <r>
    <x v="2166"/>
    <x v="2166"/>
    <x v="2164"/>
    <x v="13"/>
    <n v="2932"/>
    <x v="0"/>
    <s v="US"/>
    <s v="USD"/>
    <x v="2165"/>
    <x v="2166"/>
    <b v="0"/>
    <n v="32"/>
    <x v="0"/>
    <s v="music/rock"/>
    <n v="147"/>
    <n v="91.63"/>
    <x v="4"/>
    <x v="11"/>
    <x v="2166"/>
    <x v="2165"/>
    <x v="3"/>
  </r>
  <r>
    <x v="2167"/>
    <x v="2167"/>
    <x v="2165"/>
    <x v="325"/>
    <n v="180"/>
    <x v="0"/>
    <s v="US"/>
    <s v="USD"/>
    <x v="2166"/>
    <x v="2167"/>
    <b v="0"/>
    <n v="8"/>
    <x v="0"/>
    <s v="music/rock"/>
    <n v="120"/>
    <n v="22.5"/>
    <x v="4"/>
    <x v="11"/>
    <x v="2167"/>
    <x v="2166"/>
    <x v="5"/>
  </r>
  <r>
    <x v="2168"/>
    <x v="2168"/>
    <x v="2166"/>
    <x v="102"/>
    <n v="21884.69"/>
    <x v="0"/>
    <s v="US"/>
    <s v="USD"/>
    <x v="2167"/>
    <x v="2168"/>
    <b v="0"/>
    <n v="340"/>
    <x v="0"/>
    <s v="music/rock"/>
    <n v="122"/>
    <n v="64.37"/>
    <x v="4"/>
    <x v="11"/>
    <x v="2168"/>
    <x v="2167"/>
    <x v="1"/>
  </r>
  <r>
    <x v="2169"/>
    <x v="2169"/>
    <x v="2167"/>
    <x v="326"/>
    <n v="153"/>
    <x v="0"/>
    <s v="US"/>
    <s v="USD"/>
    <x v="2168"/>
    <x v="2169"/>
    <b v="0"/>
    <n v="7"/>
    <x v="0"/>
    <s v="music/rock"/>
    <n v="100"/>
    <n v="21.86"/>
    <x v="4"/>
    <x v="11"/>
    <x v="2169"/>
    <x v="2168"/>
    <x v="1"/>
  </r>
  <r>
    <x v="2170"/>
    <x v="2170"/>
    <x v="2168"/>
    <x v="18"/>
    <n v="633"/>
    <x v="0"/>
    <s v="US"/>
    <s v="USD"/>
    <x v="2169"/>
    <x v="2170"/>
    <b v="0"/>
    <n v="19"/>
    <x v="0"/>
    <s v="music/rock"/>
    <n v="181"/>
    <n v="33.32"/>
    <x v="4"/>
    <x v="11"/>
    <x v="2170"/>
    <x v="2169"/>
    <x v="0"/>
  </r>
  <r>
    <x v="2171"/>
    <x v="2171"/>
    <x v="2169"/>
    <x v="23"/>
    <n v="4243"/>
    <x v="0"/>
    <s v="US"/>
    <s v="USD"/>
    <x v="2170"/>
    <x v="2171"/>
    <b v="0"/>
    <n v="47"/>
    <x v="0"/>
    <s v="music/rock"/>
    <n v="106"/>
    <n v="90.28"/>
    <x v="4"/>
    <x v="11"/>
    <x v="2171"/>
    <x v="2170"/>
    <x v="0"/>
  </r>
  <r>
    <x v="2172"/>
    <x v="2172"/>
    <x v="2170"/>
    <x v="28"/>
    <n v="1000"/>
    <x v="0"/>
    <s v="US"/>
    <s v="USD"/>
    <x v="2171"/>
    <x v="2172"/>
    <b v="0"/>
    <n v="13"/>
    <x v="0"/>
    <s v="music/rock"/>
    <n v="100"/>
    <n v="76.92"/>
    <x v="4"/>
    <x v="11"/>
    <x v="2172"/>
    <x v="2171"/>
    <x v="0"/>
  </r>
  <r>
    <x v="2173"/>
    <x v="2173"/>
    <x v="2171"/>
    <x v="285"/>
    <n v="5331"/>
    <x v="0"/>
    <s v="US"/>
    <s v="USD"/>
    <x v="2172"/>
    <x v="2173"/>
    <b v="0"/>
    <n v="90"/>
    <x v="0"/>
    <s v="music/rock"/>
    <n v="127"/>
    <n v="59.23"/>
    <x v="4"/>
    <x v="11"/>
    <x v="2173"/>
    <x v="2172"/>
    <x v="4"/>
  </r>
  <r>
    <x v="2174"/>
    <x v="2174"/>
    <x v="2172"/>
    <x v="23"/>
    <n v="4119"/>
    <x v="0"/>
    <s v="GB"/>
    <s v="GBP"/>
    <x v="2173"/>
    <x v="2174"/>
    <b v="0"/>
    <n v="63"/>
    <x v="0"/>
    <s v="music/rock"/>
    <n v="103"/>
    <n v="65.38"/>
    <x v="4"/>
    <x v="11"/>
    <x v="2174"/>
    <x v="2173"/>
    <x v="2"/>
  </r>
  <r>
    <x v="2175"/>
    <x v="2175"/>
    <x v="2173"/>
    <x v="176"/>
    <n v="1750"/>
    <x v="0"/>
    <s v="US"/>
    <s v="USD"/>
    <x v="2174"/>
    <x v="2175"/>
    <b v="0"/>
    <n v="26"/>
    <x v="0"/>
    <s v="music/rock"/>
    <n v="250"/>
    <n v="67.31"/>
    <x v="4"/>
    <x v="11"/>
    <x v="2175"/>
    <x v="2174"/>
    <x v="2"/>
  </r>
  <r>
    <x v="2176"/>
    <x v="2176"/>
    <x v="2174"/>
    <x v="10"/>
    <n v="6301"/>
    <x v="0"/>
    <s v="US"/>
    <s v="USD"/>
    <x v="2175"/>
    <x v="2176"/>
    <b v="0"/>
    <n v="71"/>
    <x v="0"/>
    <s v="music/rock"/>
    <n v="126"/>
    <n v="88.75"/>
    <x v="4"/>
    <x v="11"/>
    <x v="2176"/>
    <x v="2175"/>
    <x v="0"/>
  </r>
  <r>
    <x v="2177"/>
    <x v="2177"/>
    <x v="2175"/>
    <x v="30"/>
    <n v="2503"/>
    <x v="0"/>
    <s v="US"/>
    <s v="USD"/>
    <x v="2176"/>
    <x v="2177"/>
    <b v="0"/>
    <n v="38"/>
    <x v="0"/>
    <s v="music/rock"/>
    <n v="100"/>
    <n v="65.87"/>
    <x v="4"/>
    <x v="11"/>
    <x v="2177"/>
    <x v="2176"/>
    <x v="2"/>
  </r>
  <r>
    <x v="2178"/>
    <x v="2178"/>
    <x v="2176"/>
    <x v="31"/>
    <n v="34660"/>
    <x v="0"/>
    <s v="US"/>
    <s v="USD"/>
    <x v="2177"/>
    <x v="2178"/>
    <b v="0"/>
    <n v="859"/>
    <x v="0"/>
    <s v="music/rock"/>
    <n v="139"/>
    <n v="40.35"/>
    <x v="4"/>
    <x v="11"/>
    <x v="2178"/>
    <x v="2177"/>
    <x v="2"/>
  </r>
  <r>
    <x v="2179"/>
    <x v="2179"/>
    <x v="2177"/>
    <x v="28"/>
    <n v="1614"/>
    <x v="0"/>
    <s v="US"/>
    <s v="USD"/>
    <x v="2178"/>
    <x v="2179"/>
    <b v="0"/>
    <n v="21"/>
    <x v="0"/>
    <s v="music/rock"/>
    <n v="161"/>
    <n v="76.86"/>
    <x v="4"/>
    <x v="11"/>
    <x v="2179"/>
    <x v="2178"/>
    <x v="0"/>
  </r>
  <r>
    <x v="2180"/>
    <x v="2180"/>
    <x v="2178"/>
    <x v="10"/>
    <n v="5359.21"/>
    <x v="0"/>
    <s v="US"/>
    <s v="USD"/>
    <x v="2179"/>
    <x v="2180"/>
    <b v="0"/>
    <n v="78"/>
    <x v="0"/>
    <s v="music/rock"/>
    <n v="107"/>
    <n v="68.709999999999994"/>
    <x v="4"/>
    <x v="11"/>
    <x v="2180"/>
    <x v="2179"/>
    <x v="0"/>
  </r>
  <r>
    <x v="2181"/>
    <x v="2181"/>
    <x v="2179"/>
    <x v="13"/>
    <n v="3062"/>
    <x v="0"/>
    <s v="US"/>
    <s v="USD"/>
    <x v="2180"/>
    <x v="2181"/>
    <b v="0"/>
    <n v="53"/>
    <x v="0"/>
    <s v="games/tabletop games"/>
    <n v="153"/>
    <n v="57.77"/>
    <x v="6"/>
    <x v="32"/>
    <x v="2181"/>
    <x v="2180"/>
    <x v="1"/>
  </r>
  <r>
    <x v="2182"/>
    <x v="2182"/>
    <x v="2180"/>
    <x v="9"/>
    <n v="15725"/>
    <x v="0"/>
    <s v="CA"/>
    <s v="CAD"/>
    <x v="2181"/>
    <x v="2182"/>
    <b v="0"/>
    <n v="356"/>
    <x v="0"/>
    <s v="games/tabletop games"/>
    <n v="524"/>
    <n v="44.17"/>
    <x v="6"/>
    <x v="32"/>
    <x v="2182"/>
    <x v="2181"/>
    <x v="3"/>
  </r>
  <r>
    <x v="2183"/>
    <x v="2183"/>
    <x v="2181"/>
    <x v="40"/>
    <n v="8807"/>
    <x v="0"/>
    <s v="US"/>
    <s v="USD"/>
    <x v="2182"/>
    <x v="2183"/>
    <b v="0"/>
    <n v="279"/>
    <x v="0"/>
    <s v="games/tabletop games"/>
    <n v="489"/>
    <n v="31.57"/>
    <x v="6"/>
    <x v="32"/>
    <x v="2183"/>
    <x v="2182"/>
    <x v="1"/>
  </r>
  <r>
    <x v="2184"/>
    <x v="2184"/>
    <x v="2182"/>
    <x v="3"/>
    <n v="28474"/>
    <x v="0"/>
    <s v="US"/>
    <s v="USD"/>
    <x v="2183"/>
    <x v="2184"/>
    <b v="1"/>
    <n v="266"/>
    <x v="0"/>
    <s v="games/tabletop games"/>
    <n v="285"/>
    <n v="107.05"/>
    <x v="6"/>
    <x v="32"/>
    <x v="2184"/>
    <x v="2183"/>
    <x v="2"/>
  </r>
  <r>
    <x v="2185"/>
    <x v="2185"/>
    <x v="2183"/>
    <x v="10"/>
    <n v="92848.5"/>
    <x v="0"/>
    <s v="GB"/>
    <s v="GBP"/>
    <x v="2184"/>
    <x v="2185"/>
    <b v="0"/>
    <n v="623"/>
    <x v="0"/>
    <s v="games/tabletop games"/>
    <n v="1857"/>
    <n v="149.03"/>
    <x v="6"/>
    <x v="32"/>
    <x v="2185"/>
    <x v="2184"/>
    <x v="4"/>
  </r>
  <r>
    <x v="2186"/>
    <x v="2186"/>
    <x v="2184"/>
    <x v="22"/>
    <n v="21935"/>
    <x v="0"/>
    <s v="US"/>
    <s v="USD"/>
    <x v="2185"/>
    <x v="2186"/>
    <b v="0"/>
    <n v="392"/>
    <x v="0"/>
    <s v="games/tabletop games"/>
    <n v="110"/>
    <n v="55.96"/>
    <x v="6"/>
    <x v="32"/>
    <x v="2186"/>
    <x v="2185"/>
    <x v="2"/>
  </r>
  <r>
    <x v="2187"/>
    <x v="2187"/>
    <x v="2185"/>
    <x v="22"/>
    <n v="202928.5"/>
    <x v="0"/>
    <s v="US"/>
    <s v="USD"/>
    <x v="2186"/>
    <x v="2187"/>
    <b v="1"/>
    <n v="3562"/>
    <x v="0"/>
    <s v="games/tabletop games"/>
    <n v="1015"/>
    <n v="56.97"/>
    <x v="6"/>
    <x v="32"/>
    <x v="2187"/>
    <x v="2186"/>
    <x v="0"/>
  </r>
  <r>
    <x v="2188"/>
    <x v="2188"/>
    <x v="2186"/>
    <x v="327"/>
    <n v="22645"/>
    <x v="0"/>
    <s v="AU"/>
    <s v="AUD"/>
    <x v="2187"/>
    <x v="2188"/>
    <b v="0"/>
    <n v="514"/>
    <x v="0"/>
    <s v="games/tabletop games"/>
    <n v="412"/>
    <n v="44.06"/>
    <x v="6"/>
    <x v="32"/>
    <x v="2188"/>
    <x v="2187"/>
    <x v="2"/>
  </r>
  <r>
    <x v="2189"/>
    <x v="2189"/>
    <x v="2187"/>
    <x v="38"/>
    <n v="6039"/>
    <x v="0"/>
    <s v="GB"/>
    <s v="GBP"/>
    <x v="2188"/>
    <x v="2189"/>
    <b v="0"/>
    <n v="88"/>
    <x v="0"/>
    <s v="games/tabletop games"/>
    <n v="503"/>
    <n v="68.63"/>
    <x v="6"/>
    <x v="32"/>
    <x v="2189"/>
    <x v="2188"/>
    <x v="2"/>
  </r>
  <r>
    <x v="2190"/>
    <x v="2190"/>
    <x v="2188"/>
    <x v="266"/>
    <n v="35076"/>
    <x v="0"/>
    <s v="US"/>
    <s v="USD"/>
    <x v="2189"/>
    <x v="2190"/>
    <b v="0"/>
    <n v="537"/>
    <x v="0"/>
    <s v="games/tabletop games"/>
    <n v="185"/>
    <n v="65.319999999999993"/>
    <x v="6"/>
    <x v="32"/>
    <x v="2190"/>
    <x v="2189"/>
    <x v="2"/>
  </r>
  <r>
    <x v="2191"/>
    <x v="2191"/>
    <x v="2189"/>
    <x v="47"/>
    <n v="898"/>
    <x v="0"/>
    <s v="GB"/>
    <s v="GBP"/>
    <x v="2190"/>
    <x v="2191"/>
    <b v="0"/>
    <n v="25"/>
    <x v="0"/>
    <s v="games/tabletop games"/>
    <n v="120"/>
    <n v="35.92"/>
    <x v="6"/>
    <x v="32"/>
    <x v="2191"/>
    <x v="2190"/>
    <x v="1"/>
  </r>
  <r>
    <x v="2192"/>
    <x v="2192"/>
    <x v="2190"/>
    <x v="14"/>
    <n v="129748.82"/>
    <x v="0"/>
    <s v="GB"/>
    <s v="GBP"/>
    <x v="2191"/>
    <x v="2192"/>
    <b v="0"/>
    <n v="3238"/>
    <x v="0"/>
    <s v="games/tabletop games"/>
    <n v="1081"/>
    <n v="40.07"/>
    <x v="6"/>
    <x v="32"/>
    <x v="2192"/>
    <x v="2191"/>
    <x v="2"/>
  </r>
  <r>
    <x v="2193"/>
    <x v="2193"/>
    <x v="2191"/>
    <x v="36"/>
    <n v="67856"/>
    <x v="0"/>
    <s v="US"/>
    <s v="USD"/>
    <x v="2192"/>
    <x v="2193"/>
    <b v="0"/>
    <n v="897"/>
    <x v="0"/>
    <s v="games/tabletop games"/>
    <n v="452"/>
    <n v="75.650000000000006"/>
    <x v="6"/>
    <x v="32"/>
    <x v="2193"/>
    <x v="2192"/>
    <x v="2"/>
  </r>
  <r>
    <x v="2194"/>
    <x v="2194"/>
    <x v="2192"/>
    <x v="3"/>
    <n v="53737"/>
    <x v="0"/>
    <s v="US"/>
    <s v="USD"/>
    <x v="2193"/>
    <x v="2194"/>
    <b v="0"/>
    <n v="878"/>
    <x v="0"/>
    <s v="games/tabletop games"/>
    <n v="537"/>
    <n v="61.2"/>
    <x v="6"/>
    <x v="32"/>
    <x v="2194"/>
    <x v="2193"/>
    <x v="2"/>
  </r>
  <r>
    <x v="2195"/>
    <x v="2195"/>
    <x v="2193"/>
    <x v="210"/>
    <n v="5535"/>
    <x v="0"/>
    <s v="US"/>
    <s v="USD"/>
    <x v="2194"/>
    <x v="2195"/>
    <b v="0"/>
    <n v="115"/>
    <x v="0"/>
    <s v="games/tabletop games"/>
    <n v="120"/>
    <n v="48.13"/>
    <x v="6"/>
    <x v="32"/>
    <x v="2195"/>
    <x v="2194"/>
    <x v="0"/>
  </r>
  <r>
    <x v="2196"/>
    <x v="2196"/>
    <x v="2194"/>
    <x v="32"/>
    <n v="15937"/>
    <x v="0"/>
    <s v="US"/>
    <s v="USD"/>
    <x v="2195"/>
    <x v="2196"/>
    <b v="0"/>
    <n v="234"/>
    <x v="0"/>
    <s v="games/tabletop games"/>
    <n v="114"/>
    <n v="68.11"/>
    <x v="6"/>
    <x v="32"/>
    <x v="2196"/>
    <x v="2195"/>
    <x v="2"/>
  </r>
  <r>
    <x v="2197"/>
    <x v="2197"/>
    <x v="2195"/>
    <x v="11"/>
    <n v="285309.33"/>
    <x v="0"/>
    <s v="US"/>
    <s v="USD"/>
    <x v="2196"/>
    <x v="2197"/>
    <b v="0"/>
    <n v="4330"/>
    <x v="0"/>
    <s v="games/tabletop games"/>
    <n v="951"/>
    <n v="65.89"/>
    <x v="6"/>
    <x v="32"/>
    <x v="2197"/>
    <x v="2196"/>
    <x v="0"/>
  </r>
  <r>
    <x v="2198"/>
    <x v="2198"/>
    <x v="2196"/>
    <x v="79"/>
    <n v="53157"/>
    <x v="0"/>
    <s v="US"/>
    <s v="USD"/>
    <x v="2197"/>
    <x v="2198"/>
    <b v="0"/>
    <n v="651"/>
    <x v="0"/>
    <s v="games/tabletop games"/>
    <n v="133"/>
    <n v="81.650000000000006"/>
    <x v="6"/>
    <x v="32"/>
    <x v="2198"/>
    <x v="2197"/>
    <x v="0"/>
  </r>
  <r>
    <x v="2199"/>
    <x v="2199"/>
    <x v="2197"/>
    <x v="7"/>
    <n v="13228"/>
    <x v="0"/>
    <s v="IE"/>
    <s v="EUR"/>
    <x v="2198"/>
    <x v="2199"/>
    <b v="1"/>
    <n v="251"/>
    <x v="0"/>
    <s v="games/tabletop games"/>
    <n v="147"/>
    <n v="52.7"/>
    <x v="6"/>
    <x v="32"/>
    <x v="2199"/>
    <x v="2198"/>
    <x v="0"/>
  </r>
  <r>
    <x v="2200"/>
    <x v="2200"/>
    <x v="2198"/>
    <x v="13"/>
    <n v="10843"/>
    <x v="0"/>
    <s v="GB"/>
    <s v="GBP"/>
    <x v="2199"/>
    <x v="2200"/>
    <b v="0"/>
    <n v="263"/>
    <x v="0"/>
    <s v="games/tabletop games"/>
    <n v="542"/>
    <n v="41.23"/>
    <x v="6"/>
    <x v="32"/>
    <x v="2200"/>
    <x v="2199"/>
    <x v="0"/>
  </r>
  <r>
    <x v="2201"/>
    <x v="2201"/>
    <x v="2199"/>
    <x v="252"/>
    <n v="420.99"/>
    <x v="0"/>
    <s v="GB"/>
    <s v="GBP"/>
    <x v="2200"/>
    <x v="2201"/>
    <b v="0"/>
    <n v="28"/>
    <x v="0"/>
    <s v="music/electronic music"/>
    <n v="383"/>
    <n v="15.04"/>
    <x v="4"/>
    <x v="15"/>
    <x v="2201"/>
    <x v="2200"/>
    <x v="4"/>
  </r>
  <r>
    <x v="2202"/>
    <x v="2202"/>
    <x v="2200"/>
    <x v="23"/>
    <n v="28167.25"/>
    <x v="0"/>
    <s v="US"/>
    <s v="USD"/>
    <x v="2201"/>
    <x v="2202"/>
    <b v="0"/>
    <n v="721"/>
    <x v="0"/>
    <s v="music/electronic music"/>
    <n v="704"/>
    <n v="39.07"/>
    <x v="4"/>
    <x v="15"/>
    <x v="2202"/>
    <x v="2201"/>
    <x v="5"/>
  </r>
  <r>
    <x v="2203"/>
    <x v="2203"/>
    <x v="2201"/>
    <x v="13"/>
    <n v="2191"/>
    <x v="0"/>
    <s v="CA"/>
    <s v="CAD"/>
    <x v="2202"/>
    <x v="2203"/>
    <b v="0"/>
    <n v="50"/>
    <x v="0"/>
    <s v="music/electronic music"/>
    <n v="110"/>
    <n v="43.82"/>
    <x v="4"/>
    <x v="15"/>
    <x v="2203"/>
    <x v="2202"/>
    <x v="0"/>
  </r>
  <r>
    <x v="2204"/>
    <x v="2204"/>
    <x v="2202"/>
    <x v="15"/>
    <n v="1993"/>
    <x v="0"/>
    <s v="US"/>
    <s v="USD"/>
    <x v="2203"/>
    <x v="2204"/>
    <b v="0"/>
    <n v="73"/>
    <x v="0"/>
    <s v="music/electronic music"/>
    <n v="133"/>
    <n v="27.3"/>
    <x v="4"/>
    <x v="15"/>
    <x v="2204"/>
    <x v="2203"/>
    <x v="4"/>
  </r>
  <r>
    <x v="2205"/>
    <x v="2205"/>
    <x v="2203"/>
    <x v="47"/>
    <n v="1140"/>
    <x v="0"/>
    <s v="US"/>
    <s v="USD"/>
    <x v="2204"/>
    <x v="2205"/>
    <b v="0"/>
    <n v="27"/>
    <x v="0"/>
    <s v="music/electronic music"/>
    <n v="152"/>
    <n v="42.22"/>
    <x v="4"/>
    <x v="15"/>
    <x v="2205"/>
    <x v="2204"/>
    <x v="5"/>
  </r>
  <r>
    <x v="2206"/>
    <x v="2206"/>
    <x v="2204"/>
    <x v="184"/>
    <n v="1130"/>
    <x v="0"/>
    <s v="US"/>
    <s v="USD"/>
    <x v="2205"/>
    <x v="2206"/>
    <b v="0"/>
    <n v="34"/>
    <x v="0"/>
    <s v="music/electronic music"/>
    <n v="103"/>
    <n v="33.24"/>
    <x v="4"/>
    <x v="15"/>
    <x v="2206"/>
    <x v="2205"/>
    <x v="5"/>
  </r>
  <r>
    <x v="2207"/>
    <x v="2207"/>
    <x v="2205"/>
    <x v="13"/>
    <n v="2000"/>
    <x v="0"/>
    <s v="US"/>
    <s v="USD"/>
    <x v="2206"/>
    <x v="2207"/>
    <b v="0"/>
    <n v="7"/>
    <x v="0"/>
    <s v="music/electronic music"/>
    <n v="100"/>
    <n v="285.70999999999998"/>
    <x v="4"/>
    <x v="15"/>
    <x v="2207"/>
    <x v="2206"/>
    <x v="4"/>
  </r>
  <r>
    <x v="2208"/>
    <x v="2208"/>
    <x v="2206"/>
    <x v="28"/>
    <n v="1016"/>
    <x v="0"/>
    <s v="US"/>
    <s v="USD"/>
    <x v="2207"/>
    <x v="2208"/>
    <b v="0"/>
    <n v="24"/>
    <x v="0"/>
    <s v="music/electronic music"/>
    <n v="102"/>
    <n v="42.33"/>
    <x v="4"/>
    <x v="15"/>
    <x v="2208"/>
    <x v="2207"/>
    <x v="5"/>
  </r>
  <r>
    <x v="2209"/>
    <x v="2209"/>
    <x v="2207"/>
    <x v="2"/>
    <n v="754"/>
    <x v="0"/>
    <s v="GB"/>
    <s v="GBP"/>
    <x v="2208"/>
    <x v="2209"/>
    <b v="0"/>
    <n v="15"/>
    <x v="0"/>
    <s v="music/electronic music"/>
    <n v="151"/>
    <n v="50.27"/>
    <x v="4"/>
    <x v="15"/>
    <x v="2209"/>
    <x v="2208"/>
    <x v="3"/>
  </r>
  <r>
    <x v="2210"/>
    <x v="2210"/>
    <x v="2208"/>
    <x v="23"/>
    <n v="4457"/>
    <x v="0"/>
    <s v="US"/>
    <s v="USD"/>
    <x v="2209"/>
    <x v="2210"/>
    <b v="0"/>
    <n v="72"/>
    <x v="0"/>
    <s v="music/electronic music"/>
    <n v="111"/>
    <n v="61.9"/>
    <x v="4"/>
    <x v="15"/>
    <x v="2210"/>
    <x v="2209"/>
    <x v="5"/>
  </r>
  <r>
    <x v="2211"/>
    <x v="2211"/>
    <x v="2209"/>
    <x v="30"/>
    <n v="4890"/>
    <x v="0"/>
    <s v="US"/>
    <s v="USD"/>
    <x v="2210"/>
    <x v="2211"/>
    <b v="0"/>
    <n v="120"/>
    <x v="0"/>
    <s v="music/electronic music"/>
    <n v="196"/>
    <n v="40.75"/>
    <x v="4"/>
    <x v="15"/>
    <x v="2211"/>
    <x v="2210"/>
    <x v="3"/>
  </r>
  <r>
    <x v="2212"/>
    <x v="2212"/>
    <x v="2210"/>
    <x v="12"/>
    <n v="6863"/>
    <x v="0"/>
    <s v="US"/>
    <s v="USD"/>
    <x v="2211"/>
    <x v="2212"/>
    <b v="0"/>
    <n v="123"/>
    <x v="0"/>
    <s v="music/electronic music"/>
    <n v="114"/>
    <n v="55.8"/>
    <x v="4"/>
    <x v="15"/>
    <x v="2212"/>
    <x v="2211"/>
    <x v="4"/>
  </r>
  <r>
    <x v="2213"/>
    <x v="2213"/>
    <x v="2211"/>
    <x v="328"/>
    <n v="10"/>
    <x v="0"/>
    <s v="US"/>
    <s v="USD"/>
    <x v="2212"/>
    <x v="2213"/>
    <b v="0"/>
    <n v="1"/>
    <x v="0"/>
    <s v="music/electronic music"/>
    <n v="200"/>
    <n v="10"/>
    <x v="4"/>
    <x v="15"/>
    <x v="2213"/>
    <x v="2212"/>
    <x v="0"/>
  </r>
  <r>
    <x v="2214"/>
    <x v="2214"/>
    <x v="2212"/>
    <x v="20"/>
    <n v="1755.01"/>
    <x v="0"/>
    <s v="US"/>
    <s v="USD"/>
    <x v="2213"/>
    <x v="2214"/>
    <b v="0"/>
    <n v="24"/>
    <x v="0"/>
    <s v="music/electronic music"/>
    <n v="293"/>
    <n v="73.13"/>
    <x v="4"/>
    <x v="15"/>
    <x v="2214"/>
    <x v="2213"/>
    <x v="3"/>
  </r>
  <r>
    <x v="2215"/>
    <x v="2215"/>
    <x v="2213"/>
    <x v="131"/>
    <n v="860"/>
    <x v="0"/>
    <s v="US"/>
    <s v="USD"/>
    <x v="2214"/>
    <x v="2215"/>
    <b v="0"/>
    <n v="33"/>
    <x v="0"/>
    <s v="music/electronic music"/>
    <n v="156"/>
    <n v="26.06"/>
    <x v="4"/>
    <x v="15"/>
    <x v="2215"/>
    <x v="2214"/>
    <x v="5"/>
  </r>
  <r>
    <x v="2216"/>
    <x v="2216"/>
    <x v="2214"/>
    <x v="43"/>
    <n v="317"/>
    <x v="0"/>
    <s v="US"/>
    <s v="USD"/>
    <x v="2215"/>
    <x v="2216"/>
    <b v="0"/>
    <n v="14"/>
    <x v="0"/>
    <s v="music/electronic music"/>
    <n v="106"/>
    <n v="22.64"/>
    <x v="4"/>
    <x v="15"/>
    <x v="2216"/>
    <x v="2215"/>
    <x v="0"/>
  </r>
  <r>
    <x v="2217"/>
    <x v="2217"/>
    <x v="2215"/>
    <x v="329"/>
    <n v="425"/>
    <x v="0"/>
    <s v="US"/>
    <s v="USD"/>
    <x v="2216"/>
    <x v="2217"/>
    <b v="0"/>
    <n v="9"/>
    <x v="0"/>
    <s v="music/electronic music"/>
    <n v="101"/>
    <n v="47.22"/>
    <x v="4"/>
    <x v="15"/>
    <x v="2217"/>
    <x v="2216"/>
    <x v="0"/>
  </r>
  <r>
    <x v="2218"/>
    <x v="2218"/>
    <x v="2216"/>
    <x v="13"/>
    <n v="2456.66"/>
    <x v="0"/>
    <s v="US"/>
    <s v="USD"/>
    <x v="2217"/>
    <x v="2218"/>
    <b v="0"/>
    <n v="76"/>
    <x v="0"/>
    <s v="music/electronic music"/>
    <n v="123"/>
    <n v="32.32"/>
    <x v="4"/>
    <x v="15"/>
    <x v="2218"/>
    <x v="2217"/>
    <x v="5"/>
  </r>
  <r>
    <x v="2219"/>
    <x v="2219"/>
    <x v="2217"/>
    <x v="28"/>
    <n v="1015"/>
    <x v="0"/>
    <s v="US"/>
    <s v="USD"/>
    <x v="2218"/>
    <x v="2219"/>
    <b v="0"/>
    <n v="19"/>
    <x v="0"/>
    <s v="music/electronic music"/>
    <n v="102"/>
    <n v="53.42"/>
    <x v="4"/>
    <x v="15"/>
    <x v="2219"/>
    <x v="2218"/>
    <x v="0"/>
  </r>
  <r>
    <x v="2220"/>
    <x v="2220"/>
    <x v="2218"/>
    <x v="8"/>
    <n v="3540"/>
    <x v="0"/>
    <s v="US"/>
    <s v="USD"/>
    <x v="2219"/>
    <x v="2220"/>
    <b v="0"/>
    <n v="69"/>
    <x v="0"/>
    <s v="music/electronic music"/>
    <n v="101"/>
    <n v="51.3"/>
    <x v="4"/>
    <x v="15"/>
    <x v="2220"/>
    <x v="2219"/>
    <x v="4"/>
  </r>
  <r>
    <x v="2221"/>
    <x v="2221"/>
    <x v="2219"/>
    <x v="51"/>
    <n v="8109"/>
    <x v="0"/>
    <s v="US"/>
    <s v="USD"/>
    <x v="2220"/>
    <x v="2221"/>
    <b v="0"/>
    <n v="218"/>
    <x v="0"/>
    <s v="games/tabletop games"/>
    <n v="108"/>
    <n v="37.200000000000003"/>
    <x v="6"/>
    <x v="32"/>
    <x v="2221"/>
    <x v="2220"/>
    <x v="2"/>
  </r>
  <r>
    <x v="2222"/>
    <x v="2222"/>
    <x v="2220"/>
    <x v="2"/>
    <n v="813"/>
    <x v="0"/>
    <s v="US"/>
    <s v="USD"/>
    <x v="2221"/>
    <x v="2222"/>
    <b v="0"/>
    <n v="30"/>
    <x v="0"/>
    <s v="games/tabletop games"/>
    <n v="163"/>
    <n v="27.1"/>
    <x v="6"/>
    <x v="32"/>
    <x v="2222"/>
    <x v="2221"/>
    <x v="6"/>
  </r>
  <r>
    <x v="2223"/>
    <x v="2223"/>
    <x v="2221"/>
    <x v="330"/>
    <n v="20631"/>
    <x v="0"/>
    <s v="CA"/>
    <s v="CAD"/>
    <x v="2222"/>
    <x v="2223"/>
    <b v="0"/>
    <n v="100"/>
    <x v="0"/>
    <s v="games/tabletop games"/>
    <n v="106"/>
    <n v="206.31"/>
    <x v="6"/>
    <x v="32"/>
    <x v="2223"/>
    <x v="2222"/>
    <x v="0"/>
  </r>
  <r>
    <x v="2224"/>
    <x v="2224"/>
    <x v="2222"/>
    <x v="3"/>
    <n v="24315"/>
    <x v="0"/>
    <s v="US"/>
    <s v="USD"/>
    <x v="2223"/>
    <x v="2224"/>
    <b v="0"/>
    <n v="296"/>
    <x v="0"/>
    <s v="games/tabletop games"/>
    <n v="243"/>
    <n v="82.15"/>
    <x v="6"/>
    <x v="32"/>
    <x v="2224"/>
    <x v="2223"/>
    <x v="2"/>
  </r>
  <r>
    <x v="2225"/>
    <x v="2225"/>
    <x v="2223"/>
    <x v="223"/>
    <n v="198415.01"/>
    <x v="0"/>
    <s v="GB"/>
    <s v="GBP"/>
    <x v="2224"/>
    <x v="2225"/>
    <b v="0"/>
    <n v="1204"/>
    <x v="0"/>
    <s v="games/tabletop games"/>
    <n v="945"/>
    <n v="164.8"/>
    <x v="6"/>
    <x v="32"/>
    <x v="2225"/>
    <x v="2224"/>
    <x v="3"/>
  </r>
  <r>
    <x v="2226"/>
    <x v="2226"/>
    <x v="2224"/>
    <x v="102"/>
    <n v="19523.310000000001"/>
    <x v="0"/>
    <s v="US"/>
    <s v="USD"/>
    <x v="2225"/>
    <x v="2226"/>
    <b v="0"/>
    <n v="321"/>
    <x v="0"/>
    <s v="games/tabletop games"/>
    <n v="108"/>
    <n v="60.82"/>
    <x v="6"/>
    <x v="32"/>
    <x v="2226"/>
    <x v="2225"/>
    <x v="2"/>
  </r>
  <r>
    <x v="2227"/>
    <x v="2227"/>
    <x v="2225"/>
    <x v="93"/>
    <n v="20459"/>
    <x v="0"/>
    <s v="GB"/>
    <s v="GBP"/>
    <x v="2226"/>
    <x v="2227"/>
    <b v="0"/>
    <n v="301"/>
    <x v="0"/>
    <s v="games/tabletop games"/>
    <n v="157"/>
    <n v="67.97"/>
    <x v="6"/>
    <x v="32"/>
    <x v="2227"/>
    <x v="2226"/>
    <x v="4"/>
  </r>
  <r>
    <x v="2228"/>
    <x v="2228"/>
    <x v="2226"/>
    <x v="28"/>
    <n v="11744.9"/>
    <x v="0"/>
    <s v="DE"/>
    <s v="EUR"/>
    <x v="2227"/>
    <x v="2228"/>
    <b v="0"/>
    <n v="144"/>
    <x v="0"/>
    <s v="games/tabletop games"/>
    <n v="1174"/>
    <n v="81.56"/>
    <x v="6"/>
    <x v="32"/>
    <x v="2228"/>
    <x v="2227"/>
    <x v="0"/>
  </r>
  <r>
    <x v="2229"/>
    <x v="2229"/>
    <x v="2227"/>
    <x v="331"/>
    <n v="13704.33"/>
    <x v="0"/>
    <s v="US"/>
    <s v="USD"/>
    <x v="2228"/>
    <x v="2229"/>
    <b v="0"/>
    <n v="539"/>
    <x v="0"/>
    <s v="games/tabletop games"/>
    <n v="171"/>
    <n v="25.43"/>
    <x v="6"/>
    <x v="32"/>
    <x v="2229"/>
    <x v="2228"/>
    <x v="4"/>
  </r>
  <r>
    <x v="2230"/>
    <x v="2230"/>
    <x v="2228"/>
    <x v="0"/>
    <n v="10706"/>
    <x v="0"/>
    <s v="US"/>
    <s v="USD"/>
    <x v="2229"/>
    <x v="2230"/>
    <b v="0"/>
    <n v="498"/>
    <x v="0"/>
    <s v="games/tabletop games"/>
    <n v="126"/>
    <n v="21.5"/>
    <x v="6"/>
    <x v="32"/>
    <x v="2230"/>
    <x v="2229"/>
    <x v="3"/>
  </r>
  <r>
    <x v="2231"/>
    <x v="2231"/>
    <x v="2229"/>
    <x v="30"/>
    <n v="30303.24"/>
    <x v="0"/>
    <s v="US"/>
    <s v="USD"/>
    <x v="2230"/>
    <x v="2231"/>
    <b v="0"/>
    <n v="1113"/>
    <x v="0"/>
    <s v="games/tabletop games"/>
    <n v="1212"/>
    <n v="27.23"/>
    <x v="6"/>
    <x v="32"/>
    <x v="2231"/>
    <x v="2230"/>
    <x v="4"/>
  </r>
  <r>
    <x v="2232"/>
    <x v="2232"/>
    <x v="2230"/>
    <x v="10"/>
    <n v="24790"/>
    <x v="0"/>
    <s v="US"/>
    <s v="USD"/>
    <x v="2231"/>
    <x v="2232"/>
    <b v="0"/>
    <n v="988"/>
    <x v="0"/>
    <s v="games/tabletop games"/>
    <n v="496"/>
    <n v="25.09"/>
    <x v="6"/>
    <x v="32"/>
    <x v="2232"/>
    <x v="2231"/>
    <x v="3"/>
  </r>
  <r>
    <x v="2233"/>
    <x v="2233"/>
    <x v="2231"/>
    <x v="30"/>
    <n v="8301"/>
    <x v="0"/>
    <s v="GB"/>
    <s v="GBP"/>
    <x v="2232"/>
    <x v="2233"/>
    <b v="0"/>
    <n v="391"/>
    <x v="0"/>
    <s v="games/tabletop games"/>
    <n v="332"/>
    <n v="21.23"/>
    <x v="6"/>
    <x v="32"/>
    <x v="2233"/>
    <x v="2232"/>
    <x v="0"/>
  </r>
  <r>
    <x v="2234"/>
    <x v="2234"/>
    <x v="2232"/>
    <x v="213"/>
    <n v="1165"/>
    <x v="0"/>
    <s v="US"/>
    <s v="USD"/>
    <x v="2233"/>
    <x v="2234"/>
    <b v="0"/>
    <n v="28"/>
    <x v="0"/>
    <s v="games/tabletop games"/>
    <n v="1165"/>
    <n v="41.61"/>
    <x v="6"/>
    <x v="32"/>
    <x v="2234"/>
    <x v="2233"/>
    <x v="2"/>
  </r>
  <r>
    <x v="2235"/>
    <x v="2235"/>
    <x v="2233"/>
    <x v="93"/>
    <n v="19931"/>
    <x v="0"/>
    <s v="CA"/>
    <s v="CAD"/>
    <x v="2234"/>
    <x v="2235"/>
    <b v="0"/>
    <n v="147"/>
    <x v="0"/>
    <s v="games/tabletop games"/>
    <n v="153"/>
    <n v="135.59"/>
    <x v="6"/>
    <x v="32"/>
    <x v="2235"/>
    <x v="2234"/>
    <x v="0"/>
  </r>
  <r>
    <x v="2236"/>
    <x v="2236"/>
    <x v="2234"/>
    <x v="70"/>
    <n v="15039"/>
    <x v="0"/>
    <s v="US"/>
    <s v="USD"/>
    <x v="2235"/>
    <x v="2236"/>
    <b v="0"/>
    <n v="680"/>
    <x v="0"/>
    <s v="games/tabletop games"/>
    <n v="537"/>
    <n v="22.12"/>
    <x v="6"/>
    <x v="32"/>
    <x v="2236"/>
    <x v="2235"/>
    <x v="2"/>
  </r>
  <r>
    <x v="2237"/>
    <x v="2237"/>
    <x v="2235"/>
    <x v="102"/>
    <n v="63527"/>
    <x v="0"/>
    <s v="US"/>
    <s v="USD"/>
    <x v="2236"/>
    <x v="2237"/>
    <b v="0"/>
    <n v="983"/>
    <x v="0"/>
    <s v="games/tabletop games"/>
    <n v="353"/>
    <n v="64.63"/>
    <x v="6"/>
    <x v="32"/>
    <x v="2237"/>
    <x v="2236"/>
    <x v="3"/>
  </r>
  <r>
    <x v="2238"/>
    <x v="2238"/>
    <x v="2236"/>
    <x v="23"/>
    <n v="5496"/>
    <x v="0"/>
    <s v="DE"/>
    <s v="EUR"/>
    <x v="2237"/>
    <x v="2238"/>
    <b v="0"/>
    <n v="79"/>
    <x v="0"/>
    <s v="games/tabletop games"/>
    <n v="137"/>
    <n v="69.569999999999993"/>
    <x v="6"/>
    <x v="32"/>
    <x v="2238"/>
    <x v="2237"/>
    <x v="1"/>
  </r>
  <r>
    <x v="2239"/>
    <x v="2239"/>
    <x v="2237"/>
    <x v="31"/>
    <n v="32006.67"/>
    <x v="0"/>
    <s v="US"/>
    <s v="USD"/>
    <x v="2238"/>
    <x v="2239"/>
    <b v="0"/>
    <n v="426"/>
    <x v="0"/>
    <s v="games/tabletop games"/>
    <n v="128"/>
    <n v="75.13"/>
    <x v="6"/>
    <x v="32"/>
    <x v="2239"/>
    <x v="2238"/>
    <x v="4"/>
  </r>
  <r>
    <x v="2240"/>
    <x v="2240"/>
    <x v="2238"/>
    <x v="10"/>
    <n v="13534"/>
    <x v="0"/>
    <s v="US"/>
    <s v="USD"/>
    <x v="2239"/>
    <x v="2240"/>
    <b v="0"/>
    <n v="96"/>
    <x v="0"/>
    <s v="games/tabletop games"/>
    <n v="271"/>
    <n v="140.97999999999999"/>
    <x v="6"/>
    <x v="32"/>
    <x v="2240"/>
    <x v="2239"/>
    <x v="2"/>
  </r>
  <r>
    <x v="2241"/>
    <x v="2241"/>
    <x v="2239"/>
    <x v="28"/>
    <n v="8064"/>
    <x v="0"/>
    <s v="GB"/>
    <s v="GBP"/>
    <x v="2240"/>
    <x v="2241"/>
    <b v="0"/>
    <n v="163"/>
    <x v="0"/>
    <s v="games/tabletop games"/>
    <n v="806"/>
    <n v="49.47"/>
    <x v="6"/>
    <x v="32"/>
    <x v="2241"/>
    <x v="2240"/>
    <x v="1"/>
  </r>
  <r>
    <x v="2242"/>
    <x v="2242"/>
    <x v="2240"/>
    <x v="3"/>
    <n v="136009.76"/>
    <x v="0"/>
    <s v="US"/>
    <s v="USD"/>
    <x v="2241"/>
    <x v="2242"/>
    <b v="0"/>
    <n v="2525"/>
    <x v="0"/>
    <s v="games/tabletop games"/>
    <n v="1360"/>
    <n v="53.87"/>
    <x v="6"/>
    <x v="32"/>
    <x v="2242"/>
    <x v="2241"/>
    <x v="4"/>
  </r>
  <r>
    <x v="2243"/>
    <x v="2243"/>
    <x v="2241"/>
    <x v="332"/>
    <n v="9302.5"/>
    <x v="0"/>
    <s v="US"/>
    <s v="USD"/>
    <x v="2242"/>
    <x v="2243"/>
    <b v="0"/>
    <n v="2035"/>
    <x v="0"/>
    <s v="games/tabletop games"/>
    <n v="930250"/>
    <n v="4.57"/>
    <x v="6"/>
    <x v="32"/>
    <x v="2243"/>
    <x v="2242"/>
    <x v="1"/>
  </r>
  <r>
    <x v="2244"/>
    <x v="2244"/>
    <x v="2242"/>
    <x v="10"/>
    <n v="18851"/>
    <x v="0"/>
    <s v="US"/>
    <s v="USD"/>
    <x v="2243"/>
    <x v="2244"/>
    <b v="0"/>
    <n v="290"/>
    <x v="0"/>
    <s v="games/tabletop games"/>
    <n v="377"/>
    <n v="65"/>
    <x v="6"/>
    <x v="32"/>
    <x v="2244"/>
    <x v="2243"/>
    <x v="2"/>
  </r>
  <r>
    <x v="2245"/>
    <x v="2245"/>
    <x v="2243"/>
    <x v="23"/>
    <n v="105881"/>
    <x v="0"/>
    <s v="US"/>
    <s v="USD"/>
    <x v="2244"/>
    <x v="2245"/>
    <b v="0"/>
    <n v="1980"/>
    <x v="0"/>
    <s v="games/tabletop games"/>
    <n v="2647"/>
    <n v="53.48"/>
    <x v="6"/>
    <x v="32"/>
    <x v="2245"/>
    <x v="2244"/>
    <x v="3"/>
  </r>
  <r>
    <x v="2246"/>
    <x v="2246"/>
    <x v="2244"/>
    <x v="30"/>
    <n v="2503"/>
    <x v="0"/>
    <s v="GB"/>
    <s v="GBP"/>
    <x v="2245"/>
    <x v="2246"/>
    <b v="0"/>
    <n v="57"/>
    <x v="0"/>
    <s v="games/tabletop games"/>
    <n v="100"/>
    <n v="43.91"/>
    <x v="6"/>
    <x v="32"/>
    <x v="2246"/>
    <x v="2245"/>
    <x v="0"/>
  </r>
  <r>
    <x v="2247"/>
    <x v="2247"/>
    <x v="2245"/>
    <x v="17"/>
    <n v="19324"/>
    <x v="0"/>
    <s v="US"/>
    <s v="USD"/>
    <x v="2246"/>
    <x v="2247"/>
    <b v="0"/>
    <n v="380"/>
    <x v="0"/>
    <s v="games/tabletop games"/>
    <n v="104"/>
    <n v="50.85"/>
    <x v="6"/>
    <x v="32"/>
    <x v="2247"/>
    <x v="2246"/>
    <x v="0"/>
  </r>
  <r>
    <x v="2248"/>
    <x v="2248"/>
    <x v="2246"/>
    <x v="39"/>
    <n v="7505"/>
    <x v="0"/>
    <s v="GB"/>
    <s v="GBP"/>
    <x v="2247"/>
    <x v="2248"/>
    <b v="0"/>
    <n v="128"/>
    <x v="0"/>
    <s v="games/tabletop games"/>
    <n v="107"/>
    <n v="58.63"/>
    <x v="6"/>
    <x v="32"/>
    <x v="2248"/>
    <x v="2247"/>
    <x v="2"/>
  </r>
  <r>
    <x v="2249"/>
    <x v="2249"/>
    <x v="2247"/>
    <x v="8"/>
    <n v="5907"/>
    <x v="0"/>
    <s v="US"/>
    <s v="USD"/>
    <x v="2248"/>
    <x v="2249"/>
    <b v="0"/>
    <n v="180"/>
    <x v="0"/>
    <s v="games/tabletop games"/>
    <n v="169"/>
    <n v="32.82"/>
    <x v="6"/>
    <x v="32"/>
    <x v="2249"/>
    <x v="2248"/>
    <x v="4"/>
  </r>
  <r>
    <x v="2250"/>
    <x v="2250"/>
    <x v="2248"/>
    <x v="31"/>
    <n v="243778"/>
    <x v="0"/>
    <s v="US"/>
    <s v="USD"/>
    <x v="2249"/>
    <x v="2250"/>
    <b v="0"/>
    <n v="571"/>
    <x v="0"/>
    <s v="games/tabletop games"/>
    <n v="975"/>
    <n v="426.93"/>
    <x v="6"/>
    <x v="32"/>
    <x v="2250"/>
    <x v="2249"/>
    <x v="2"/>
  </r>
  <r>
    <x v="2251"/>
    <x v="2251"/>
    <x v="2249"/>
    <x v="0"/>
    <n v="11428.19"/>
    <x v="0"/>
    <s v="US"/>
    <s v="USD"/>
    <x v="2250"/>
    <x v="2251"/>
    <b v="0"/>
    <n v="480"/>
    <x v="0"/>
    <s v="games/tabletop games"/>
    <n v="134"/>
    <n v="23.81"/>
    <x v="6"/>
    <x v="32"/>
    <x v="2251"/>
    <x v="2250"/>
    <x v="3"/>
  </r>
  <r>
    <x v="2252"/>
    <x v="2252"/>
    <x v="2250"/>
    <x v="7"/>
    <n v="24505"/>
    <x v="0"/>
    <s v="ES"/>
    <s v="EUR"/>
    <x v="2251"/>
    <x v="2252"/>
    <b v="0"/>
    <n v="249"/>
    <x v="0"/>
    <s v="games/tabletop games"/>
    <n v="272"/>
    <n v="98.41"/>
    <x v="6"/>
    <x v="32"/>
    <x v="2252"/>
    <x v="2251"/>
    <x v="2"/>
  </r>
  <r>
    <x v="2253"/>
    <x v="2253"/>
    <x v="2251"/>
    <x v="6"/>
    <n v="9015"/>
    <x v="0"/>
    <s v="US"/>
    <s v="USD"/>
    <x v="2252"/>
    <x v="2253"/>
    <b v="0"/>
    <n v="84"/>
    <x v="0"/>
    <s v="games/tabletop games"/>
    <n v="113"/>
    <n v="107.32"/>
    <x v="6"/>
    <x v="32"/>
    <x v="2253"/>
    <x v="2252"/>
    <x v="0"/>
  </r>
  <r>
    <x v="2254"/>
    <x v="2254"/>
    <x v="2252"/>
    <x v="2"/>
    <n v="2299"/>
    <x v="0"/>
    <s v="US"/>
    <s v="USD"/>
    <x v="2253"/>
    <x v="2254"/>
    <b v="0"/>
    <n v="197"/>
    <x v="0"/>
    <s v="games/tabletop games"/>
    <n v="460"/>
    <n v="11.67"/>
    <x v="6"/>
    <x v="32"/>
    <x v="2254"/>
    <x v="2253"/>
    <x v="1"/>
  </r>
  <r>
    <x v="2255"/>
    <x v="2255"/>
    <x v="2253"/>
    <x v="333"/>
    <n v="11323"/>
    <x v="0"/>
    <s v="US"/>
    <s v="USD"/>
    <x v="2254"/>
    <x v="2255"/>
    <b v="0"/>
    <n v="271"/>
    <x v="0"/>
    <s v="games/tabletop games"/>
    <n v="287"/>
    <n v="41.78"/>
    <x v="6"/>
    <x v="32"/>
    <x v="2255"/>
    <x v="2254"/>
    <x v="2"/>
  </r>
  <r>
    <x v="2256"/>
    <x v="2256"/>
    <x v="2254"/>
    <x v="334"/>
    <n v="1069"/>
    <x v="0"/>
    <s v="GB"/>
    <s v="GBP"/>
    <x v="2255"/>
    <x v="2256"/>
    <b v="0"/>
    <n v="50"/>
    <x v="0"/>
    <s v="games/tabletop games"/>
    <n v="223"/>
    <n v="21.38"/>
    <x v="6"/>
    <x v="32"/>
    <x v="2256"/>
    <x v="2255"/>
    <x v="2"/>
  </r>
  <r>
    <x v="2257"/>
    <x v="2257"/>
    <x v="2255"/>
    <x v="30"/>
    <n v="15903.5"/>
    <x v="0"/>
    <s v="GB"/>
    <s v="GBP"/>
    <x v="2256"/>
    <x v="2257"/>
    <b v="0"/>
    <n v="169"/>
    <x v="0"/>
    <s v="games/tabletop games"/>
    <n v="636"/>
    <n v="94.1"/>
    <x v="6"/>
    <x v="32"/>
    <x v="2257"/>
    <x v="2256"/>
    <x v="2"/>
  </r>
  <r>
    <x v="2258"/>
    <x v="2258"/>
    <x v="2256"/>
    <x v="41"/>
    <n v="3223"/>
    <x v="0"/>
    <s v="US"/>
    <s v="USD"/>
    <x v="2257"/>
    <x v="2258"/>
    <b v="0"/>
    <n v="205"/>
    <x v="0"/>
    <s v="games/tabletop games"/>
    <n v="147"/>
    <n v="15.72"/>
    <x v="6"/>
    <x v="32"/>
    <x v="2258"/>
    <x v="2257"/>
    <x v="0"/>
  </r>
  <r>
    <x v="2259"/>
    <x v="2259"/>
    <x v="2257"/>
    <x v="28"/>
    <n v="18671"/>
    <x v="0"/>
    <s v="GB"/>
    <s v="GBP"/>
    <x v="2258"/>
    <x v="2259"/>
    <b v="0"/>
    <n v="206"/>
    <x v="0"/>
    <s v="games/tabletop games"/>
    <n v="1867"/>
    <n v="90.64"/>
    <x v="6"/>
    <x v="32"/>
    <x v="2259"/>
    <x v="2258"/>
    <x v="2"/>
  </r>
  <r>
    <x v="2260"/>
    <x v="2260"/>
    <x v="2258"/>
    <x v="30"/>
    <n v="8173"/>
    <x v="0"/>
    <s v="US"/>
    <s v="USD"/>
    <x v="2259"/>
    <x v="2260"/>
    <b v="0"/>
    <n v="84"/>
    <x v="0"/>
    <s v="games/tabletop games"/>
    <n v="327"/>
    <n v="97.3"/>
    <x v="6"/>
    <x v="32"/>
    <x v="2260"/>
    <x v="2259"/>
    <x v="3"/>
  </r>
  <r>
    <x v="2261"/>
    <x v="2261"/>
    <x v="2259"/>
    <x v="28"/>
    <n v="7795"/>
    <x v="0"/>
    <s v="AU"/>
    <s v="AUD"/>
    <x v="2260"/>
    <x v="2261"/>
    <b v="0"/>
    <n v="210"/>
    <x v="0"/>
    <s v="games/tabletop games"/>
    <n v="780"/>
    <n v="37.119999999999997"/>
    <x v="6"/>
    <x v="32"/>
    <x v="2261"/>
    <x v="2260"/>
    <x v="1"/>
  </r>
  <r>
    <x v="2262"/>
    <x v="2262"/>
    <x v="2260"/>
    <x v="126"/>
    <n v="5087"/>
    <x v="0"/>
    <s v="US"/>
    <s v="USD"/>
    <x v="2261"/>
    <x v="2262"/>
    <b v="0"/>
    <n v="181"/>
    <x v="0"/>
    <s v="games/tabletop games"/>
    <n v="154"/>
    <n v="28.1"/>
    <x v="6"/>
    <x v="32"/>
    <x v="2262"/>
    <x v="2261"/>
    <x v="3"/>
  </r>
  <r>
    <x v="2263"/>
    <x v="2263"/>
    <x v="2261"/>
    <x v="51"/>
    <n v="8666"/>
    <x v="0"/>
    <s v="SE"/>
    <s v="SEK"/>
    <x v="2262"/>
    <x v="2263"/>
    <b v="0"/>
    <n v="60"/>
    <x v="0"/>
    <s v="games/tabletop games"/>
    <n v="116"/>
    <n v="144.43"/>
    <x v="6"/>
    <x v="32"/>
    <x v="2263"/>
    <x v="2262"/>
    <x v="0"/>
  </r>
  <r>
    <x v="2264"/>
    <x v="2264"/>
    <x v="2262"/>
    <x v="12"/>
    <n v="10802"/>
    <x v="0"/>
    <s v="US"/>
    <s v="USD"/>
    <x v="2263"/>
    <x v="2264"/>
    <b v="0"/>
    <n v="445"/>
    <x v="0"/>
    <s v="games/tabletop games"/>
    <n v="180"/>
    <n v="24.27"/>
    <x v="6"/>
    <x v="32"/>
    <x v="2264"/>
    <x v="2263"/>
    <x v="2"/>
  </r>
  <r>
    <x v="2265"/>
    <x v="2265"/>
    <x v="2263"/>
    <x v="48"/>
    <n v="597"/>
    <x v="0"/>
    <s v="GB"/>
    <s v="GBP"/>
    <x v="2264"/>
    <x v="2265"/>
    <b v="0"/>
    <n v="17"/>
    <x v="0"/>
    <s v="games/tabletop games"/>
    <n v="299"/>
    <n v="35.119999999999997"/>
    <x v="6"/>
    <x v="32"/>
    <x v="2265"/>
    <x v="2264"/>
    <x v="2"/>
  </r>
  <r>
    <x v="2266"/>
    <x v="2266"/>
    <x v="2264"/>
    <x v="15"/>
    <n v="4804"/>
    <x v="0"/>
    <s v="US"/>
    <s v="USD"/>
    <x v="2265"/>
    <x v="2266"/>
    <b v="0"/>
    <n v="194"/>
    <x v="0"/>
    <s v="games/tabletop games"/>
    <n v="320"/>
    <n v="24.76"/>
    <x v="6"/>
    <x v="32"/>
    <x v="2266"/>
    <x v="2265"/>
    <x v="2"/>
  </r>
  <r>
    <x v="2267"/>
    <x v="2267"/>
    <x v="2265"/>
    <x v="22"/>
    <n v="76105"/>
    <x v="0"/>
    <s v="US"/>
    <s v="USD"/>
    <x v="2266"/>
    <x v="2267"/>
    <b v="0"/>
    <n v="404"/>
    <x v="0"/>
    <s v="games/tabletop games"/>
    <n v="381"/>
    <n v="188.38"/>
    <x v="6"/>
    <x v="32"/>
    <x v="2267"/>
    <x v="2266"/>
    <x v="3"/>
  </r>
  <r>
    <x v="2268"/>
    <x v="2268"/>
    <x v="2266"/>
    <x v="89"/>
    <n v="28728"/>
    <x v="0"/>
    <s v="US"/>
    <s v="USD"/>
    <x v="2267"/>
    <x v="2268"/>
    <b v="0"/>
    <n v="194"/>
    <x v="0"/>
    <s v="games/tabletop games"/>
    <n v="103"/>
    <n v="148.08000000000001"/>
    <x v="6"/>
    <x v="32"/>
    <x v="2268"/>
    <x v="2267"/>
    <x v="1"/>
  </r>
  <r>
    <x v="2269"/>
    <x v="2269"/>
    <x v="2267"/>
    <x v="30"/>
    <n v="45041"/>
    <x v="0"/>
    <s v="US"/>
    <s v="USD"/>
    <x v="2268"/>
    <x v="2269"/>
    <b v="0"/>
    <n v="902"/>
    <x v="0"/>
    <s v="games/tabletop games"/>
    <n v="1802"/>
    <n v="49.93"/>
    <x v="6"/>
    <x v="32"/>
    <x v="2269"/>
    <x v="2268"/>
    <x v="1"/>
  </r>
  <r>
    <x v="2270"/>
    <x v="2270"/>
    <x v="2268"/>
    <x v="31"/>
    <n v="180062"/>
    <x v="0"/>
    <s v="US"/>
    <s v="USD"/>
    <x v="2269"/>
    <x v="2270"/>
    <b v="0"/>
    <n v="1670"/>
    <x v="0"/>
    <s v="games/tabletop games"/>
    <n v="720"/>
    <n v="107.82"/>
    <x v="6"/>
    <x v="32"/>
    <x v="2270"/>
    <x v="2269"/>
    <x v="2"/>
  </r>
  <r>
    <x v="2271"/>
    <x v="2271"/>
    <x v="2269"/>
    <x v="22"/>
    <n v="56618"/>
    <x v="0"/>
    <s v="US"/>
    <s v="USD"/>
    <x v="2270"/>
    <x v="2271"/>
    <b v="0"/>
    <n v="1328"/>
    <x v="0"/>
    <s v="games/tabletop games"/>
    <n v="283"/>
    <n v="42.63"/>
    <x v="6"/>
    <x v="32"/>
    <x v="2271"/>
    <x v="2270"/>
    <x v="2"/>
  </r>
  <r>
    <x v="2272"/>
    <x v="2272"/>
    <x v="2270"/>
    <x v="28"/>
    <n v="13566"/>
    <x v="0"/>
    <s v="US"/>
    <s v="USD"/>
    <x v="2271"/>
    <x v="2272"/>
    <b v="0"/>
    <n v="944"/>
    <x v="0"/>
    <s v="games/tabletop games"/>
    <n v="1357"/>
    <n v="14.37"/>
    <x v="6"/>
    <x v="32"/>
    <x v="2272"/>
    <x v="2271"/>
    <x v="0"/>
  </r>
  <r>
    <x v="2273"/>
    <x v="2273"/>
    <x v="2271"/>
    <x v="30"/>
    <n v="5509"/>
    <x v="0"/>
    <s v="CA"/>
    <s v="CAD"/>
    <x v="2272"/>
    <x v="2273"/>
    <b v="0"/>
    <n v="147"/>
    <x v="0"/>
    <s v="games/tabletop games"/>
    <n v="220"/>
    <n v="37.479999999999997"/>
    <x v="6"/>
    <x v="32"/>
    <x v="2273"/>
    <x v="2272"/>
    <x v="1"/>
  </r>
  <r>
    <x v="2274"/>
    <x v="2274"/>
    <x v="2272"/>
    <x v="30"/>
    <n v="2990"/>
    <x v="0"/>
    <s v="US"/>
    <s v="USD"/>
    <x v="2273"/>
    <x v="2274"/>
    <b v="0"/>
    <n v="99"/>
    <x v="0"/>
    <s v="games/tabletop games"/>
    <n v="120"/>
    <n v="30.2"/>
    <x v="6"/>
    <x v="32"/>
    <x v="2274"/>
    <x v="2273"/>
    <x v="3"/>
  </r>
  <r>
    <x v="2275"/>
    <x v="2275"/>
    <x v="2273"/>
    <x v="81"/>
    <n v="2650.5"/>
    <x v="0"/>
    <s v="GB"/>
    <s v="GBP"/>
    <x v="2274"/>
    <x v="2275"/>
    <b v="0"/>
    <n v="79"/>
    <x v="0"/>
    <s v="games/tabletop games"/>
    <n v="408"/>
    <n v="33.549999999999997"/>
    <x v="6"/>
    <x v="32"/>
    <x v="2275"/>
    <x v="2274"/>
    <x v="3"/>
  </r>
  <r>
    <x v="2276"/>
    <x v="2276"/>
    <x v="2274"/>
    <x v="335"/>
    <n v="4856"/>
    <x v="0"/>
    <s v="US"/>
    <s v="USD"/>
    <x v="2275"/>
    <x v="2276"/>
    <b v="0"/>
    <n v="75"/>
    <x v="0"/>
    <s v="games/tabletop games"/>
    <n v="106"/>
    <n v="64.75"/>
    <x v="6"/>
    <x v="32"/>
    <x v="2276"/>
    <x v="2275"/>
    <x v="4"/>
  </r>
  <r>
    <x v="2277"/>
    <x v="2277"/>
    <x v="2275"/>
    <x v="0"/>
    <n v="11992"/>
    <x v="0"/>
    <s v="US"/>
    <s v="USD"/>
    <x v="2276"/>
    <x v="2277"/>
    <b v="0"/>
    <n v="207"/>
    <x v="0"/>
    <s v="games/tabletop games"/>
    <n v="141"/>
    <n v="57.93"/>
    <x v="6"/>
    <x v="32"/>
    <x v="2277"/>
    <x v="2276"/>
    <x v="5"/>
  </r>
  <r>
    <x v="2278"/>
    <x v="2278"/>
    <x v="2276"/>
    <x v="13"/>
    <n v="5414"/>
    <x v="0"/>
    <s v="IT"/>
    <s v="EUR"/>
    <x v="2277"/>
    <x v="2278"/>
    <b v="0"/>
    <n v="102"/>
    <x v="0"/>
    <s v="games/tabletop games"/>
    <n v="271"/>
    <n v="53.08"/>
    <x v="6"/>
    <x v="32"/>
    <x v="2278"/>
    <x v="2277"/>
    <x v="0"/>
  </r>
  <r>
    <x v="2279"/>
    <x v="2279"/>
    <x v="2277"/>
    <x v="28"/>
    <n v="1538"/>
    <x v="0"/>
    <s v="US"/>
    <s v="USD"/>
    <x v="2278"/>
    <x v="2279"/>
    <b v="0"/>
    <n v="32"/>
    <x v="0"/>
    <s v="games/tabletop games"/>
    <n v="154"/>
    <n v="48.06"/>
    <x v="6"/>
    <x v="32"/>
    <x v="2279"/>
    <x v="2278"/>
    <x v="0"/>
  </r>
  <r>
    <x v="2280"/>
    <x v="2280"/>
    <x v="2278"/>
    <x v="336"/>
    <n v="39550.5"/>
    <x v="0"/>
    <s v="US"/>
    <s v="USD"/>
    <x v="2279"/>
    <x v="2280"/>
    <b v="0"/>
    <n v="480"/>
    <x v="0"/>
    <s v="games/tabletop games"/>
    <n v="404"/>
    <n v="82.4"/>
    <x v="6"/>
    <x v="32"/>
    <x v="2280"/>
    <x v="2279"/>
    <x v="0"/>
  </r>
  <r>
    <x v="2281"/>
    <x v="2281"/>
    <x v="2279"/>
    <x v="43"/>
    <n v="555"/>
    <x v="0"/>
    <s v="US"/>
    <s v="USD"/>
    <x v="2280"/>
    <x v="2281"/>
    <b v="0"/>
    <n v="11"/>
    <x v="0"/>
    <s v="music/rock"/>
    <n v="185"/>
    <n v="50.45"/>
    <x v="4"/>
    <x v="11"/>
    <x v="2281"/>
    <x v="2280"/>
    <x v="6"/>
  </r>
  <r>
    <x v="2282"/>
    <x v="2282"/>
    <x v="2280"/>
    <x v="47"/>
    <n v="1390"/>
    <x v="0"/>
    <s v="US"/>
    <s v="USD"/>
    <x v="2281"/>
    <x v="2282"/>
    <b v="0"/>
    <n v="12"/>
    <x v="0"/>
    <s v="music/rock"/>
    <n v="185"/>
    <n v="115.83"/>
    <x v="4"/>
    <x v="11"/>
    <x v="2282"/>
    <x v="2281"/>
    <x v="0"/>
  </r>
  <r>
    <x v="2283"/>
    <x v="2283"/>
    <x v="2281"/>
    <x v="9"/>
    <n v="3025.66"/>
    <x v="0"/>
    <s v="US"/>
    <s v="USD"/>
    <x v="2282"/>
    <x v="2283"/>
    <b v="0"/>
    <n v="48"/>
    <x v="0"/>
    <s v="music/rock"/>
    <n v="101"/>
    <n v="63.03"/>
    <x v="4"/>
    <x v="11"/>
    <x v="2283"/>
    <x v="2282"/>
    <x v="5"/>
  </r>
  <r>
    <x v="2284"/>
    <x v="2284"/>
    <x v="2282"/>
    <x v="12"/>
    <n v="6373.27"/>
    <x v="0"/>
    <s v="US"/>
    <s v="USD"/>
    <x v="2283"/>
    <x v="2284"/>
    <b v="0"/>
    <n v="59"/>
    <x v="0"/>
    <s v="music/rock"/>
    <n v="106"/>
    <n v="108.02"/>
    <x v="4"/>
    <x v="11"/>
    <x v="2284"/>
    <x v="2283"/>
    <x v="6"/>
  </r>
  <r>
    <x v="2285"/>
    <x v="2285"/>
    <x v="2283"/>
    <x v="9"/>
    <n v="3641"/>
    <x v="0"/>
    <s v="US"/>
    <s v="USD"/>
    <x v="2284"/>
    <x v="2285"/>
    <b v="0"/>
    <n v="79"/>
    <x v="0"/>
    <s v="music/rock"/>
    <n v="121"/>
    <n v="46.09"/>
    <x v="4"/>
    <x v="11"/>
    <x v="2285"/>
    <x v="2284"/>
    <x v="5"/>
  </r>
  <r>
    <x v="2286"/>
    <x v="2286"/>
    <x v="2284"/>
    <x v="15"/>
    <n v="1501"/>
    <x v="0"/>
    <s v="US"/>
    <s v="USD"/>
    <x v="2285"/>
    <x v="2286"/>
    <b v="0"/>
    <n v="14"/>
    <x v="0"/>
    <s v="music/rock"/>
    <n v="100"/>
    <n v="107.21"/>
    <x v="4"/>
    <x v="11"/>
    <x v="2286"/>
    <x v="2285"/>
    <x v="4"/>
  </r>
  <r>
    <x v="2287"/>
    <x v="2287"/>
    <x v="2285"/>
    <x v="37"/>
    <n v="5398.99"/>
    <x v="0"/>
    <s v="US"/>
    <s v="USD"/>
    <x v="2286"/>
    <x v="2287"/>
    <b v="0"/>
    <n v="106"/>
    <x v="0"/>
    <s v="music/rock"/>
    <n v="120"/>
    <n v="50.93"/>
    <x v="4"/>
    <x v="11"/>
    <x v="2287"/>
    <x v="2286"/>
    <x v="3"/>
  </r>
  <r>
    <x v="2288"/>
    <x v="2288"/>
    <x v="2286"/>
    <x v="28"/>
    <n v="1001"/>
    <x v="0"/>
    <s v="US"/>
    <s v="USD"/>
    <x v="2287"/>
    <x v="2288"/>
    <b v="0"/>
    <n v="25"/>
    <x v="0"/>
    <s v="music/rock"/>
    <n v="100"/>
    <n v="40.04"/>
    <x v="4"/>
    <x v="11"/>
    <x v="2288"/>
    <x v="2287"/>
    <x v="5"/>
  </r>
  <r>
    <x v="2289"/>
    <x v="2289"/>
    <x v="2287"/>
    <x v="15"/>
    <n v="1611"/>
    <x v="0"/>
    <s v="US"/>
    <s v="USD"/>
    <x v="2288"/>
    <x v="2289"/>
    <b v="0"/>
    <n v="25"/>
    <x v="0"/>
    <s v="music/rock"/>
    <n v="107"/>
    <n v="64.44"/>
    <x v="4"/>
    <x v="11"/>
    <x v="2289"/>
    <x v="2288"/>
    <x v="4"/>
  </r>
  <r>
    <x v="2290"/>
    <x v="2290"/>
    <x v="2288"/>
    <x v="15"/>
    <n v="1561"/>
    <x v="0"/>
    <s v="US"/>
    <s v="USD"/>
    <x v="2289"/>
    <x v="2290"/>
    <b v="0"/>
    <n v="29"/>
    <x v="0"/>
    <s v="music/rock"/>
    <n v="104"/>
    <n v="53.83"/>
    <x v="4"/>
    <x v="11"/>
    <x v="2290"/>
    <x v="2289"/>
    <x v="8"/>
  </r>
  <r>
    <x v="2291"/>
    <x v="2291"/>
    <x v="2289"/>
    <x v="30"/>
    <n v="4320"/>
    <x v="0"/>
    <s v="US"/>
    <s v="USD"/>
    <x v="2290"/>
    <x v="2291"/>
    <b v="0"/>
    <n v="43"/>
    <x v="0"/>
    <s v="music/rock"/>
    <n v="173"/>
    <n v="100.47"/>
    <x v="4"/>
    <x v="11"/>
    <x v="2291"/>
    <x v="2290"/>
    <x v="5"/>
  </r>
  <r>
    <x v="2292"/>
    <x v="2292"/>
    <x v="2290"/>
    <x v="13"/>
    <n v="2145.0100000000002"/>
    <x v="0"/>
    <s v="US"/>
    <s v="USD"/>
    <x v="2291"/>
    <x v="2292"/>
    <b v="0"/>
    <n v="46"/>
    <x v="0"/>
    <s v="music/rock"/>
    <n v="107"/>
    <n v="46.63"/>
    <x v="4"/>
    <x v="11"/>
    <x v="2292"/>
    <x v="2291"/>
    <x v="5"/>
  </r>
  <r>
    <x v="2293"/>
    <x v="2293"/>
    <x v="2291"/>
    <x v="16"/>
    <n v="920"/>
    <x v="0"/>
    <s v="US"/>
    <s v="USD"/>
    <x v="2292"/>
    <x v="2293"/>
    <b v="0"/>
    <n v="27"/>
    <x v="0"/>
    <s v="music/rock"/>
    <n v="108"/>
    <n v="34.07"/>
    <x v="4"/>
    <x v="11"/>
    <x v="2293"/>
    <x v="2292"/>
    <x v="5"/>
  </r>
  <r>
    <x v="2294"/>
    <x v="2294"/>
    <x v="2292"/>
    <x v="10"/>
    <n v="7304.04"/>
    <x v="0"/>
    <s v="US"/>
    <s v="USD"/>
    <x v="2293"/>
    <x v="2294"/>
    <b v="0"/>
    <n v="112"/>
    <x v="0"/>
    <s v="music/rock"/>
    <n v="146"/>
    <n v="65.209999999999994"/>
    <x v="4"/>
    <x v="11"/>
    <x v="2294"/>
    <x v="2293"/>
    <x v="5"/>
  </r>
  <r>
    <x v="2295"/>
    <x v="2295"/>
    <x v="2293"/>
    <x v="38"/>
    <n v="1503"/>
    <x v="0"/>
    <s v="US"/>
    <s v="USD"/>
    <x v="2294"/>
    <x v="2295"/>
    <b v="0"/>
    <n v="34"/>
    <x v="0"/>
    <s v="music/rock"/>
    <n v="125"/>
    <n v="44.21"/>
    <x v="4"/>
    <x v="11"/>
    <x v="2295"/>
    <x v="2294"/>
    <x v="5"/>
  </r>
  <r>
    <x v="2296"/>
    <x v="2296"/>
    <x v="2294"/>
    <x v="39"/>
    <n v="10435"/>
    <x v="0"/>
    <s v="US"/>
    <s v="USD"/>
    <x v="2295"/>
    <x v="2296"/>
    <b v="0"/>
    <n v="145"/>
    <x v="0"/>
    <s v="music/rock"/>
    <n v="149"/>
    <n v="71.97"/>
    <x v="4"/>
    <x v="11"/>
    <x v="2296"/>
    <x v="2295"/>
    <x v="5"/>
  </r>
  <r>
    <x v="2297"/>
    <x v="2297"/>
    <x v="2295"/>
    <x v="28"/>
    <n v="1006"/>
    <x v="0"/>
    <s v="US"/>
    <s v="USD"/>
    <x v="2296"/>
    <x v="2297"/>
    <b v="0"/>
    <n v="19"/>
    <x v="0"/>
    <s v="music/rock"/>
    <n v="101"/>
    <n v="52.95"/>
    <x v="4"/>
    <x v="11"/>
    <x v="2297"/>
    <x v="2296"/>
    <x v="5"/>
  </r>
  <r>
    <x v="2298"/>
    <x v="2298"/>
    <x v="2296"/>
    <x v="11"/>
    <n v="31522"/>
    <x v="0"/>
    <s v="US"/>
    <s v="USD"/>
    <x v="2297"/>
    <x v="2298"/>
    <b v="0"/>
    <n v="288"/>
    <x v="0"/>
    <s v="music/rock"/>
    <n v="105"/>
    <n v="109.45"/>
    <x v="4"/>
    <x v="11"/>
    <x v="2298"/>
    <x v="2297"/>
    <x v="3"/>
  </r>
  <r>
    <x v="2299"/>
    <x v="2299"/>
    <x v="2297"/>
    <x v="43"/>
    <n v="1050.5"/>
    <x v="0"/>
    <s v="US"/>
    <s v="USD"/>
    <x v="2298"/>
    <x v="2299"/>
    <b v="0"/>
    <n v="14"/>
    <x v="0"/>
    <s v="music/rock"/>
    <n v="350"/>
    <n v="75.040000000000006"/>
    <x v="4"/>
    <x v="11"/>
    <x v="2299"/>
    <x v="2298"/>
    <x v="6"/>
  </r>
  <r>
    <x v="2300"/>
    <x v="2300"/>
    <x v="2298"/>
    <x v="134"/>
    <n v="810"/>
    <x v="0"/>
    <s v="US"/>
    <s v="USD"/>
    <x v="2299"/>
    <x v="2300"/>
    <b v="0"/>
    <n v="7"/>
    <x v="0"/>
    <s v="music/rock"/>
    <n v="101"/>
    <n v="115.71"/>
    <x v="4"/>
    <x v="11"/>
    <x v="2300"/>
    <x v="2299"/>
    <x v="5"/>
  </r>
  <r>
    <x v="2301"/>
    <x v="2301"/>
    <x v="2299"/>
    <x v="10"/>
    <n v="6680.22"/>
    <x v="0"/>
    <s v="US"/>
    <s v="USD"/>
    <x v="2300"/>
    <x v="2301"/>
    <b v="1"/>
    <n v="211"/>
    <x v="0"/>
    <s v="music/indie rock"/>
    <n v="134"/>
    <n v="31.66"/>
    <x v="4"/>
    <x v="14"/>
    <x v="2301"/>
    <x v="2300"/>
    <x v="4"/>
  </r>
  <r>
    <x v="2302"/>
    <x v="2302"/>
    <x v="2300"/>
    <x v="98"/>
    <n v="3925"/>
    <x v="0"/>
    <s v="US"/>
    <s v="USD"/>
    <x v="2301"/>
    <x v="2302"/>
    <b v="1"/>
    <n v="85"/>
    <x v="0"/>
    <s v="music/indie rock"/>
    <n v="171"/>
    <n v="46.18"/>
    <x v="4"/>
    <x v="14"/>
    <x v="2302"/>
    <x v="2301"/>
    <x v="4"/>
  </r>
  <r>
    <x v="2303"/>
    <x v="2303"/>
    <x v="2301"/>
    <x v="337"/>
    <n v="7053.61"/>
    <x v="0"/>
    <s v="US"/>
    <s v="USD"/>
    <x v="2302"/>
    <x v="2303"/>
    <b v="1"/>
    <n v="103"/>
    <x v="0"/>
    <s v="music/indie rock"/>
    <n v="109"/>
    <n v="68.48"/>
    <x v="4"/>
    <x v="14"/>
    <x v="2303"/>
    <x v="2302"/>
    <x v="6"/>
  </r>
  <r>
    <x v="2304"/>
    <x v="2304"/>
    <x v="2302"/>
    <x v="12"/>
    <n v="6042.02"/>
    <x v="0"/>
    <s v="US"/>
    <s v="USD"/>
    <x v="1254"/>
    <x v="2304"/>
    <b v="1"/>
    <n v="113"/>
    <x v="0"/>
    <s v="music/indie rock"/>
    <n v="101"/>
    <n v="53.47"/>
    <x v="4"/>
    <x v="14"/>
    <x v="2304"/>
    <x v="1254"/>
    <x v="7"/>
  </r>
  <r>
    <x v="2305"/>
    <x v="2305"/>
    <x v="2303"/>
    <x v="102"/>
    <n v="18221"/>
    <x v="0"/>
    <s v="US"/>
    <s v="USD"/>
    <x v="2303"/>
    <x v="2305"/>
    <b v="1"/>
    <n v="167"/>
    <x v="0"/>
    <s v="music/indie rock"/>
    <n v="101"/>
    <n v="109.11"/>
    <x v="4"/>
    <x v="14"/>
    <x v="2305"/>
    <x v="2303"/>
    <x v="3"/>
  </r>
  <r>
    <x v="2306"/>
    <x v="2306"/>
    <x v="2304"/>
    <x v="8"/>
    <n v="3736.55"/>
    <x v="0"/>
    <s v="US"/>
    <s v="USD"/>
    <x v="2304"/>
    <x v="2306"/>
    <b v="1"/>
    <n v="73"/>
    <x v="0"/>
    <s v="music/indie rock"/>
    <n v="107"/>
    <n v="51.19"/>
    <x v="4"/>
    <x v="14"/>
    <x v="2306"/>
    <x v="2304"/>
    <x v="5"/>
  </r>
  <r>
    <x v="2307"/>
    <x v="2307"/>
    <x v="2305"/>
    <x v="338"/>
    <n v="2095.2600000000002"/>
    <x v="0"/>
    <s v="US"/>
    <s v="USD"/>
    <x v="2305"/>
    <x v="2307"/>
    <b v="1"/>
    <n v="75"/>
    <x v="0"/>
    <s v="music/indie rock"/>
    <n v="107"/>
    <n v="27.94"/>
    <x v="4"/>
    <x v="14"/>
    <x v="2307"/>
    <x v="2305"/>
    <x v="5"/>
  </r>
  <r>
    <x v="2308"/>
    <x v="2308"/>
    <x v="2306"/>
    <x v="63"/>
    <n v="50653.11"/>
    <x v="0"/>
    <s v="US"/>
    <s v="USD"/>
    <x v="2306"/>
    <x v="2308"/>
    <b v="1"/>
    <n v="614"/>
    <x v="0"/>
    <s v="music/indie rock"/>
    <n v="101"/>
    <n v="82.5"/>
    <x v="4"/>
    <x v="14"/>
    <x v="2308"/>
    <x v="2306"/>
    <x v="3"/>
  </r>
  <r>
    <x v="2309"/>
    <x v="2309"/>
    <x v="2307"/>
    <x v="12"/>
    <n v="6400.47"/>
    <x v="0"/>
    <s v="US"/>
    <s v="USD"/>
    <x v="2307"/>
    <x v="2309"/>
    <b v="1"/>
    <n v="107"/>
    <x v="0"/>
    <s v="music/indie rock"/>
    <n v="107"/>
    <n v="59.82"/>
    <x v="4"/>
    <x v="14"/>
    <x v="2309"/>
    <x v="2307"/>
    <x v="4"/>
  </r>
  <r>
    <x v="2310"/>
    <x v="2310"/>
    <x v="2308"/>
    <x v="17"/>
    <n v="79335.360000000001"/>
    <x v="0"/>
    <s v="US"/>
    <s v="USD"/>
    <x v="2308"/>
    <x v="2310"/>
    <b v="1"/>
    <n v="1224"/>
    <x v="0"/>
    <s v="music/indie rock"/>
    <n v="429"/>
    <n v="64.819999999999993"/>
    <x v="4"/>
    <x v="14"/>
    <x v="2310"/>
    <x v="2308"/>
    <x v="4"/>
  </r>
  <r>
    <x v="2311"/>
    <x v="2311"/>
    <x v="2309"/>
    <x v="7"/>
    <n v="9370"/>
    <x v="0"/>
    <s v="US"/>
    <s v="USD"/>
    <x v="2309"/>
    <x v="2311"/>
    <b v="1"/>
    <n v="104"/>
    <x v="0"/>
    <s v="music/indie rock"/>
    <n v="104"/>
    <n v="90.1"/>
    <x v="4"/>
    <x v="14"/>
    <x v="2311"/>
    <x v="2309"/>
    <x v="3"/>
  </r>
  <r>
    <x v="2312"/>
    <x v="2312"/>
    <x v="2310"/>
    <x v="9"/>
    <n v="3236"/>
    <x v="0"/>
    <s v="US"/>
    <s v="USD"/>
    <x v="2310"/>
    <x v="2312"/>
    <b v="1"/>
    <n v="79"/>
    <x v="0"/>
    <s v="music/indie rock"/>
    <n v="108"/>
    <n v="40.96"/>
    <x v="4"/>
    <x v="14"/>
    <x v="2312"/>
    <x v="2310"/>
    <x v="3"/>
  </r>
  <r>
    <x v="2313"/>
    <x v="2313"/>
    <x v="2311"/>
    <x v="10"/>
    <n v="8792.02"/>
    <x v="0"/>
    <s v="US"/>
    <s v="USD"/>
    <x v="2311"/>
    <x v="2313"/>
    <b v="1"/>
    <n v="157"/>
    <x v="0"/>
    <s v="music/indie rock"/>
    <n v="176"/>
    <n v="56"/>
    <x v="4"/>
    <x v="14"/>
    <x v="2313"/>
    <x v="2311"/>
    <x v="5"/>
  </r>
  <r>
    <x v="2314"/>
    <x v="2314"/>
    <x v="2312"/>
    <x v="38"/>
    <n v="1883.64"/>
    <x v="0"/>
    <s v="US"/>
    <s v="USD"/>
    <x v="2312"/>
    <x v="2314"/>
    <b v="1"/>
    <n v="50"/>
    <x v="0"/>
    <s v="music/indie rock"/>
    <n v="157"/>
    <n v="37.67"/>
    <x v="4"/>
    <x v="14"/>
    <x v="2314"/>
    <x v="2312"/>
    <x v="5"/>
  </r>
  <r>
    <x v="2315"/>
    <x v="2315"/>
    <x v="2313"/>
    <x v="30"/>
    <n v="2565"/>
    <x v="0"/>
    <s v="US"/>
    <s v="USD"/>
    <x v="2313"/>
    <x v="2315"/>
    <b v="1"/>
    <n v="64"/>
    <x v="0"/>
    <s v="music/indie rock"/>
    <n v="103"/>
    <n v="40.08"/>
    <x v="4"/>
    <x v="14"/>
    <x v="2315"/>
    <x v="2313"/>
    <x v="5"/>
  </r>
  <r>
    <x v="2316"/>
    <x v="2316"/>
    <x v="2314"/>
    <x v="36"/>
    <n v="15606.4"/>
    <x v="0"/>
    <s v="US"/>
    <s v="USD"/>
    <x v="2314"/>
    <x v="2316"/>
    <b v="1"/>
    <n v="200"/>
    <x v="0"/>
    <s v="music/indie rock"/>
    <n v="104"/>
    <n v="78.03"/>
    <x v="4"/>
    <x v="14"/>
    <x v="2316"/>
    <x v="2314"/>
    <x v="8"/>
  </r>
  <r>
    <x v="2317"/>
    <x v="2317"/>
    <x v="2315"/>
    <x v="44"/>
    <n v="416"/>
    <x v="0"/>
    <s v="US"/>
    <s v="USD"/>
    <x v="2315"/>
    <x v="2317"/>
    <b v="1"/>
    <n v="22"/>
    <x v="0"/>
    <s v="music/indie rock"/>
    <n v="104"/>
    <n v="18.91"/>
    <x v="4"/>
    <x v="14"/>
    <x v="2317"/>
    <x v="2315"/>
    <x v="7"/>
  </r>
  <r>
    <x v="2318"/>
    <x v="2318"/>
    <x v="2316"/>
    <x v="10"/>
    <n v="6053"/>
    <x v="0"/>
    <s v="US"/>
    <s v="USD"/>
    <x v="2316"/>
    <x v="2318"/>
    <b v="1"/>
    <n v="163"/>
    <x v="0"/>
    <s v="music/indie rock"/>
    <n v="121"/>
    <n v="37.130000000000003"/>
    <x v="4"/>
    <x v="14"/>
    <x v="2318"/>
    <x v="2316"/>
    <x v="8"/>
  </r>
  <r>
    <x v="2319"/>
    <x v="2319"/>
    <x v="2317"/>
    <x v="9"/>
    <n v="3231"/>
    <x v="0"/>
    <s v="US"/>
    <s v="USD"/>
    <x v="2317"/>
    <x v="2319"/>
    <b v="1"/>
    <n v="77"/>
    <x v="0"/>
    <s v="music/indie rock"/>
    <n v="108"/>
    <n v="41.96"/>
    <x v="4"/>
    <x v="14"/>
    <x v="2319"/>
    <x v="2317"/>
    <x v="4"/>
  </r>
  <r>
    <x v="2320"/>
    <x v="2320"/>
    <x v="2318"/>
    <x v="10"/>
    <n v="5433"/>
    <x v="0"/>
    <s v="US"/>
    <s v="USD"/>
    <x v="2318"/>
    <x v="2320"/>
    <b v="1"/>
    <n v="89"/>
    <x v="0"/>
    <s v="music/indie rock"/>
    <n v="109"/>
    <n v="61.04"/>
    <x v="4"/>
    <x v="14"/>
    <x v="2320"/>
    <x v="2318"/>
    <x v="3"/>
  </r>
  <r>
    <x v="2321"/>
    <x v="2321"/>
    <x v="2319"/>
    <x v="339"/>
    <n v="4130"/>
    <x v="3"/>
    <s v="AT"/>
    <s v="EUR"/>
    <x v="2319"/>
    <x v="2321"/>
    <b v="0"/>
    <n v="64"/>
    <x v="1"/>
    <s v="food/small batch"/>
    <n v="39"/>
    <n v="64.53"/>
    <x v="7"/>
    <x v="33"/>
    <x v="2321"/>
    <x v="2319"/>
    <x v="1"/>
  </r>
  <r>
    <x v="2322"/>
    <x v="2322"/>
    <x v="2320"/>
    <x v="200"/>
    <n v="85"/>
    <x v="3"/>
    <s v="US"/>
    <s v="USD"/>
    <x v="2320"/>
    <x v="2322"/>
    <b v="0"/>
    <n v="4"/>
    <x v="1"/>
    <s v="food/small batch"/>
    <n v="3"/>
    <n v="21.25"/>
    <x v="7"/>
    <x v="33"/>
    <x v="2322"/>
    <x v="2320"/>
    <x v="1"/>
  </r>
  <r>
    <x v="2323"/>
    <x v="2323"/>
    <x v="2321"/>
    <x v="49"/>
    <n v="120"/>
    <x v="3"/>
    <s v="US"/>
    <s v="USD"/>
    <x v="2321"/>
    <x v="2323"/>
    <b v="0"/>
    <n v="4"/>
    <x v="1"/>
    <s v="food/small batch"/>
    <n v="48"/>
    <n v="30"/>
    <x v="7"/>
    <x v="33"/>
    <x v="2323"/>
    <x v="2321"/>
    <x v="1"/>
  </r>
  <r>
    <x v="2324"/>
    <x v="2324"/>
    <x v="2322"/>
    <x v="51"/>
    <n v="1555"/>
    <x v="3"/>
    <s v="GB"/>
    <s v="GBP"/>
    <x v="2322"/>
    <x v="2324"/>
    <b v="0"/>
    <n v="61"/>
    <x v="1"/>
    <s v="food/small batch"/>
    <n v="21"/>
    <n v="25.49"/>
    <x v="7"/>
    <x v="33"/>
    <x v="2324"/>
    <x v="2322"/>
    <x v="1"/>
  </r>
  <r>
    <x v="2325"/>
    <x v="2325"/>
    <x v="2323"/>
    <x v="28"/>
    <n v="80"/>
    <x v="3"/>
    <s v="US"/>
    <s v="USD"/>
    <x v="2323"/>
    <x v="2325"/>
    <b v="0"/>
    <n v="7"/>
    <x v="1"/>
    <s v="food/small batch"/>
    <n v="8"/>
    <n v="11.43"/>
    <x v="7"/>
    <x v="33"/>
    <x v="2325"/>
    <x v="2323"/>
    <x v="1"/>
  </r>
  <r>
    <x v="2326"/>
    <x v="2326"/>
    <x v="2324"/>
    <x v="36"/>
    <n v="108"/>
    <x v="3"/>
    <s v="US"/>
    <s v="USD"/>
    <x v="2324"/>
    <x v="2326"/>
    <b v="0"/>
    <n v="1"/>
    <x v="1"/>
    <s v="food/small batch"/>
    <n v="1"/>
    <n v="108"/>
    <x v="7"/>
    <x v="33"/>
    <x v="2326"/>
    <x v="2324"/>
    <x v="1"/>
  </r>
  <r>
    <x v="2327"/>
    <x v="2327"/>
    <x v="2325"/>
    <x v="19"/>
    <n v="184133.01"/>
    <x v="0"/>
    <s v="US"/>
    <s v="USD"/>
    <x v="2325"/>
    <x v="2327"/>
    <b v="1"/>
    <n v="3355"/>
    <x v="0"/>
    <s v="food/small batch"/>
    <n v="526"/>
    <n v="54.88"/>
    <x v="7"/>
    <x v="33"/>
    <x v="2327"/>
    <x v="2325"/>
    <x v="3"/>
  </r>
  <r>
    <x v="2328"/>
    <x v="2328"/>
    <x v="2326"/>
    <x v="3"/>
    <n v="25445"/>
    <x v="0"/>
    <s v="US"/>
    <s v="USD"/>
    <x v="2326"/>
    <x v="2328"/>
    <b v="1"/>
    <n v="537"/>
    <x v="0"/>
    <s v="food/small batch"/>
    <n v="254"/>
    <n v="47.38"/>
    <x v="7"/>
    <x v="33"/>
    <x v="2328"/>
    <x v="2326"/>
    <x v="0"/>
  </r>
  <r>
    <x v="2329"/>
    <x v="2329"/>
    <x v="2327"/>
    <x v="31"/>
    <n v="26480"/>
    <x v="0"/>
    <s v="US"/>
    <s v="USD"/>
    <x v="2327"/>
    <x v="2329"/>
    <b v="1"/>
    <n v="125"/>
    <x v="0"/>
    <s v="food/small batch"/>
    <n v="106"/>
    <n v="211.84"/>
    <x v="7"/>
    <x v="33"/>
    <x v="2329"/>
    <x v="2327"/>
    <x v="3"/>
  </r>
  <r>
    <x v="2330"/>
    <x v="2330"/>
    <x v="2328"/>
    <x v="19"/>
    <n v="35848"/>
    <x v="0"/>
    <s v="US"/>
    <s v="USD"/>
    <x v="2328"/>
    <x v="2330"/>
    <b v="1"/>
    <n v="163"/>
    <x v="0"/>
    <s v="food/small batch"/>
    <n v="102"/>
    <n v="219.93"/>
    <x v="7"/>
    <x v="33"/>
    <x v="2330"/>
    <x v="2328"/>
    <x v="0"/>
  </r>
  <r>
    <x v="2331"/>
    <x v="2331"/>
    <x v="2329"/>
    <x v="6"/>
    <n v="11545.1"/>
    <x v="0"/>
    <s v="US"/>
    <s v="USD"/>
    <x v="2329"/>
    <x v="2331"/>
    <b v="1"/>
    <n v="283"/>
    <x v="0"/>
    <s v="food/small batch"/>
    <n v="144"/>
    <n v="40.799999999999997"/>
    <x v="7"/>
    <x v="33"/>
    <x v="2331"/>
    <x v="2329"/>
    <x v="3"/>
  </r>
  <r>
    <x v="2332"/>
    <x v="2332"/>
    <x v="2330"/>
    <x v="31"/>
    <n v="26577"/>
    <x v="0"/>
    <s v="US"/>
    <s v="USD"/>
    <x v="2330"/>
    <x v="2332"/>
    <b v="1"/>
    <n v="352"/>
    <x v="0"/>
    <s v="food/small batch"/>
    <n v="106"/>
    <n v="75.5"/>
    <x v="7"/>
    <x v="33"/>
    <x v="2332"/>
    <x v="2330"/>
    <x v="0"/>
  </r>
  <r>
    <x v="2333"/>
    <x v="2333"/>
    <x v="2331"/>
    <x v="20"/>
    <n v="1273"/>
    <x v="0"/>
    <s v="US"/>
    <s v="USD"/>
    <x v="2331"/>
    <x v="2333"/>
    <b v="1"/>
    <n v="94"/>
    <x v="0"/>
    <s v="food/small batch"/>
    <n v="212"/>
    <n v="13.54"/>
    <x v="7"/>
    <x v="33"/>
    <x v="2333"/>
    <x v="2331"/>
    <x v="3"/>
  </r>
  <r>
    <x v="2334"/>
    <x v="2334"/>
    <x v="2332"/>
    <x v="23"/>
    <n v="4078"/>
    <x v="0"/>
    <s v="US"/>
    <s v="USD"/>
    <x v="2332"/>
    <x v="2334"/>
    <b v="1"/>
    <n v="67"/>
    <x v="0"/>
    <s v="food/small batch"/>
    <n v="102"/>
    <n v="60.87"/>
    <x v="7"/>
    <x v="33"/>
    <x v="2334"/>
    <x v="2332"/>
    <x v="3"/>
  </r>
  <r>
    <x v="2335"/>
    <x v="2335"/>
    <x v="2333"/>
    <x v="31"/>
    <n v="25568"/>
    <x v="0"/>
    <s v="US"/>
    <s v="USD"/>
    <x v="2333"/>
    <x v="2335"/>
    <b v="1"/>
    <n v="221"/>
    <x v="0"/>
    <s v="food/small batch"/>
    <n v="102"/>
    <n v="115.69"/>
    <x v="7"/>
    <x v="33"/>
    <x v="2335"/>
    <x v="2333"/>
    <x v="3"/>
  </r>
  <r>
    <x v="2336"/>
    <x v="2336"/>
    <x v="2334"/>
    <x v="22"/>
    <n v="104146.51"/>
    <x v="0"/>
    <s v="US"/>
    <s v="USD"/>
    <x v="2334"/>
    <x v="2336"/>
    <b v="1"/>
    <n v="2165"/>
    <x v="0"/>
    <s v="food/small batch"/>
    <n v="521"/>
    <n v="48.1"/>
    <x v="7"/>
    <x v="33"/>
    <x v="2336"/>
    <x v="2334"/>
    <x v="3"/>
  </r>
  <r>
    <x v="2337"/>
    <x v="2337"/>
    <x v="2335"/>
    <x v="14"/>
    <n v="13279"/>
    <x v="0"/>
    <s v="US"/>
    <s v="USD"/>
    <x v="2335"/>
    <x v="2337"/>
    <b v="1"/>
    <n v="179"/>
    <x v="0"/>
    <s v="food/small batch"/>
    <n v="111"/>
    <n v="74.180000000000007"/>
    <x v="7"/>
    <x v="33"/>
    <x v="2337"/>
    <x v="2335"/>
    <x v="3"/>
  </r>
  <r>
    <x v="2338"/>
    <x v="2338"/>
    <x v="2336"/>
    <x v="36"/>
    <n v="15171.5"/>
    <x v="0"/>
    <s v="US"/>
    <s v="USD"/>
    <x v="2336"/>
    <x v="2338"/>
    <b v="1"/>
    <n v="123"/>
    <x v="0"/>
    <s v="food/small batch"/>
    <n v="101"/>
    <n v="123.35"/>
    <x v="7"/>
    <x v="33"/>
    <x v="2338"/>
    <x v="2336"/>
    <x v="3"/>
  </r>
  <r>
    <x v="2339"/>
    <x v="2339"/>
    <x v="2337"/>
    <x v="31"/>
    <n v="73552"/>
    <x v="0"/>
    <s v="US"/>
    <s v="USD"/>
    <x v="2337"/>
    <x v="2339"/>
    <b v="1"/>
    <n v="1104"/>
    <x v="0"/>
    <s v="food/small batch"/>
    <n v="294"/>
    <n v="66.62"/>
    <x v="7"/>
    <x v="33"/>
    <x v="2339"/>
    <x v="2337"/>
    <x v="2"/>
  </r>
  <r>
    <x v="2340"/>
    <x v="2340"/>
    <x v="2338"/>
    <x v="79"/>
    <n v="42311"/>
    <x v="0"/>
    <s v="US"/>
    <s v="USD"/>
    <x v="2338"/>
    <x v="2340"/>
    <b v="1"/>
    <n v="403"/>
    <x v="0"/>
    <s v="food/small batch"/>
    <n v="106"/>
    <n v="104.99"/>
    <x v="7"/>
    <x v="33"/>
    <x v="2340"/>
    <x v="2338"/>
    <x v="2"/>
  </r>
  <r>
    <x v="2341"/>
    <x v="2341"/>
    <x v="2339"/>
    <x v="10"/>
    <n v="0"/>
    <x v="1"/>
    <s v="US"/>
    <s v="USD"/>
    <x v="2339"/>
    <x v="2341"/>
    <b v="0"/>
    <n v="0"/>
    <x v="1"/>
    <s v="technology/web"/>
    <n v="0"/>
    <n v="0"/>
    <x v="2"/>
    <x v="7"/>
    <x v="2341"/>
    <x v="2339"/>
    <x v="0"/>
  </r>
  <r>
    <x v="2342"/>
    <x v="2342"/>
    <x v="2340"/>
    <x v="62"/>
    <n v="0"/>
    <x v="1"/>
    <s v="US"/>
    <s v="USD"/>
    <x v="2340"/>
    <x v="2342"/>
    <b v="0"/>
    <n v="0"/>
    <x v="1"/>
    <s v="technology/web"/>
    <n v="0"/>
    <n v="0"/>
    <x v="2"/>
    <x v="7"/>
    <x v="2342"/>
    <x v="2340"/>
    <x v="3"/>
  </r>
  <r>
    <x v="2343"/>
    <x v="2343"/>
    <x v="2341"/>
    <x v="3"/>
    <n v="300"/>
    <x v="1"/>
    <s v="US"/>
    <s v="USD"/>
    <x v="2341"/>
    <x v="2343"/>
    <b v="0"/>
    <n v="1"/>
    <x v="1"/>
    <s v="technology/web"/>
    <n v="3"/>
    <n v="300"/>
    <x v="2"/>
    <x v="7"/>
    <x v="2343"/>
    <x v="2341"/>
    <x v="0"/>
  </r>
  <r>
    <x v="2344"/>
    <x v="2344"/>
    <x v="2342"/>
    <x v="28"/>
    <n v="1"/>
    <x v="1"/>
    <s v="CA"/>
    <s v="CAD"/>
    <x v="2342"/>
    <x v="2344"/>
    <b v="0"/>
    <n v="1"/>
    <x v="1"/>
    <s v="technology/web"/>
    <n v="0"/>
    <n v="1"/>
    <x v="2"/>
    <x v="7"/>
    <x v="2344"/>
    <x v="2342"/>
    <x v="2"/>
  </r>
  <r>
    <x v="2345"/>
    <x v="2345"/>
    <x v="2343"/>
    <x v="9"/>
    <n v="0"/>
    <x v="1"/>
    <s v="US"/>
    <s v="USD"/>
    <x v="2343"/>
    <x v="2345"/>
    <b v="0"/>
    <n v="0"/>
    <x v="1"/>
    <s v="technology/web"/>
    <n v="0"/>
    <n v="0"/>
    <x v="2"/>
    <x v="7"/>
    <x v="2345"/>
    <x v="2343"/>
    <x v="0"/>
  </r>
  <r>
    <x v="2346"/>
    <x v="2346"/>
    <x v="2344"/>
    <x v="127"/>
    <n v="39"/>
    <x v="1"/>
    <s v="US"/>
    <s v="USD"/>
    <x v="2344"/>
    <x v="2346"/>
    <b v="0"/>
    <n v="3"/>
    <x v="1"/>
    <s v="technology/web"/>
    <n v="0"/>
    <n v="13"/>
    <x v="2"/>
    <x v="7"/>
    <x v="2346"/>
    <x v="2344"/>
    <x v="2"/>
  </r>
  <r>
    <x v="2347"/>
    <x v="2347"/>
    <x v="2345"/>
    <x v="28"/>
    <n v="15"/>
    <x v="1"/>
    <s v="US"/>
    <s v="USD"/>
    <x v="2345"/>
    <x v="2347"/>
    <b v="0"/>
    <n v="1"/>
    <x v="1"/>
    <s v="technology/web"/>
    <n v="2"/>
    <n v="15"/>
    <x v="2"/>
    <x v="7"/>
    <x v="2347"/>
    <x v="2345"/>
    <x v="2"/>
  </r>
  <r>
    <x v="2348"/>
    <x v="2348"/>
    <x v="2346"/>
    <x v="54"/>
    <n v="270"/>
    <x v="1"/>
    <s v="US"/>
    <s v="USD"/>
    <x v="2346"/>
    <x v="2348"/>
    <b v="0"/>
    <n v="5"/>
    <x v="1"/>
    <s v="technology/web"/>
    <n v="0"/>
    <n v="54"/>
    <x v="2"/>
    <x v="7"/>
    <x v="2348"/>
    <x v="2346"/>
    <x v="0"/>
  </r>
  <r>
    <x v="2349"/>
    <x v="2349"/>
    <x v="2347"/>
    <x v="340"/>
    <n v="0"/>
    <x v="1"/>
    <s v="SE"/>
    <s v="SEK"/>
    <x v="2347"/>
    <x v="2349"/>
    <b v="0"/>
    <n v="0"/>
    <x v="1"/>
    <s v="technology/web"/>
    <n v="0"/>
    <n v="0"/>
    <x v="2"/>
    <x v="7"/>
    <x v="2349"/>
    <x v="2347"/>
    <x v="0"/>
  </r>
  <r>
    <x v="2350"/>
    <x v="2350"/>
    <x v="2348"/>
    <x v="63"/>
    <n v="0"/>
    <x v="1"/>
    <s v="IE"/>
    <s v="EUR"/>
    <x v="2348"/>
    <x v="2350"/>
    <b v="0"/>
    <n v="0"/>
    <x v="1"/>
    <s v="technology/web"/>
    <n v="0"/>
    <n v="0"/>
    <x v="2"/>
    <x v="7"/>
    <x v="2350"/>
    <x v="2348"/>
    <x v="2"/>
  </r>
  <r>
    <x v="2351"/>
    <x v="2351"/>
    <x v="2349"/>
    <x v="341"/>
    <n v="108"/>
    <x v="1"/>
    <s v="NZ"/>
    <s v="NZD"/>
    <x v="2349"/>
    <x v="2351"/>
    <b v="0"/>
    <n v="7"/>
    <x v="1"/>
    <s v="technology/web"/>
    <n v="1"/>
    <n v="15.43"/>
    <x v="2"/>
    <x v="7"/>
    <x v="2351"/>
    <x v="2349"/>
    <x v="0"/>
  </r>
  <r>
    <x v="2352"/>
    <x v="2352"/>
    <x v="2350"/>
    <x v="13"/>
    <n v="0"/>
    <x v="1"/>
    <s v="US"/>
    <s v="USD"/>
    <x v="2350"/>
    <x v="2352"/>
    <b v="0"/>
    <n v="0"/>
    <x v="1"/>
    <s v="technology/web"/>
    <n v="0"/>
    <n v="0"/>
    <x v="2"/>
    <x v="7"/>
    <x v="2352"/>
    <x v="2350"/>
    <x v="0"/>
  </r>
  <r>
    <x v="2353"/>
    <x v="2353"/>
    <x v="2351"/>
    <x v="28"/>
    <n v="0"/>
    <x v="1"/>
    <s v="US"/>
    <s v="USD"/>
    <x v="2351"/>
    <x v="2353"/>
    <b v="0"/>
    <n v="0"/>
    <x v="1"/>
    <s v="technology/web"/>
    <n v="0"/>
    <n v="0"/>
    <x v="2"/>
    <x v="7"/>
    <x v="2353"/>
    <x v="2351"/>
    <x v="0"/>
  </r>
  <r>
    <x v="2354"/>
    <x v="2354"/>
    <x v="2352"/>
    <x v="19"/>
    <n v="25"/>
    <x v="1"/>
    <s v="US"/>
    <s v="USD"/>
    <x v="2352"/>
    <x v="2354"/>
    <b v="0"/>
    <n v="1"/>
    <x v="1"/>
    <s v="technology/web"/>
    <n v="0"/>
    <n v="25"/>
    <x v="2"/>
    <x v="7"/>
    <x v="2354"/>
    <x v="2352"/>
    <x v="3"/>
  </r>
  <r>
    <x v="2355"/>
    <x v="2355"/>
    <x v="2353"/>
    <x v="6"/>
    <n v="55"/>
    <x v="1"/>
    <s v="AU"/>
    <s v="AUD"/>
    <x v="2353"/>
    <x v="2355"/>
    <b v="0"/>
    <n v="2"/>
    <x v="1"/>
    <s v="technology/web"/>
    <n v="1"/>
    <n v="27.5"/>
    <x v="2"/>
    <x v="7"/>
    <x v="2355"/>
    <x v="2353"/>
    <x v="0"/>
  </r>
  <r>
    <x v="2356"/>
    <x v="2356"/>
    <x v="2354"/>
    <x v="3"/>
    <n v="0"/>
    <x v="1"/>
    <s v="NL"/>
    <s v="EUR"/>
    <x v="2354"/>
    <x v="2356"/>
    <b v="0"/>
    <n v="0"/>
    <x v="1"/>
    <s v="technology/web"/>
    <n v="0"/>
    <n v="0"/>
    <x v="2"/>
    <x v="7"/>
    <x v="2356"/>
    <x v="2354"/>
    <x v="0"/>
  </r>
  <r>
    <x v="2357"/>
    <x v="2357"/>
    <x v="2355"/>
    <x v="100"/>
    <n v="0"/>
    <x v="1"/>
    <s v="GB"/>
    <s v="GBP"/>
    <x v="2355"/>
    <x v="2357"/>
    <b v="0"/>
    <n v="0"/>
    <x v="1"/>
    <s v="technology/web"/>
    <n v="0"/>
    <n v="0"/>
    <x v="2"/>
    <x v="7"/>
    <x v="2357"/>
    <x v="2355"/>
    <x v="0"/>
  </r>
  <r>
    <x v="2358"/>
    <x v="2358"/>
    <x v="2356"/>
    <x v="15"/>
    <n v="0"/>
    <x v="1"/>
    <s v="GB"/>
    <s v="GBP"/>
    <x v="2356"/>
    <x v="2358"/>
    <b v="0"/>
    <n v="0"/>
    <x v="1"/>
    <s v="technology/web"/>
    <n v="0"/>
    <n v="0"/>
    <x v="2"/>
    <x v="7"/>
    <x v="2358"/>
    <x v="2356"/>
    <x v="3"/>
  </r>
  <r>
    <x v="2359"/>
    <x v="2359"/>
    <x v="2357"/>
    <x v="51"/>
    <n v="1101"/>
    <x v="1"/>
    <s v="US"/>
    <s v="USD"/>
    <x v="2357"/>
    <x v="2359"/>
    <b v="0"/>
    <n v="3"/>
    <x v="1"/>
    <s v="technology/web"/>
    <n v="15"/>
    <n v="367"/>
    <x v="2"/>
    <x v="7"/>
    <x v="2359"/>
    <x v="2357"/>
    <x v="0"/>
  </r>
  <r>
    <x v="2360"/>
    <x v="2360"/>
    <x v="2358"/>
    <x v="10"/>
    <n v="2"/>
    <x v="1"/>
    <s v="CA"/>
    <s v="CAD"/>
    <x v="2358"/>
    <x v="2360"/>
    <b v="0"/>
    <n v="1"/>
    <x v="1"/>
    <s v="technology/web"/>
    <n v="0"/>
    <n v="2"/>
    <x v="2"/>
    <x v="7"/>
    <x v="2360"/>
    <x v="2358"/>
    <x v="2"/>
  </r>
  <r>
    <x v="2361"/>
    <x v="2361"/>
    <x v="2359"/>
    <x v="48"/>
    <n v="0"/>
    <x v="1"/>
    <s v="CA"/>
    <s v="CAD"/>
    <x v="2359"/>
    <x v="2361"/>
    <b v="0"/>
    <n v="0"/>
    <x v="1"/>
    <s v="technology/web"/>
    <n v="0"/>
    <n v="0"/>
    <x v="2"/>
    <x v="7"/>
    <x v="2361"/>
    <x v="2359"/>
    <x v="2"/>
  </r>
  <r>
    <x v="2362"/>
    <x v="2362"/>
    <x v="2360"/>
    <x v="329"/>
    <n v="120"/>
    <x v="1"/>
    <s v="US"/>
    <s v="USD"/>
    <x v="2360"/>
    <x v="2362"/>
    <b v="0"/>
    <n v="2"/>
    <x v="1"/>
    <s v="technology/web"/>
    <n v="29"/>
    <n v="60"/>
    <x v="2"/>
    <x v="7"/>
    <x v="2362"/>
    <x v="2360"/>
    <x v="3"/>
  </r>
  <r>
    <x v="2363"/>
    <x v="2363"/>
    <x v="2361"/>
    <x v="164"/>
    <n v="0"/>
    <x v="1"/>
    <s v="US"/>
    <s v="USD"/>
    <x v="2361"/>
    <x v="2363"/>
    <b v="0"/>
    <n v="0"/>
    <x v="1"/>
    <s v="technology/web"/>
    <n v="0"/>
    <n v="0"/>
    <x v="2"/>
    <x v="7"/>
    <x v="2363"/>
    <x v="2361"/>
    <x v="0"/>
  </r>
  <r>
    <x v="2364"/>
    <x v="2364"/>
    <x v="2362"/>
    <x v="342"/>
    <n v="0"/>
    <x v="1"/>
    <s v="US"/>
    <s v="USD"/>
    <x v="2362"/>
    <x v="2364"/>
    <b v="0"/>
    <n v="0"/>
    <x v="1"/>
    <s v="technology/web"/>
    <n v="0"/>
    <n v="0"/>
    <x v="2"/>
    <x v="7"/>
    <x v="2364"/>
    <x v="2362"/>
    <x v="0"/>
  </r>
  <r>
    <x v="2365"/>
    <x v="2365"/>
    <x v="2363"/>
    <x v="28"/>
    <n v="0"/>
    <x v="1"/>
    <s v="IT"/>
    <s v="EUR"/>
    <x v="2363"/>
    <x v="2365"/>
    <b v="0"/>
    <n v="0"/>
    <x v="1"/>
    <s v="technology/web"/>
    <n v="0"/>
    <n v="0"/>
    <x v="2"/>
    <x v="7"/>
    <x v="2365"/>
    <x v="2363"/>
    <x v="0"/>
  </r>
  <r>
    <x v="2366"/>
    <x v="2366"/>
    <x v="2364"/>
    <x v="31"/>
    <n v="2630"/>
    <x v="1"/>
    <s v="GB"/>
    <s v="GBP"/>
    <x v="2364"/>
    <x v="2366"/>
    <b v="0"/>
    <n v="27"/>
    <x v="1"/>
    <s v="technology/web"/>
    <n v="11"/>
    <n v="97.41"/>
    <x v="2"/>
    <x v="7"/>
    <x v="2366"/>
    <x v="2364"/>
    <x v="0"/>
  </r>
  <r>
    <x v="2367"/>
    <x v="2367"/>
    <x v="2365"/>
    <x v="63"/>
    <n v="670"/>
    <x v="1"/>
    <s v="US"/>
    <s v="USD"/>
    <x v="2365"/>
    <x v="2367"/>
    <b v="0"/>
    <n v="14"/>
    <x v="1"/>
    <s v="technology/web"/>
    <n v="1"/>
    <n v="47.86"/>
    <x v="2"/>
    <x v="7"/>
    <x v="2367"/>
    <x v="2365"/>
    <x v="2"/>
  </r>
  <r>
    <x v="2368"/>
    <x v="2368"/>
    <x v="2366"/>
    <x v="79"/>
    <n v="100"/>
    <x v="1"/>
    <s v="US"/>
    <s v="USD"/>
    <x v="2366"/>
    <x v="2368"/>
    <b v="0"/>
    <n v="2"/>
    <x v="1"/>
    <s v="technology/web"/>
    <n v="0"/>
    <n v="50"/>
    <x v="2"/>
    <x v="7"/>
    <x v="2368"/>
    <x v="2366"/>
    <x v="0"/>
  </r>
  <r>
    <x v="2369"/>
    <x v="2369"/>
    <x v="2367"/>
    <x v="31"/>
    <n v="0"/>
    <x v="1"/>
    <s v="US"/>
    <s v="USD"/>
    <x v="2367"/>
    <x v="2369"/>
    <b v="0"/>
    <n v="0"/>
    <x v="1"/>
    <s v="technology/web"/>
    <n v="0"/>
    <n v="0"/>
    <x v="2"/>
    <x v="7"/>
    <x v="2369"/>
    <x v="2367"/>
    <x v="2"/>
  </r>
  <r>
    <x v="2370"/>
    <x v="2370"/>
    <x v="2368"/>
    <x v="31"/>
    <n v="82"/>
    <x v="1"/>
    <s v="US"/>
    <s v="USD"/>
    <x v="2368"/>
    <x v="2370"/>
    <b v="0"/>
    <n v="4"/>
    <x v="1"/>
    <s v="technology/web"/>
    <n v="0"/>
    <n v="20.5"/>
    <x v="2"/>
    <x v="7"/>
    <x v="2370"/>
    <x v="2368"/>
    <x v="3"/>
  </r>
  <r>
    <x v="2371"/>
    <x v="2371"/>
    <x v="2369"/>
    <x v="13"/>
    <n v="0"/>
    <x v="1"/>
    <s v="US"/>
    <s v="USD"/>
    <x v="2369"/>
    <x v="2371"/>
    <b v="0"/>
    <n v="0"/>
    <x v="1"/>
    <s v="technology/web"/>
    <n v="0"/>
    <n v="0"/>
    <x v="2"/>
    <x v="7"/>
    <x v="2371"/>
    <x v="2369"/>
    <x v="0"/>
  </r>
  <r>
    <x v="2372"/>
    <x v="2372"/>
    <x v="2370"/>
    <x v="62"/>
    <n v="180"/>
    <x v="1"/>
    <s v="AU"/>
    <s v="AUD"/>
    <x v="2370"/>
    <x v="2372"/>
    <b v="0"/>
    <n v="6"/>
    <x v="1"/>
    <s v="technology/web"/>
    <n v="3"/>
    <n v="30"/>
    <x v="2"/>
    <x v="7"/>
    <x v="2372"/>
    <x v="2370"/>
    <x v="0"/>
  </r>
  <r>
    <x v="2373"/>
    <x v="2373"/>
    <x v="2371"/>
    <x v="343"/>
    <n v="50"/>
    <x v="1"/>
    <s v="SE"/>
    <s v="SEK"/>
    <x v="2371"/>
    <x v="2373"/>
    <b v="0"/>
    <n v="1"/>
    <x v="1"/>
    <s v="technology/web"/>
    <n v="0"/>
    <n v="50"/>
    <x v="2"/>
    <x v="7"/>
    <x v="2373"/>
    <x v="2371"/>
    <x v="0"/>
  </r>
  <r>
    <x v="2374"/>
    <x v="2374"/>
    <x v="2372"/>
    <x v="29"/>
    <n v="10"/>
    <x v="1"/>
    <s v="US"/>
    <s v="USD"/>
    <x v="2372"/>
    <x v="2374"/>
    <b v="0"/>
    <n v="1"/>
    <x v="1"/>
    <s v="technology/web"/>
    <n v="0"/>
    <n v="10"/>
    <x v="2"/>
    <x v="7"/>
    <x v="2374"/>
    <x v="2372"/>
    <x v="0"/>
  </r>
  <r>
    <x v="2375"/>
    <x v="2375"/>
    <x v="2373"/>
    <x v="3"/>
    <n v="0"/>
    <x v="1"/>
    <s v="US"/>
    <s v="USD"/>
    <x v="2373"/>
    <x v="2375"/>
    <b v="0"/>
    <n v="0"/>
    <x v="1"/>
    <s v="technology/web"/>
    <n v="0"/>
    <n v="0"/>
    <x v="2"/>
    <x v="7"/>
    <x v="2375"/>
    <x v="2373"/>
    <x v="2"/>
  </r>
  <r>
    <x v="2376"/>
    <x v="2376"/>
    <x v="2374"/>
    <x v="9"/>
    <n v="326.33"/>
    <x v="1"/>
    <s v="US"/>
    <s v="USD"/>
    <x v="2374"/>
    <x v="2376"/>
    <b v="0"/>
    <n v="4"/>
    <x v="1"/>
    <s v="technology/web"/>
    <n v="11"/>
    <n v="81.58"/>
    <x v="2"/>
    <x v="7"/>
    <x v="2376"/>
    <x v="2374"/>
    <x v="0"/>
  </r>
  <r>
    <x v="2377"/>
    <x v="2377"/>
    <x v="2375"/>
    <x v="30"/>
    <n v="0"/>
    <x v="1"/>
    <s v="CA"/>
    <s v="CAD"/>
    <x v="2375"/>
    <x v="2377"/>
    <b v="0"/>
    <n v="0"/>
    <x v="1"/>
    <s v="technology/web"/>
    <n v="0"/>
    <n v="0"/>
    <x v="2"/>
    <x v="7"/>
    <x v="2377"/>
    <x v="2375"/>
    <x v="2"/>
  </r>
  <r>
    <x v="2378"/>
    <x v="2378"/>
    <x v="2376"/>
    <x v="74"/>
    <n v="0"/>
    <x v="1"/>
    <s v="US"/>
    <s v="USD"/>
    <x v="2376"/>
    <x v="2378"/>
    <b v="0"/>
    <n v="0"/>
    <x v="1"/>
    <s v="technology/web"/>
    <n v="0"/>
    <n v="0"/>
    <x v="2"/>
    <x v="7"/>
    <x v="2378"/>
    <x v="2376"/>
    <x v="0"/>
  </r>
  <r>
    <x v="2379"/>
    <x v="2379"/>
    <x v="2377"/>
    <x v="11"/>
    <n v="0"/>
    <x v="1"/>
    <s v="US"/>
    <s v="USD"/>
    <x v="2377"/>
    <x v="2379"/>
    <b v="0"/>
    <n v="0"/>
    <x v="1"/>
    <s v="technology/web"/>
    <n v="0"/>
    <n v="0"/>
    <x v="2"/>
    <x v="7"/>
    <x v="2379"/>
    <x v="2377"/>
    <x v="0"/>
  </r>
  <r>
    <x v="2380"/>
    <x v="2380"/>
    <x v="2378"/>
    <x v="36"/>
    <n v="55"/>
    <x v="1"/>
    <s v="US"/>
    <s v="USD"/>
    <x v="2378"/>
    <x v="2380"/>
    <b v="0"/>
    <n v="3"/>
    <x v="1"/>
    <s v="technology/web"/>
    <n v="0"/>
    <n v="18.329999999999998"/>
    <x v="2"/>
    <x v="7"/>
    <x v="2380"/>
    <x v="2378"/>
    <x v="0"/>
  </r>
  <r>
    <x v="2381"/>
    <x v="2381"/>
    <x v="2379"/>
    <x v="344"/>
    <n v="1571"/>
    <x v="1"/>
    <s v="US"/>
    <s v="USD"/>
    <x v="2379"/>
    <x v="2381"/>
    <b v="0"/>
    <n v="7"/>
    <x v="1"/>
    <s v="technology/web"/>
    <n v="2"/>
    <n v="224.43"/>
    <x v="2"/>
    <x v="7"/>
    <x v="2381"/>
    <x v="2379"/>
    <x v="0"/>
  </r>
  <r>
    <x v="2382"/>
    <x v="2382"/>
    <x v="2380"/>
    <x v="9"/>
    <n v="75"/>
    <x v="1"/>
    <s v="US"/>
    <s v="USD"/>
    <x v="2380"/>
    <x v="2382"/>
    <b v="0"/>
    <n v="2"/>
    <x v="1"/>
    <s v="technology/web"/>
    <n v="3"/>
    <n v="37.5"/>
    <x v="2"/>
    <x v="7"/>
    <x v="2382"/>
    <x v="2380"/>
    <x v="0"/>
  </r>
  <r>
    <x v="2383"/>
    <x v="2383"/>
    <x v="2381"/>
    <x v="3"/>
    <n v="435"/>
    <x v="1"/>
    <s v="NZ"/>
    <s v="NZD"/>
    <x v="2381"/>
    <x v="2383"/>
    <b v="0"/>
    <n v="3"/>
    <x v="1"/>
    <s v="technology/web"/>
    <n v="4"/>
    <n v="145"/>
    <x v="2"/>
    <x v="7"/>
    <x v="2383"/>
    <x v="2381"/>
    <x v="0"/>
  </r>
  <r>
    <x v="2384"/>
    <x v="2384"/>
    <x v="2382"/>
    <x v="28"/>
    <n v="8"/>
    <x v="1"/>
    <s v="US"/>
    <s v="USD"/>
    <x v="2382"/>
    <x v="2384"/>
    <b v="0"/>
    <n v="8"/>
    <x v="1"/>
    <s v="technology/web"/>
    <n v="1"/>
    <n v="1"/>
    <x v="2"/>
    <x v="7"/>
    <x v="2384"/>
    <x v="2382"/>
    <x v="3"/>
  </r>
  <r>
    <x v="2385"/>
    <x v="2385"/>
    <x v="2383"/>
    <x v="99"/>
    <n v="788"/>
    <x v="1"/>
    <s v="US"/>
    <s v="USD"/>
    <x v="2383"/>
    <x v="2385"/>
    <b v="0"/>
    <n v="7"/>
    <x v="1"/>
    <s v="technology/web"/>
    <n v="1"/>
    <n v="112.57"/>
    <x v="2"/>
    <x v="7"/>
    <x v="2385"/>
    <x v="2383"/>
    <x v="0"/>
  </r>
  <r>
    <x v="2386"/>
    <x v="2386"/>
    <x v="2384"/>
    <x v="11"/>
    <n v="0"/>
    <x v="1"/>
    <s v="CA"/>
    <s v="CAD"/>
    <x v="2384"/>
    <x v="2386"/>
    <b v="0"/>
    <n v="0"/>
    <x v="1"/>
    <s v="technology/web"/>
    <n v="0"/>
    <n v="0"/>
    <x v="2"/>
    <x v="7"/>
    <x v="2386"/>
    <x v="2384"/>
    <x v="3"/>
  </r>
  <r>
    <x v="2387"/>
    <x v="2387"/>
    <x v="2385"/>
    <x v="60"/>
    <n v="1026"/>
    <x v="1"/>
    <s v="US"/>
    <s v="USD"/>
    <x v="2385"/>
    <x v="2387"/>
    <b v="0"/>
    <n v="3"/>
    <x v="1"/>
    <s v="technology/web"/>
    <n v="1"/>
    <n v="342"/>
    <x v="2"/>
    <x v="7"/>
    <x v="2387"/>
    <x v="2385"/>
    <x v="2"/>
  </r>
  <r>
    <x v="2388"/>
    <x v="2388"/>
    <x v="2386"/>
    <x v="258"/>
    <n v="463"/>
    <x v="1"/>
    <s v="US"/>
    <s v="USD"/>
    <x v="2386"/>
    <x v="2388"/>
    <b v="0"/>
    <n v="8"/>
    <x v="1"/>
    <s v="technology/web"/>
    <n v="1"/>
    <n v="57.88"/>
    <x v="2"/>
    <x v="7"/>
    <x v="2388"/>
    <x v="2386"/>
    <x v="3"/>
  </r>
  <r>
    <x v="2389"/>
    <x v="2389"/>
    <x v="2387"/>
    <x v="194"/>
    <n v="30"/>
    <x v="1"/>
    <s v="FR"/>
    <s v="EUR"/>
    <x v="2387"/>
    <x v="2389"/>
    <b v="0"/>
    <n v="1"/>
    <x v="1"/>
    <s v="technology/web"/>
    <n v="0"/>
    <n v="30"/>
    <x v="2"/>
    <x v="7"/>
    <x v="2389"/>
    <x v="2387"/>
    <x v="0"/>
  </r>
  <r>
    <x v="2390"/>
    <x v="2390"/>
    <x v="2388"/>
    <x v="345"/>
    <n v="0"/>
    <x v="1"/>
    <s v="AU"/>
    <s v="AUD"/>
    <x v="2388"/>
    <x v="2390"/>
    <b v="0"/>
    <n v="0"/>
    <x v="1"/>
    <s v="technology/web"/>
    <n v="0"/>
    <n v="0"/>
    <x v="2"/>
    <x v="7"/>
    <x v="2390"/>
    <x v="2388"/>
    <x v="3"/>
  </r>
  <r>
    <x v="2391"/>
    <x v="2391"/>
    <x v="2389"/>
    <x v="22"/>
    <n v="25"/>
    <x v="1"/>
    <s v="US"/>
    <s v="USD"/>
    <x v="2389"/>
    <x v="2391"/>
    <b v="0"/>
    <n v="1"/>
    <x v="1"/>
    <s v="technology/web"/>
    <n v="0"/>
    <n v="25"/>
    <x v="2"/>
    <x v="7"/>
    <x v="2391"/>
    <x v="2389"/>
    <x v="0"/>
  </r>
  <r>
    <x v="2392"/>
    <x v="2392"/>
    <x v="2390"/>
    <x v="285"/>
    <n v="0"/>
    <x v="1"/>
    <s v="US"/>
    <s v="USD"/>
    <x v="2390"/>
    <x v="2392"/>
    <b v="0"/>
    <n v="0"/>
    <x v="1"/>
    <s v="technology/web"/>
    <n v="0"/>
    <n v="0"/>
    <x v="2"/>
    <x v="7"/>
    <x v="2392"/>
    <x v="2390"/>
    <x v="0"/>
  </r>
  <r>
    <x v="2393"/>
    <x v="2393"/>
    <x v="2391"/>
    <x v="57"/>
    <n v="50"/>
    <x v="1"/>
    <s v="US"/>
    <s v="USD"/>
    <x v="2391"/>
    <x v="2393"/>
    <b v="0"/>
    <n v="1"/>
    <x v="1"/>
    <s v="technology/web"/>
    <n v="0"/>
    <n v="50"/>
    <x v="2"/>
    <x v="7"/>
    <x v="2393"/>
    <x v="2391"/>
    <x v="0"/>
  </r>
  <r>
    <x v="2394"/>
    <x v="2394"/>
    <x v="2392"/>
    <x v="10"/>
    <n v="3"/>
    <x v="1"/>
    <s v="IE"/>
    <s v="EUR"/>
    <x v="2392"/>
    <x v="2394"/>
    <b v="0"/>
    <n v="2"/>
    <x v="1"/>
    <s v="technology/web"/>
    <n v="0"/>
    <n v="1.5"/>
    <x v="2"/>
    <x v="7"/>
    <x v="2394"/>
    <x v="2392"/>
    <x v="0"/>
  </r>
  <r>
    <x v="2395"/>
    <x v="2395"/>
    <x v="2393"/>
    <x v="287"/>
    <n v="0"/>
    <x v="1"/>
    <s v="US"/>
    <s v="USD"/>
    <x v="2393"/>
    <x v="2395"/>
    <b v="0"/>
    <n v="0"/>
    <x v="1"/>
    <s v="technology/web"/>
    <n v="0"/>
    <n v="0"/>
    <x v="2"/>
    <x v="7"/>
    <x v="2395"/>
    <x v="2393"/>
    <x v="2"/>
  </r>
  <r>
    <x v="2396"/>
    <x v="2396"/>
    <x v="2394"/>
    <x v="10"/>
    <n v="10"/>
    <x v="1"/>
    <s v="CH"/>
    <s v="CHF"/>
    <x v="2394"/>
    <x v="2396"/>
    <b v="0"/>
    <n v="1"/>
    <x v="1"/>
    <s v="technology/web"/>
    <n v="0"/>
    <n v="10"/>
    <x v="2"/>
    <x v="7"/>
    <x v="2396"/>
    <x v="2394"/>
    <x v="0"/>
  </r>
  <r>
    <x v="2397"/>
    <x v="2397"/>
    <x v="2395"/>
    <x v="346"/>
    <n v="0"/>
    <x v="1"/>
    <s v="US"/>
    <s v="USD"/>
    <x v="2395"/>
    <x v="2397"/>
    <b v="0"/>
    <n v="0"/>
    <x v="1"/>
    <s v="technology/web"/>
    <n v="0"/>
    <n v="0"/>
    <x v="2"/>
    <x v="7"/>
    <x v="2397"/>
    <x v="2395"/>
    <x v="3"/>
  </r>
  <r>
    <x v="2398"/>
    <x v="2398"/>
    <x v="2396"/>
    <x v="23"/>
    <n v="0"/>
    <x v="1"/>
    <s v="US"/>
    <s v="USD"/>
    <x v="2396"/>
    <x v="2398"/>
    <b v="0"/>
    <n v="0"/>
    <x v="1"/>
    <s v="technology/web"/>
    <n v="0"/>
    <n v="0"/>
    <x v="2"/>
    <x v="7"/>
    <x v="2398"/>
    <x v="2396"/>
    <x v="0"/>
  </r>
  <r>
    <x v="2399"/>
    <x v="2399"/>
    <x v="2397"/>
    <x v="93"/>
    <n v="0"/>
    <x v="1"/>
    <s v="SE"/>
    <s v="SEK"/>
    <x v="2397"/>
    <x v="2399"/>
    <b v="0"/>
    <n v="0"/>
    <x v="1"/>
    <s v="technology/web"/>
    <n v="0"/>
    <n v="0"/>
    <x v="2"/>
    <x v="7"/>
    <x v="2399"/>
    <x v="2397"/>
    <x v="3"/>
  </r>
  <r>
    <x v="2400"/>
    <x v="2400"/>
    <x v="2398"/>
    <x v="63"/>
    <n v="0"/>
    <x v="1"/>
    <s v="AU"/>
    <s v="AUD"/>
    <x v="2398"/>
    <x v="2400"/>
    <b v="0"/>
    <n v="0"/>
    <x v="1"/>
    <s v="technology/web"/>
    <n v="0"/>
    <n v="0"/>
    <x v="2"/>
    <x v="7"/>
    <x v="2400"/>
    <x v="2398"/>
    <x v="2"/>
  </r>
  <r>
    <x v="2401"/>
    <x v="2401"/>
    <x v="2399"/>
    <x v="89"/>
    <n v="201"/>
    <x v="2"/>
    <s v="US"/>
    <s v="USD"/>
    <x v="2399"/>
    <x v="2401"/>
    <b v="0"/>
    <n v="9"/>
    <x v="1"/>
    <s v="food/food trucks"/>
    <n v="1"/>
    <n v="22.33"/>
    <x v="7"/>
    <x v="19"/>
    <x v="2401"/>
    <x v="2399"/>
    <x v="2"/>
  </r>
  <r>
    <x v="2402"/>
    <x v="2402"/>
    <x v="2400"/>
    <x v="14"/>
    <n v="52"/>
    <x v="2"/>
    <s v="US"/>
    <s v="USD"/>
    <x v="2400"/>
    <x v="2402"/>
    <b v="0"/>
    <n v="1"/>
    <x v="1"/>
    <s v="food/food trucks"/>
    <n v="0"/>
    <n v="52"/>
    <x v="7"/>
    <x v="19"/>
    <x v="2402"/>
    <x v="2400"/>
    <x v="0"/>
  </r>
  <r>
    <x v="2403"/>
    <x v="2403"/>
    <x v="2401"/>
    <x v="38"/>
    <n v="202"/>
    <x v="2"/>
    <s v="GB"/>
    <s v="GBP"/>
    <x v="2401"/>
    <x v="2403"/>
    <b v="0"/>
    <n v="12"/>
    <x v="1"/>
    <s v="food/food trucks"/>
    <n v="17"/>
    <n v="16.829999999999998"/>
    <x v="7"/>
    <x v="19"/>
    <x v="2403"/>
    <x v="2401"/>
    <x v="2"/>
  </r>
  <r>
    <x v="2404"/>
    <x v="2404"/>
    <x v="2402"/>
    <x v="36"/>
    <n v="0"/>
    <x v="2"/>
    <s v="US"/>
    <s v="USD"/>
    <x v="2402"/>
    <x v="2404"/>
    <b v="0"/>
    <n v="0"/>
    <x v="1"/>
    <s v="food/food trucks"/>
    <n v="0"/>
    <n v="0"/>
    <x v="7"/>
    <x v="19"/>
    <x v="2404"/>
    <x v="2402"/>
    <x v="0"/>
  </r>
  <r>
    <x v="2405"/>
    <x v="2405"/>
    <x v="2403"/>
    <x v="10"/>
    <n v="1126"/>
    <x v="2"/>
    <s v="US"/>
    <s v="USD"/>
    <x v="2403"/>
    <x v="2405"/>
    <b v="0"/>
    <n v="20"/>
    <x v="1"/>
    <s v="food/food trucks"/>
    <n v="23"/>
    <n v="56.3"/>
    <x v="7"/>
    <x v="19"/>
    <x v="2405"/>
    <x v="2403"/>
    <x v="2"/>
  </r>
  <r>
    <x v="2406"/>
    <x v="2406"/>
    <x v="2404"/>
    <x v="53"/>
    <n v="1345"/>
    <x v="2"/>
    <s v="US"/>
    <s v="USD"/>
    <x v="2404"/>
    <x v="2406"/>
    <b v="0"/>
    <n v="16"/>
    <x v="1"/>
    <s v="food/food trucks"/>
    <n v="41"/>
    <n v="84.06"/>
    <x v="7"/>
    <x v="19"/>
    <x v="2406"/>
    <x v="2404"/>
    <x v="3"/>
  </r>
  <r>
    <x v="2407"/>
    <x v="2407"/>
    <x v="2405"/>
    <x v="29"/>
    <n v="5557"/>
    <x v="2"/>
    <s v="US"/>
    <s v="USD"/>
    <x v="2405"/>
    <x v="2407"/>
    <b v="0"/>
    <n v="33"/>
    <x v="1"/>
    <s v="food/food trucks"/>
    <n v="25"/>
    <n v="168.39"/>
    <x v="7"/>
    <x v="19"/>
    <x v="2407"/>
    <x v="2405"/>
    <x v="0"/>
  </r>
  <r>
    <x v="2408"/>
    <x v="2408"/>
    <x v="2406"/>
    <x v="36"/>
    <n v="30"/>
    <x v="2"/>
    <s v="US"/>
    <s v="USD"/>
    <x v="2406"/>
    <x v="2408"/>
    <b v="0"/>
    <n v="2"/>
    <x v="1"/>
    <s v="food/food trucks"/>
    <n v="0"/>
    <n v="15"/>
    <x v="7"/>
    <x v="19"/>
    <x v="2408"/>
    <x v="2406"/>
    <x v="3"/>
  </r>
  <r>
    <x v="2409"/>
    <x v="2409"/>
    <x v="2407"/>
    <x v="31"/>
    <n v="460"/>
    <x v="2"/>
    <s v="US"/>
    <s v="USD"/>
    <x v="2407"/>
    <x v="2409"/>
    <b v="0"/>
    <n v="6"/>
    <x v="1"/>
    <s v="food/food trucks"/>
    <n v="2"/>
    <n v="76.67"/>
    <x v="7"/>
    <x v="19"/>
    <x v="2409"/>
    <x v="2407"/>
    <x v="0"/>
  </r>
  <r>
    <x v="2410"/>
    <x v="2410"/>
    <x v="2408"/>
    <x v="36"/>
    <n v="0"/>
    <x v="2"/>
    <s v="AU"/>
    <s v="AUD"/>
    <x v="2408"/>
    <x v="2410"/>
    <b v="0"/>
    <n v="0"/>
    <x v="1"/>
    <s v="food/food trucks"/>
    <n v="0"/>
    <n v="0"/>
    <x v="7"/>
    <x v="19"/>
    <x v="2410"/>
    <x v="2408"/>
    <x v="0"/>
  </r>
  <r>
    <x v="2411"/>
    <x v="2411"/>
    <x v="2409"/>
    <x v="31"/>
    <n v="151"/>
    <x v="2"/>
    <s v="US"/>
    <s v="USD"/>
    <x v="2409"/>
    <x v="2411"/>
    <b v="0"/>
    <n v="3"/>
    <x v="1"/>
    <s v="food/food trucks"/>
    <n v="1"/>
    <n v="50.33"/>
    <x v="7"/>
    <x v="19"/>
    <x v="2411"/>
    <x v="2409"/>
    <x v="0"/>
  </r>
  <r>
    <x v="2412"/>
    <x v="2412"/>
    <x v="2410"/>
    <x v="6"/>
    <n v="0"/>
    <x v="2"/>
    <s v="FR"/>
    <s v="EUR"/>
    <x v="2410"/>
    <x v="2412"/>
    <b v="0"/>
    <n v="0"/>
    <x v="1"/>
    <s v="food/food trucks"/>
    <n v="0"/>
    <n v="0"/>
    <x v="7"/>
    <x v="19"/>
    <x v="2412"/>
    <x v="2410"/>
    <x v="2"/>
  </r>
  <r>
    <x v="2413"/>
    <x v="2413"/>
    <x v="2411"/>
    <x v="9"/>
    <n v="25"/>
    <x v="2"/>
    <s v="US"/>
    <s v="USD"/>
    <x v="2411"/>
    <x v="2413"/>
    <b v="0"/>
    <n v="3"/>
    <x v="1"/>
    <s v="food/food trucks"/>
    <n v="1"/>
    <n v="8.33"/>
    <x v="7"/>
    <x v="19"/>
    <x v="2413"/>
    <x v="2411"/>
    <x v="3"/>
  </r>
  <r>
    <x v="2414"/>
    <x v="2414"/>
    <x v="2412"/>
    <x v="36"/>
    <n v="460"/>
    <x v="2"/>
    <s v="US"/>
    <s v="USD"/>
    <x v="2412"/>
    <x v="2414"/>
    <b v="0"/>
    <n v="13"/>
    <x v="1"/>
    <s v="food/food trucks"/>
    <n v="3"/>
    <n v="35.380000000000003"/>
    <x v="7"/>
    <x v="19"/>
    <x v="2414"/>
    <x v="2412"/>
    <x v="0"/>
  </r>
  <r>
    <x v="2415"/>
    <x v="2415"/>
    <x v="2413"/>
    <x v="127"/>
    <n v="335"/>
    <x v="2"/>
    <s v="US"/>
    <s v="USD"/>
    <x v="2413"/>
    <x v="2415"/>
    <b v="0"/>
    <n v="6"/>
    <x v="1"/>
    <s v="food/food trucks"/>
    <n v="1"/>
    <n v="55.83"/>
    <x v="7"/>
    <x v="19"/>
    <x v="2415"/>
    <x v="2413"/>
    <x v="2"/>
  </r>
  <r>
    <x v="2416"/>
    <x v="2416"/>
    <x v="2414"/>
    <x v="22"/>
    <n v="5"/>
    <x v="2"/>
    <s v="US"/>
    <s v="USD"/>
    <x v="2414"/>
    <x v="2416"/>
    <b v="0"/>
    <n v="1"/>
    <x v="1"/>
    <s v="food/food trucks"/>
    <n v="0"/>
    <n v="5"/>
    <x v="7"/>
    <x v="19"/>
    <x v="2416"/>
    <x v="2414"/>
    <x v="0"/>
  </r>
  <r>
    <x v="2417"/>
    <x v="2417"/>
    <x v="2415"/>
    <x v="28"/>
    <n v="0"/>
    <x v="2"/>
    <s v="US"/>
    <s v="USD"/>
    <x v="2415"/>
    <x v="2417"/>
    <b v="0"/>
    <n v="0"/>
    <x v="1"/>
    <s v="food/food trucks"/>
    <n v="0"/>
    <n v="0"/>
    <x v="7"/>
    <x v="19"/>
    <x v="2417"/>
    <x v="2415"/>
    <x v="3"/>
  </r>
  <r>
    <x v="2418"/>
    <x v="2418"/>
    <x v="2416"/>
    <x v="31"/>
    <n v="5"/>
    <x v="2"/>
    <s v="US"/>
    <s v="USD"/>
    <x v="2416"/>
    <x v="2418"/>
    <b v="0"/>
    <n v="5"/>
    <x v="1"/>
    <s v="food/food trucks"/>
    <n v="0"/>
    <n v="1"/>
    <x v="7"/>
    <x v="19"/>
    <x v="2418"/>
    <x v="2416"/>
    <x v="0"/>
  </r>
  <r>
    <x v="2419"/>
    <x v="2419"/>
    <x v="2417"/>
    <x v="9"/>
    <n v="0"/>
    <x v="2"/>
    <s v="US"/>
    <s v="USD"/>
    <x v="2417"/>
    <x v="2419"/>
    <b v="0"/>
    <n v="0"/>
    <x v="1"/>
    <s v="food/food trucks"/>
    <n v="0"/>
    <n v="0"/>
    <x v="7"/>
    <x v="19"/>
    <x v="2419"/>
    <x v="2417"/>
    <x v="3"/>
  </r>
  <r>
    <x v="2420"/>
    <x v="2420"/>
    <x v="2418"/>
    <x v="347"/>
    <n v="2501"/>
    <x v="2"/>
    <s v="US"/>
    <s v="USD"/>
    <x v="2418"/>
    <x v="2420"/>
    <b v="0"/>
    <n v="36"/>
    <x v="1"/>
    <s v="food/food trucks"/>
    <n v="15"/>
    <n v="69.47"/>
    <x v="7"/>
    <x v="19"/>
    <x v="2420"/>
    <x v="2418"/>
    <x v="3"/>
  </r>
  <r>
    <x v="2421"/>
    <x v="2421"/>
    <x v="2419"/>
    <x v="12"/>
    <n v="1"/>
    <x v="2"/>
    <s v="US"/>
    <s v="USD"/>
    <x v="2419"/>
    <x v="2421"/>
    <b v="0"/>
    <n v="1"/>
    <x v="1"/>
    <s v="food/food trucks"/>
    <n v="0"/>
    <n v="1"/>
    <x v="7"/>
    <x v="19"/>
    <x v="2421"/>
    <x v="2419"/>
    <x v="0"/>
  </r>
  <r>
    <x v="2422"/>
    <x v="2422"/>
    <x v="2420"/>
    <x v="2"/>
    <n v="1"/>
    <x v="2"/>
    <s v="US"/>
    <s v="USD"/>
    <x v="2420"/>
    <x v="2422"/>
    <b v="0"/>
    <n v="1"/>
    <x v="1"/>
    <s v="food/food trucks"/>
    <n v="0"/>
    <n v="1"/>
    <x v="7"/>
    <x v="19"/>
    <x v="2422"/>
    <x v="2420"/>
    <x v="0"/>
  </r>
  <r>
    <x v="2423"/>
    <x v="2423"/>
    <x v="2421"/>
    <x v="127"/>
    <n v="8"/>
    <x v="2"/>
    <s v="US"/>
    <s v="USD"/>
    <x v="2421"/>
    <x v="2423"/>
    <b v="0"/>
    <n v="1"/>
    <x v="1"/>
    <s v="food/food trucks"/>
    <n v="0"/>
    <n v="8"/>
    <x v="7"/>
    <x v="19"/>
    <x v="2423"/>
    <x v="2421"/>
    <x v="3"/>
  </r>
  <r>
    <x v="2424"/>
    <x v="2424"/>
    <x v="2422"/>
    <x v="31"/>
    <n v="310"/>
    <x v="2"/>
    <s v="US"/>
    <s v="USD"/>
    <x v="2422"/>
    <x v="2424"/>
    <b v="0"/>
    <n v="9"/>
    <x v="1"/>
    <s v="food/food trucks"/>
    <n v="1"/>
    <n v="34.44"/>
    <x v="7"/>
    <x v="19"/>
    <x v="2424"/>
    <x v="2422"/>
    <x v="3"/>
  </r>
  <r>
    <x v="2425"/>
    <x v="2425"/>
    <x v="2423"/>
    <x v="8"/>
    <n v="1"/>
    <x v="2"/>
    <s v="US"/>
    <s v="USD"/>
    <x v="2423"/>
    <x v="2425"/>
    <b v="0"/>
    <n v="1"/>
    <x v="1"/>
    <s v="food/food trucks"/>
    <n v="0"/>
    <n v="1"/>
    <x v="7"/>
    <x v="19"/>
    <x v="2425"/>
    <x v="2423"/>
    <x v="2"/>
  </r>
  <r>
    <x v="2426"/>
    <x v="2426"/>
    <x v="2424"/>
    <x v="22"/>
    <n v="0"/>
    <x v="2"/>
    <s v="US"/>
    <s v="USD"/>
    <x v="2424"/>
    <x v="2426"/>
    <b v="0"/>
    <n v="0"/>
    <x v="1"/>
    <s v="food/food trucks"/>
    <n v="0"/>
    <n v="0"/>
    <x v="7"/>
    <x v="19"/>
    <x v="2426"/>
    <x v="2424"/>
    <x v="0"/>
  </r>
  <r>
    <x v="2427"/>
    <x v="2427"/>
    <x v="2425"/>
    <x v="63"/>
    <n v="1"/>
    <x v="2"/>
    <s v="US"/>
    <s v="USD"/>
    <x v="2425"/>
    <x v="2427"/>
    <b v="0"/>
    <n v="1"/>
    <x v="1"/>
    <s v="food/food trucks"/>
    <n v="0"/>
    <n v="1"/>
    <x v="7"/>
    <x v="19"/>
    <x v="2427"/>
    <x v="2425"/>
    <x v="2"/>
  </r>
  <r>
    <x v="2428"/>
    <x v="2428"/>
    <x v="2426"/>
    <x v="19"/>
    <n v="1"/>
    <x v="2"/>
    <s v="US"/>
    <s v="USD"/>
    <x v="2426"/>
    <x v="2428"/>
    <b v="0"/>
    <n v="1"/>
    <x v="1"/>
    <s v="food/food trucks"/>
    <n v="0"/>
    <n v="1"/>
    <x v="7"/>
    <x v="19"/>
    <x v="2428"/>
    <x v="2426"/>
    <x v="0"/>
  </r>
  <r>
    <x v="2429"/>
    <x v="2429"/>
    <x v="2427"/>
    <x v="348"/>
    <n v="2005"/>
    <x v="2"/>
    <s v="NO"/>
    <s v="NOK"/>
    <x v="2427"/>
    <x v="2429"/>
    <b v="0"/>
    <n v="4"/>
    <x v="1"/>
    <s v="food/food trucks"/>
    <n v="1"/>
    <n v="501.25"/>
    <x v="7"/>
    <x v="19"/>
    <x v="2429"/>
    <x v="2427"/>
    <x v="2"/>
  </r>
  <r>
    <x v="2430"/>
    <x v="2430"/>
    <x v="2428"/>
    <x v="9"/>
    <n v="21"/>
    <x v="2"/>
    <s v="US"/>
    <s v="USD"/>
    <x v="2428"/>
    <x v="2430"/>
    <b v="0"/>
    <n v="2"/>
    <x v="1"/>
    <s v="food/food trucks"/>
    <n v="1"/>
    <n v="10.5"/>
    <x v="7"/>
    <x v="19"/>
    <x v="2430"/>
    <x v="2428"/>
    <x v="2"/>
  </r>
  <r>
    <x v="2431"/>
    <x v="2431"/>
    <x v="2429"/>
    <x v="57"/>
    <n v="2"/>
    <x v="2"/>
    <s v="US"/>
    <s v="USD"/>
    <x v="2429"/>
    <x v="2431"/>
    <b v="0"/>
    <n v="2"/>
    <x v="1"/>
    <s v="food/food trucks"/>
    <n v="0"/>
    <n v="1"/>
    <x v="7"/>
    <x v="19"/>
    <x v="2431"/>
    <x v="2429"/>
    <x v="2"/>
  </r>
  <r>
    <x v="2432"/>
    <x v="2432"/>
    <x v="2430"/>
    <x v="32"/>
    <n v="2"/>
    <x v="2"/>
    <s v="US"/>
    <s v="USD"/>
    <x v="2430"/>
    <x v="2432"/>
    <b v="0"/>
    <n v="2"/>
    <x v="1"/>
    <s v="food/food trucks"/>
    <n v="0"/>
    <n v="1"/>
    <x v="7"/>
    <x v="19"/>
    <x v="2432"/>
    <x v="2430"/>
    <x v="0"/>
  </r>
  <r>
    <x v="2433"/>
    <x v="2433"/>
    <x v="2431"/>
    <x v="3"/>
    <n v="0"/>
    <x v="2"/>
    <s v="US"/>
    <s v="USD"/>
    <x v="2431"/>
    <x v="2433"/>
    <b v="0"/>
    <n v="0"/>
    <x v="1"/>
    <s v="food/food trucks"/>
    <n v="0"/>
    <n v="0"/>
    <x v="7"/>
    <x v="19"/>
    <x v="2433"/>
    <x v="2431"/>
    <x v="2"/>
  </r>
  <r>
    <x v="2434"/>
    <x v="2434"/>
    <x v="2432"/>
    <x v="22"/>
    <n v="26"/>
    <x v="2"/>
    <s v="US"/>
    <s v="USD"/>
    <x v="2432"/>
    <x v="2434"/>
    <b v="0"/>
    <n v="2"/>
    <x v="1"/>
    <s v="food/food trucks"/>
    <n v="0"/>
    <n v="13"/>
    <x v="7"/>
    <x v="19"/>
    <x v="2434"/>
    <x v="2432"/>
    <x v="0"/>
  </r>
  <r>
    <x v="2435"/>
    <x v="2435"/>
    <x v="2433"/>
    <x v="65"/>
    <n v="1224"/>
    <x v="2"/>
    <s v="SE"/>
    <s v="SEK"/>
    <x v="2433"/>
    <x v="2435"/>
    <b v="0"/>
    <n v="4"/>
    <x v="1"/>
    <s v="food/food trucks"/>
    <n v="0"/>
    <n v="306"/>
    <x v="7"/>
    <x v="19"/>
    <x v="2435"/>
    <x v="2433"/>
    <x v="0"/>
  </r>
  <r>
    <x v="2436"/>
    <x v="2436"/>
    <x v="2434"/>
    <x v="349"/>
    <n v="45"/>
    <x v="2"/>
    <s v="CA"/>
    <s v="CAD"/>
    <x v="2434"/>
    <x v="2436"/>
    <b v="0"/>
    <n v="2"/>
    <x v="1"/>
    <s v="food/food trucks"/>
    <n v="0"/>
    <n v="22.5"/>
    <x v="7"/>
    <x v="19"/>
    <x v="2436"/>
    <x v="2434"/>
    <x v="0"/>
  </r>
  <r>
    <x v="2437"/>
    <x v="2437"/>
    <x v="2435"/>
    <x v="6"/>
    <n v="0"/>
    <x v="2"/>
    <s v="US"/>
    <s v="USD"/>
    <x v="2435"/>
    <x v="2437"/>
    <b v="0"/>
    <n v="0"/>
    <x v="1"/>
    <s v="food/food trucks"/>
    <n v="0"/>
    <n v="0"/>
    <x v="7"/>
    <x v="19"/>
    <x v="2437"/>
    <x v="2435"/>
    <x v="0"/>
  </r>
  <r>
    <x v="2438"/>
    <x v="2438"/>
    <x v="2436"/>
    <x v="36"/>
    <n v="50"/>
    <x v="2"/>
    <s v="US"/>
    <s v="USD"/>
    <x v="2436"/>
    <x v="2438"/>
    <b v="0"/>
    <n v="1"/>
    <x v="1"/>
    <s v="food/food trucks"/>
    <n v="0"/>
    <n v="50"/>
    <x v="7"/>
    <x v="19"/>
    <x v="2438"/>
    <x v="2436"/>
    <x v="0"/>
  </r>
  <r>
    <x v="2439"/>
    <x v="2439"/>
    <x v="2437"/>
    <x v="3"/>
    <n v="0"/>
    <x v="2"/>
    <s v="US"/>
    <s v="USD"/>
    <x v="2437"/>
    <x v="2439"/>
    <b v="0"/>
    <n v="0"/>
    <x v="1"/>
    <s v="food/food trucks"/>
    <n v="0"/>
    <n v="0"/>
    <x v="7"/>
    <x v="19"/>
    <x v="2439"/>
    <x v="2437"/>
    <x v="0"/>
  </r>
  <r>
    <x v="2440"/>
    <x v="2440"/>
    <x v="2438"/>
    <x v="10"/>
    <n v="10"/>
    <x v="2"/>
    <s v="BE"/>
    <s v="EUR"/>
    <x v="2438"/>
    <x v="2440"/>
    <b v="0"/>
    <n v="2"/>
    <x v="1"/>
    <s v="food/food trucks"/>
    <n v="0"/>
    <n v="5"/>
    <x v="7"/>
    <x v="19"/>
    <x v="2440"/>
    <x v="2438"/>
    <x v="2"/>
  </r>
  <r>
    <x v="2441"/>
    <x v="2441"/>
    <x v="2439"/>
    <x v="51"/>
    <n v="8091"/>
    <x v="0"/>
    <s v="US"/>
    <s v="USD"/>
    <x v="2439"/>
    <x v="2441"/>
    <b v="0"/>
    <n v="109"/>
    <x v="0"/>
    <s v="food/small batch"/>
    <n v="108"/>
    <n v="74.23"/>
    <x v="7"/>
    <x v="33"/>
    <x v="2441"/>
    <x v="2439"/>
    <x v="0"/>
  </r>
  <r>
    <x v="2442"/>
    <x v="2442"/>
    <x v="2440"/>
    <x v="95"/>
    <n v="30226"/>
    <x v="0"/>
    <s v="US"/>
    <s v="USD"/>
    <x v="2440"/>
    <x v="2442"/>
    <b v="0"/>
    <n v="372"/>
    <x v="0"/>
    <s v="food/small batch"/>
    <n v="126"/>
    <n v="81.25"/>
    <x v="7"/>
    <x v="33"/>
    <x v="2442"/>
    <x v="2440"/>
    <x v="0"/>
  </r>
  <r>
    <x v="2443"/>
    <x v="2443"/>
    <x v="2441"/>
    <x v="22"/>
    <n v="40502.99"/>
    <x v="0"/>
    <s v="US"/>
    <s v="USD"/>
    <x v="2441"/>
    <x v="2443"/>
    <b v="0"/>
    <n v="311"/>
    <x v="0"/>
    <s v="food/small batch"/>
    <n v="203"/>
    <n v="130.22999999999999"/>
    <x v="7"/>
    <x v="33"/>
    <x v="2443"/>
    <x v="2441"/>
    <x v="3"/>
  </r>
  <r>
    <x v="2444"/>
    <x v="2444"/>
    <x v="2442"/>
    <x v="9"/>
    <n v="3258"/>
    <x v="0"/>
    <s v="US"/>
    <s v="USD"/>
    <x v="2442"/>
    <x v="2444"/>
    <b v="0"/>
    <n v="61"/>
    <x v="0"/>
    <s v="food/small batch"/>
    <n v="109"/>
    <n v="53.41"/>
    <x v="7"/>
    <x v="33"/>
    <x v="2444"/>
    <x v="2442"/>
    <x v="2"/>
  </r>
  <r>
    <x v="2445"/>
    <x v="2445"/>
    <x v="2443"/>
    <x v="10"/>
    <n v="8640"/>
    <x v="0"/>
    <s v="US"/>
    <s v="USD"/>
    <x v="2443"/>
    <x v="2445"/>
    <b v="0"/>
    <n v="115"/>
    <x v="0"/>
    <s v="food/small batch"/>
    <n v="173"/>
    <n v="75.13"/>
    <x v="7"/>
    <x v="33"/>
    <x v="2445"/>
    <x v="2443"/>
    <x v="0"/>
  </r>
  <r>
    <x v="2446"/>
    <x v="2446"/>
    <x v="2444"/>
    <x v="10"/>
    <n v="8399"/>
    <x v="0"/>
    <s v="US"/>
    <s v="USD"/>
    <x v="2444"/>
    <x v="2446"/>
    <b v="0"/>
    <n v="111"/>
    <x v="0"/>
    <s v="food/small batch"/>
    <n v="168"/>
    <n v="75.67"/>
    <x v="7"/>
    <x v="33"/>
    <x v="2446"/>
    <x v="2444"/>
    <x v="2"/>
  </r>
  <r>
    <x v="2447"/>
    <x v="2447"/>
    <x v="2445"/>
    <x v="30"/>
    <n v="10680"/>
    <x v="0"/>
    <s v="US"/>
    <s v="USD"/>
    <x v="2445"/>
    <x v="2447"/>
    <b v="0"/>
    <n v="337"/>
    <x v="0"/>
    <s v="food/small batch"/>
    <n v="427"/>
    <n v="31.69"/>
    <x v="7"/>
    <x v="33"/>
    <x v="2447"/>
    <x v="2445"/>
    <x v="2"/>
  </r>
  <r>
    <x v="2448"/>
    <x v="2448"/>
    <x v="2446"/>
    <x v="44"/>
    <n v="430"/>
    <x v="0"/>
    <s v="US"/>
    <s v="USD"/>
    <x v="2446"/>
    <x v="2448"/>
    <b v="0"/>
    <n v="9"/>
    <x v="0"/>
    <s v="food/small batch"/>
    <n v="108"/>
    <n v="47.78"/>
    <x v="7"/>
    <x v="33"/>
    <x v="2448"/>
    <x v="2446"/>
    <x v="2"/>
  </r>
  <r>
    <x v="2449"/>
    <x v="2449"/>
    <x v="2447"/>
    <x v="3"/>
    <n v="10800"/>
    <x v="0"/>
    <s v="US"/>
    <s v="USD"/>
    <x v="2447"/>
    <x v="2449"/>
    <b v="0"/>
    <n v="120"/>
    <x v="0"/>
    <s v="food/small batch"/>
    <n v="108"/>
    <n v="90"/>
    <x v="7"/>
    <x v="33"/>
    <x v="2449"/>
    <x v="2447"/>
    <x v="3"/>
  </r>
  <r>
    <x v="2450"/>
    <x v="2450"/>
    <x v="2448"/>
    <x v="36"/>
    <n v="15230.03"/>
    <x v="0"/>
    <s v="US"/>
    <s v="USD"/>
    <x v="2448"/>
    <x v="2450"/>
    <b v="0"/>
    <n v="102"/>
    <x v="0"/>
    <s v="food/small batch"/>
    <n v="102"/>
    <n v="149.31"/>
    <x v="7"/>
    <x v="33"/>
    <x v="2450"/>
    <x v="2448"/>
    <x v="3"/>
  </r>
  <r>
    <x v="2451"/>
    <x v="2451"/>
    <x v="2449"/>
    <x v="3"/>
    <n v="11545"/>
    <x v="0"/>
    <s v="US"/>
    <s v="USD"/>
    <x v="2449"/>
    <x v="2451"/>
    <b v="0"/>
    <n v="186"/>
    <x v="0"/>
    <s v="food/small batch"/>
    <n v="115"/>
    <n v="62.07"/>
    <x v="7"/>
    <x v="33"/>
    <x v="2451"/>
    <x v="2449"/>
    <x v="1"/>
  </r>
  <r>
    <x v="2452"/>
    <x v="2452"/>
    <x v="2450"/>
    <x v="20"/>
    <n v="801"/>
    <x v="0"/>
    <s v="US"/>
    <s v="USD"/>
    <x v="2450"/>
    <x v="2452"/>
    <b v="0"/>
    <n v="15"/>
    <x v="0"/>
    <s v="food/small batch"/>
    <n v="134"/>
    <n v="53.4"/>
    <x v="7"/>
    <x v="33"/>
    <x v="2452"/>
    <x v="2450"/>
    <x v="0"/>
  </r>
  <r>
    <x v="2453"/>
    <x v="2453"/>
    <x v="2451"/>
    <x v="9"/>
    <n v="4641"/>
    <x v="0"/>
    <s v="US"/>
    <s v="USD"/>
    <x v="2451"/>
    <x v="2453"/>
    <b v="0"/>
    <n v="67"/>
    <x v="0"/>
    <s v="food/small batch"/>
    <n v="155"/>
    <n v="69.27"/>
    <x v="7"/>
    <x v="33"/>
    <x v="2453"/>
    <x v="2451"/>
    <x v="1"/>
  </r>
  <r>
    <x v="2454"/>
    <x v="2454"/>
    <x v="2452"/>
    <x v="19"/>
    <n v="35296"/>
    <x v="0"/>
    <s v="US"/>
    <s v="USD"/>
    <x v="2452"/>
    <x v="2454"/>
    <b v="0"/>
    <n v="130"/>
    <x v="0"/>
    <s v="food/small batch"/>
    <n v="101"/>
    <n v="271.51"/>
    <x v="7"/>
    <x v="33"/>
    <x v="2454"/>
    <x v="2452"/>
    <x v="1"/>
  </r>
  <r>
    <x v="2455"/>
    <x v="2455"/>
    <x v="2453"/>
    <x v="43"/>
    <n v="546"/>
    <x v="0"/>
    <s v="US"/>
    <s v="USD"/>
    <x v="2453"/>
    <x v="2455"/>
    <b v="0"/>
    <n v="16"/>
    <x v="0"/>
    <s v="food/small batch"/>
    <n v="182"/>
    <n v="34.130000000000003"/>
    <x v="7"/>
    <x v="33"/>
    <x v="2455"/>
    <x v="2453"/>
    <x v="2"/>
  </r>
  <r>
    <x v="2456"/>
    <x v="2456"/>
    <x v="2454"/>
    <x v="15"/>
    <n v="2713"/>
    <x v="0"/>
    <s v="US"/>
    <s v="USD"/>
    <x v="2454"/>
    <x v="2456"/>
    <b v="0"/>
    <n v="67"/>
    <x v="0"/>
    <s v="food/small batch"/>
    <n v="181"/>
    <n v="40.49"/>
    <x v="7"/>
    <x v="33"/>
    <x v="2456"/>
    <x v="2454"/>
    <x v="1"/>
  </r>
  <r>
    <x v="2457"/>
    <x v="2457"/>
    <x v="2455"/>
    <x v="165"/>
    <n v="23530"/>
    <x v="0"/>
    <s v="US"/>
    <s v="USD"/>
    <x v="2455"/>
    <x v="2457"/>
    <b v="0"/>
    <n v="124"/>
    <x v="0"/>
    <s v="food/small batch"/>
    <n v="102"/>
    <n v="189.76"/>
    <x v="7"/>
    <x v="33"/>
    <x v="2457"/>
    <x v="2455"/>
    <x v="2"/>
  </r>
  <r>
    <x v="2458"/>
    <x v="2458"/>
    <x v="2456"/>
    <x v="10"/>
    <n v="5509"/>
    <x v="0"/>
    <s v="US"/>
    <s v="USD"/>
    <x v="2456"/>
    <x v="2458"/>
    <b v="0"/>
    <n v="80"/>
    <x v="0"/>
    <s v="food/small batch"/>
    <n v="110"/>
    <n v="68.86"/>
    <x v="7"/>
    <x v="33"/>
    <x v="2458"/>
    <x v="2456"/>
    <x v="2"/>
  </r>
  <r>
    <x v="2459"/>
    <x v="2459"/>
    <x v="2457"/>
    <x v="11"/>
    <n v="30675"/>
    <x v="0"/>
    <s v="US"/>
    <s v="USD"/>
    <x v="2457"/>
    <x v="2459"/>
    <b v="0"/>
    <n v="282"/>
    <x v="0"/>
    <s v="food/small batch"/>
    <n v="102"/>
    <n v="108.78"/>
    <x v="7"/>
    <x v="33"/>
    <x v="2459"/>
    <x v="2457"/>
    <x v="2"/>
  </r>
  <r>
    <x v="2460"/>
    <x v="2460"/>
    <x v="2458"/>
    <x v="0"/>
    <n v="8567"/>
    <x v="0"/>
    <s v="US"/>
    <s v="USD"/>
    <x v="2458"/>
    <x v="2460"/>
    <b v="0"/>
    <n v="68"/>
    <x v="0"/>
    <s v="food/small batch"/>
    <n v="101"/>
    <n v="125.99"/>
    <x v="7"/>
    <x v="33"/>
    <x v="2460"/>
    <x v="2458"/>
    <x v="2"/>
  </r>
  <r>
    <x v="2461"/>
    <x v="2461"/>
    <x v="2459"/>
    <x v="51"/>
    <n v="7785"/>
    <x v="0"/>
    <s v="US"/>
    <s v="USD"/>
    <x v="1837"/>
    <x v="2461"/>
    <b v="0"/>
    <n v="86"/>
    <x v="0"/>
    <s v="music/indie rock"/>
    <n v="104"/>
    <n v="90.52"/>
    <x v="4"/>
    <x v="14"/>
    <x v="2461"/>
    <x v="1837"/>
    <x v="6"/>
  </r>
  <r>
    <x v="2462"/>
    <x v="2462"/>
    <x v="2460"/>
    <x v="9"/>
    <n v="3321.25"/>
    <x v="0"/>
    <s v="US"/>
    <s v="USD"/>
    <x v="2459"/>
    <x v="2462"/>
    <b v="0"/>
    <n v="115"/>
    <x v="0"/>
    <s v="music/indie rock"/>
    <n v="111"/>
    <n v="28.88"/>
    <x v="4"/>
    <x v="14"/>
    <x v="2462"/>
    <x v="2459"/>
    <x v="5"/>
  </r>
  <r>
    <x v="2463"/>
    <x v="2463"/>
    <x v="2461"/>
    <x v="13"/>
    <n v="2325"/>
    <x v="0"/>
    <s v="US"/>
    <s v="USD"/>
    <x v="2460"/>
    <x v="2463"/>
    <b v="0"/>
    <n v="75"/>
    <x v="0"/>
    <s v="music/indie rock"/>
    <n v="116"/>
    <n v="31"/>
    <x v="4"/>
    <x v="14"/>
    <x v="2463"/>
    <x v="2460"/>
    <x v="4"/>
  </r>
  <r>
    <x v="2464"/>
    <x v="2464"/>
    <x v="2462"/>
    <x v="13"/>
    <n v="2222"/>
    <x v="0"/>
    <s v="CA"/>
    <s v="CAD"/>
    <x v="2461"/>
    <x v="2464"/>
    <b v="0"/>
    <n v="43"/>
    <x v="0"/>
    <s v="music/indie rock"/>
    <n v="111"/>
    <n v="51.67"/>
    <x v="4"/>
    <x v="14"/>
    <x v="2464"/>
    <x v="2461"/>
    <x v="0"/>
  </r>
  <r>
    <x v="2465"/>
    <x v="2465"/>
    <x v="2463"/>
    <x v="176"/>
    <n v="1261"/>
    <x v="0"/>
    <s v="US"/>
    <s v="USD"/>
    <x v="2462"/>
    <x v="2465"/>
    <b v="0"/>
    <n v="48"/>
    <x v="0"/>
    <s v="music/indie rock"/>
    <n v="180"/>
    <n v="26.27"/>
    <x v="4"/>
    <x v="14"/>
    <x v="2465"/>
    <x v="2462"/>
    <x v="5"/>
  </r>
  <r>
    <x v="2466"/>
    <x v="2466"/>
    <x v="2464"/>
    <x v="30"/>
    <n v="2500"/>
    <x v="0"/>
    <s v="US"/>
    <s v="USD"/>
    <x v="2463"/>
    <x v="2466"/>
    <b v="0"/>
    <n v="52"/>
    <x v="0"/>
    <s v="music/indie rock"/>
    <n v="100"/>
    <n v="48.08"/>
    <x v="4"/>
    <x v="14"/>
    <x v="2466"/>
    <x v="2463"/>
    <x v="4"/>
  </r>
  <r>
    <x v="2467"/>
    <x v="2467"/>
    <x v="2465"/>
    <x v="28"/>
    <n v="1185"/>
    <x v="0"/>
    <s v="US"/>
    <s v="USD"/>
    <x v="2464"/>
    <x v="2467"/>
    <b v="0"/>
    <n v="43"/>
    <x v="0"/>
    <s v="music/indie rock"/>
    <n v="119"/>
    <n v="27.56"/>
    <x v="4"/>
    <x v="14"/>
    <x v="2467"/>
    <x v="2464"/>
    <x v="5"/>
  </r>
  <r>
    <x v="2468"/>
    <x v="2468"/>
    <x v="2466"/>
    <x v="13"/>
    <n v="2144.34"/>
    <x v="0"/>
    <s v="US"/>
    <s v="USD"/>
    <x v="2465"/>
    <x v="2468"/>
    <b v="0"/>
    <n v="58"/>
    <x v="0"/>
    <s v="music/indie rock"/>
    <n v="107"/>
    <n v="36.97"/>
    <x v="4"/>
    <x v="14"/>
    <x v="2468"/>
    <x v="2465"/>
    <x v="5"/>
  </r>
  <r>
    <x v="2469"/>
    <x v="2469"/>
    <x v="2467"/>
    <x v="38"/>
    <n v="1364"/>
    <x v="0"/>
    <s v="US"/>
    <s v="USD"/>
    <x v="2466"/>
    <x v="2469"/>
    <b v="0"/>
    <n v="47"/>
    <x v="0"/>
    <s v="music/indie rock"/>
    <n v="114"/>
    <n v="29.02"/>
    <x v="4"/>
    <x v="14"/>
    <x v="2469"/>
    <x v="2466"/>
    <x v="6"/>
  </r>
  <r>
    <x v="2470"/>
    <x v="2470"/>
    <x v="2468"/>
    <x v="28"/>
    <n v="1031.6400000000001"/>
    <x v="0"/>
    <s v="US"/>
    <s v="USD"/>
    <x v="2467"/>
    <x v="2470"/>
    <b v="0"/>
    <n v="36"/>
    <x v="0"/>
    <s v="music/indie rock"/>
    <n v="103"/>
    <n v="28.66"/>
    <x v="4"/>
    <x v="14"/>
    <x v="2470"/>
    <x v="2467"/>
    <x v="5"/>
  </r>
  <r>
    <x v="2471"/>
    <x v="2471"/>
    <x v="2469"/>
    <x v="2"/>
    <n v="640"/>
    <x v="0"/>
    <s v="US"/>
    <s v="USD"/>
    <x v="2468"/>
    <x v="2471"/>
    <b v="0"/>
    <n v="17"/>
    <x v="0"/>
    <s v="music/indie rock"/>
    <n v="128"/>
    <n v="37.65"/>
    <x v="4"/>
    <x v="14"/>
    <x v="2471"/>
    <x v="2468"/>
    <x v="6"/>
  </r>
  <r>
    <x v="2472"/>
    <x v="2472"/>
    <x v="2470"/>
    <x v="51"/>
    <n v="10182.02"/>
    <x v="0"/>
    <s v="US"/>
    <s v="USD"/>
    <x v="2469"/>
    <x v="2472"/>
    <b v="0"/>
    <n v="104"/>
    <x v="0"/>
    <s v="music/indie rock"/>
    <n v="136"/>
    <n v="97.9"/>
    <x v="4"/>
    <x v="14"/>
    <x v="2472"/>
    <x v="2469"/>
    <x v="7"/>
  </r>
  <r>
    <x v="2473"/>
    <x v="2473"/>
    <x v="2471"/>
    <x v="13"/>
    <n v="2000"/>
    <x v="0"/>
    <s v="US"/>
    <s v="USD"/>
    <x v="2470"/>
    <x v="2473"/>
    <b v="0"/>
    <n v="47"/>
    <x v="0"/>
    <s v="music/indie rock"/>
    <n v="100"/>
    <n v="42.55"/>
    <x v="4"/>
    <x v="14"/>
    <x v="2473"/>
    <x v="2470"/>
    <x v="5"/>
  </r>
  <r>
    <x v="2474"/>
    <x v="2474"/>
    <x v="2472"/>
    <x v="10"/>
    <n v="5000.18"/>
    <x v="0"/>
    <s v="US"/>
    <s v="USD"/>
    <x v="2471"/>
    <x v="2474"/>
    <b v="0"/>
    <n v="38"/>
    <x v="0"/>
    <s v="music/indie rock"/>
    <n v="100"/>
    <n v="131.58000000000001"/>
    <x v="4"/>
    <x v="14"/>
    <x v="2474"/>
    <x v="2471"/>
    <x v="7"/>
  </r>
  <r>
    <x v="2475"/>
    <x v="2475"/>
    <x v="2473"/>
    <x v="30"/>
    <n v="2618"/>
    <x v="0"/>
    <s v="US"/>
    <s v="USD"/>
    <x v="2472"/>
    <x v="2475"/>
    <b v="0"/>
    <n v="81"/>
    <x v="0"/>
    <s v="music/indie rock"/>
    <n v="105"/>
    <n v="32.32"/>
    <x v="4"/>
    <x v="14"/>
    <x v="2475"/>
    <x v="2472"/>
    <x v="7"/>
  </r>
  <r>
    <x v="2476"/>
    <x v="2476"/>
    <x v="2474"/>
    <x v="50"/>
    <n v="3360.72"/>
    <x v="0"/>
    <s v="US"/>
    <s v="USD"/>
    <x v="2473"/>
    <x v="2476"/>
    <b v="0"/>
    <n v="55"/>
    <x v="0"/>
    <s v="music/indie rock"/>
    <n v="105"/>
    <n v="61.1"/>
    <x v="4"/>
    <x v="14"/>
    <x v="2476"/>
    <x v="2473"/>
    <x v="3"/>
  </r>
  <r>
    <x v="2477"/>
    <x v="823"/>
    <x v="2475"/>
    <x v="47"/>
    <n v="1285"/>
    <x v="0"/>
    <s v="US"/>
    <s v="USD"/>
    <x v="2474"/>
    <x v="2477"/>
    <b v="0"/>
    <n v="41"/>
    <x v="0"/>
    <s v="music/indie rock"/>
    <n v="171"/>
    <n v="31.34"/>
    <x v="4"/>
    <x v="14"/>
    <x v="2477"/>
    <x v="2474"/>
    <x v="5"/>
  </r>
  <r>
    <x v="2478"/>
    <x v="2477"/>
    <x v="2476"/>
    <x v="6"/>
    <n v="10200"/>
    <x v="0"/>
    <s v="US"/>
    <s v="USD"/>
    <x v="2475"/>
    <x v="2478"/>
    <b v="0"/>
    <n v="79"/>
    <x v="0"/>
    <s v="music/indie rock"/>
    <n v="128"/>
    <n v="129.11000000000001"/>
    <x v="4"/>
    <x v="14"/>
    <x v="2478"/>
    <x v="2475"/>
    <x v="5"/>
  </r>
  <r>
    <x v="2479"/>
    <x v="2478"/>
    <x v="2477"/>
    <x v="43"/>
    <n v="400.33"/>
    <x v="0"/>
    <s v="US"/>
    <s v="USD"/>
    <x v="2476"/>
    <x v="2479"/>
    <b v="0"/>
    <n v="16"/>
    <x v="0"/>
    <s v="music/indie rock"/>
    <n v="133"/>
    <n v="25.02"/>
    <x v="4"/>
    <x v="14"/>
    <x v="2479"/>
    <x v="2476"/>
    <x v="5"/>
  </r>
  <r>
    <x v="2480"/>
    <x v="2479"/>
    <x v="2478"/>
    <x v="13"/>
    <n v="2000"/>
    <x v="0"/>
    <s v="US"/>
    <s v="USD"/>
    <x v="2477"/>
    <x v="2480"/>
    <b v="0"/>
    <n v="8"/>
    <x v="0"/>
    <s v="music/indie rock"/>
    <n v="100"/>
    <n v="250"/>
    <x v="4"/>
    <x v="14"/>
    <x v="2480"/>
    <x v="2477"/>
    <x v="0"/>
  </r>
  <r>
    <x v="2481"/>
    <x v="2480"/>
    <x v="2479"/>
    <x v="23"/>
    <n v="4516.4399999999996"/>
    <x v="0"/>
    <s v="US"/>
    <s v="USD"/>
    <x v="2478"/>
    <x v="2481"/>
    <b v="0"/>
    <n v="95"/>
    <x v="0"/>
    <s v="music/indie rock"/>
    <n v="113"/>
    <n v="47.54"/>
    <x v="4"/>
    <x v="14"/>
    <x v="2481"/>
    <x v="2478"/>
    <x v="5"/>
  </r>
  <r>
    <x v="2482"/>
    <x v="2481"/>
    <x v="2480"/>
    <x v="28"/>
    <n v="1001"/>
    <x v="0"/>
    <s v="US"/>
    <s v="USD"/>
    <x v="2479"/>
    <x v="2482"/>
    <b v="0"/>
    <n v="25"/>
    <x v="0"/>
    <s v="music/indie rock"/>
    <n v="100"/>
    <n v="40.04"/>
    <x v="4"/>
    <x v="14"/>
    <x v="2482"/>
    <x v="2479"/>
    <x v="6"/>
  </r>
  <r>
    <x v="2483"/>
    <x v="2482"/>
    <x v="2481"/>
    <x v="184"/>
    <n v="1251"/>
    <x v="0"/>
    <s v="US"/>
    <s v="USD"/>
    <x v="2480"/>
    <x v="2483"/>
    <b v="0"/>
    <n v="19"/>
    <x v="0"/>
    <s v="music/indie rock"/>
    <n v="114"/>
    <n v="65.84"/>
    <x v="4"/>
    <x v="14"/>
    <x v="2483"/>
    <x v="2480"/>
    <x v="5"/>
  </r>
  <r>
    <x v="2484"/>
    <x v="2483"/>
    <x v="2482"/>
    <x v="8"/>
    <n v="4176.1099999999997"/>
    <x v="0"/>
    <s v="US"/>
    <s v="USD"/>
    <x v="2481"/>
    <x v="2484"/>
    <b v="0"/>
    <n v="90"/>
    <x v="0"/>
    <s v="music/indie rock"/>
    <n v="119"/>
    <n v="46.4"/>
    <x v="4"/>
    <x v="14"/>
    <x v="2484"/>
    <x v="2481"/>
    <x v="6"/>
  </r>
  <r>
    <x v="2485"/>
    <x v="2484"/>
    <x v="2483"/>
    <x v="13"/>
    <n v="2065"/>
    <x v="0"/>
    <s v="US"/>
    <s v="USD"/>
    <x v="2482"/>
    <x v="2485"/>
    <b v="0"/>
    <n v="41"/>
    <x v="0"/>
    <s v="music/indie rock"/>
    <n v="103"/>
    <n v="50.37"/>
    <x v="4"/>
    <x v="14"/>
    <x v="2485"/>
    <x v="2482"/>
    <x v="6"/>
  </r>
  <r>
    <x v="2486"/>
    <x v="2485"/>
    <x v="2484"/>
    <x v="43"/>
    <n v="797"/>
    <x v="0"/>
    <s v="US"/>
    <s v="USD"/>
    <x v="2483"/>
    <x v="2486"/>
    <b v="0"/>
    <n v="30"/>
    <x v="0"/>
    <s v="music/indie rock"/>
    <n v="266"/>
    <n v="26.57"/>
    <x v="4"/>
    <x v="14"/>
    <x v="2486"/>
    <x v="2483"/>
    <x v="5"/>
  </r>
  <r>
    <x v="2487"/>
    <x v="2486"/>
    <x v="2485"/>
    <x v="15"/>
    <n v="1500.76"/>
    <x v="0"/>
    <s v="US"/>
    <s v="USD"/>
    <x v="2484"/>
    <x v="2487"/>
    <b v="0"/>
    <n v="38"/>
    <x v="0"/>
    <s v="music/indie rock"/>
    <n v="100"/>
    <n v="39.49"/>
    <x v="4"/>
    <x v="14"/>
    <x v="2487"/>
    <x v="2484"/>
    <x v="5"/>
  </r>
  <r>
    <x v="2488"/>
    <x v="2487"/>
    <x v="2486"/>
    <x v="9"/>
    <n v="3201"/>
    <x v="0"/>
    <s v="US"/>
    <s v="USD"/>
    <x v="2485"/>
    <x v="2488"/>
    <b v="0"/>
    <n v="65"/>
    <x v="0"/>
    <s v="music/indie rock"/>
    <n v="107"/>
    <n v="49.25"/>
    <x v="4"/>
    <x v="14"/>
    <x v="2488"/>
    <x v="2485"/>
    <x v="6"/>
  </r>
  <r>
    <x v="2489"/>
    <x v="2488"/>
    <x v="2487"/>
    <x v="8"/>
    <n v="4678.5"/>
    <x v="0"/>
    <s v="US"/>
    <s v="USD"/>
    <x v="2486"/>
    <x v="2489"/>
    <b v="0"/>
    <n v="75"/>
    <x v="0"/>
    <s v="music/indie rock"/>
    <n v="134"/>
    <n v="62.38"/>
    <x v="4"/>
    <x v="14"/>
    <x v="2489"/>
    <x v="2486"/>
    <x v="4"/>
  </r>
  <r>
    <x v="2490"/>
    <x v="2489"/>
    <x v="2488"/>
    <x v="2"/>
    <n v="607"/>
    <x v="0"/>
    <s v="US"/>
    <s v="USD"/>
    <x v="2487"/>
    <x v="2490"/>
    <b v="0"/>
    <n v="16"/>
    <x v="0"/>
    <s v="music/indie rock"/>
    <n v="121"/>
    <n v="37.94"/>
    <x v="4"/>
    <x v="14"/>
    <x v="2490"/>
    <x v="2487"/>
    <x v="5"/>
  </r>
  <r>
    <x v="2491"/>
    <x v="2490"/>
    <x v="2489"/>
    <x v="2"/>
    <n v="516"/>
    <x v="0"/>
    <s v="US"/>
    <s v="USD"/>
    <x v="2488"/>
    <x v="2491"/>
    <b v="0"/>
    <n v="10"/>
    <x v="0"/>
    <s v="music/indie rock"/>
    <n v="103"/>
    <n v="51.6"/>
    <x v="4"/>
    <x v="14"/>
    <x v="2491"/>
    <x v="2488"/>
    <x v="7"/>
  </r>
  <r>
    <x v="2492"/>
    <x v="2491"/>
    <x v="2490"/>
    <x v="20"/>
    <n v="750"/>
    <x v="0"/>
    <s v="US"/>
    <s v="USD"/>
    <x v="2489"/>
    <x v="2492"/>
    <b v="0"/>
    <n v="27"/>
    <x v="0"/>
    <s v="music/indie rock"/>
    <n v="125"/>
    <n v="27.78"/>
    <x v="4"/>
    <x v="14"/>
    <x v="2492"/>
    <x v="2489"/>
    <x v="5"/>
  </r>
  <r>
    <x v="2493"/>
    <x v="2492"/>
    <x v="2491"/>
    <x v="22"/>
    <n v="25740"/>
    <x v="0"/>
    <s v="US"/>
    <s v="USD"/>
    <x v="2490"/>
    <x v="2493"/>
    <b v="0"/>
    <n v="259"/>
    <x v="0"/>
    <s v="music/indie rock"/>
    <n v="129"/>
    <n v="99.38"/>
    <x v="4"/>
    <x v="14"/>
    <x v="2493"/>
    <x v="2490"/>
    <x v="4"/>
  </r>
  <r>
    <x v="2494"/>
    <x v="2493"/>
    <x v="2492"/>
    <x v="15"/>
    <n v="1515.08"/>
    <x v="0"/>
    <s v="US"/>
    <s v="USD"/>
    <x v="2491"/>
    <x v="2494"/>
    <b v="0"/>
    <n v="39"/>
    <x v="0"/>
    <s v="music/indie rock"/>
    <n v="101"/>
    <n v="38.85"/>
    <x v="4"/>
    <x v="14"/>
    <x v="2494"/>
    <x v="2491"/>
    <x v="5"/>
  </r>
  <r>
    <x v="2495"/>
    <x v="2494"/>
    <x v="2493"/>
    <x v="15"/>
    <n v="1913.05"/>
    <x v="0"/>
    <s v="US"/>
    <s v="USD"/>
    <x v="2492"/>
    <x v="2495"/>
    <b v="0"/>
    <n v="42"/>
    <x v="0"/>
    <s v="music/indie rock"/>
    <n v="128"/>
    <n v="45.55"/>
    <x v="4"/>
    <x v="14"/>
    <x v="2495"/>
    <x v="2492"/>
    <x v="5"/>
  </r>
  <r>
    <x v="2496"/>
    <x v="2495"/>
    <x v="2494"/>
    <x v="12"/>
    <n v="6000"/>
    <x v="0"/>
    <s v="US"/>
    <s v="USD"/>
    <x v="2493"/>
    <x v="2496"/>
    <b v="0"/>
    <n v="10"/>
    <x v="0"/>
    <s v="music/indie rock"/>
    <n v="100"/>
    <n v="600"/>
    <x v="4"/>
    <x v="14"/>
    <x v="2496"/>
    <x v="2493"/>
    <x v="4"/>
  </r>
  <r>
    <x v="2497"/>
    <x v="2496"/>
    <x v="2495"/>
    <x v="23"/>
    <n v="4510.8599999999997"/>
    <x v="0"/>
    <s v="US"/>
    <s v="USD"/>
    <x v="2494"/>
    <x v="2497"/>
    <b v="0"/>
    <n v="56"/>
    <x v="0"/>
    <s v="music/indie rock"/>
    <n v="113"/>
    <n v="80.55"/>
    <x v="4"/>
    <x v="14"/>
    <x v="2497"/>
    <x v="2494"/>
    <x v="6"/>
  </r>
  <r>
    <x v="2498"/>
    <x v="2497"/>
    <x v="2496"/>
    <x v="28"/>
    <n v="1056"/>
    <x v="0"/>
    <s v="US"/>
    <s v="USD"/>
    <x v="2495"/>
    <x v="2498"/>
    <b v="0"/>
    <n v="20"/>
    <x v="0"/>
    <s v="music/indie rock"/>
    <n v="106"/>
    <n v="52.8"/>
    <x v="4"/>
    <x v="14"/>
    <x v="2498"/>
    <x v="2495"/>
    <x v="0"/>
  </r>
  <r>
    <x v="2499"/>
    <x v="2498"/>
    <x v="2497"/>
    <x v="23"/>
    <n v="8105"/>
    <x v="0"/>
    <s v="US"/>
    <s v="USD"/>
    <x v="2496"/>
    <x v="2499"/>
    <b v="0"/>
    <n v="170"/>
    <x v="0"/>
    <s v="music/indie rock"/>
    <n v="203"/>
    <n v="47.68"/>
    <x v="4"/>
    <x v="14"/>
    <x v="2499"/>
    <x v="2496"/>
    <x v="5"/>
  </r>
  <r>
    <x v="2500"/>
    <x v="2499"/>
    <x v="2498"/>
    <x v="20"/>
    <n v="680"/>
    <x v="0"/>
    <s v="US"/>
    <s v="USD"/>
    <x v="2497"/>
    <x v="2500"/>
    <b v="0"/>
    <n v="29"/>
    <x v="0"/>
    <s v="music/indie rock"/>
    <n v="113"/>
    <n v="23.45"/>
    <x v="4"/>
    <x v="14"/>
    <x v="2500"/>
    <x v="2497"/>
    <x v="5"/>
  </r>
  <r>
    <x v="2501"/>
    <x v="2500"/>
    <x v="2499"/>
    <x v="34"/>
    <n v="281"/>
    <x v="2"/>
    <s v="CA"/>
    <s v="CAD"/>
    <x v="2498"/>
    <x v="2501"/>
    <b v="0"/>
    <n v="7"/>
    <x v="1"/>
    <s v="food/restaurants"/>
    <n v="3"/>
    <n v="40.14"/>
    <x v="7"/>
    <x v="34"/>
    <x v="2501"/>
    <x v="2498"/>
    <x v="0"/>
  </r>
  <r>
    <x v="2502"/>
    <x v="2501"/>
    <x v="2500"/>
    <x v="74"/>
    <n v="86"/>
    <x v="2"/>
    <s v="US"/>
    <s v="USD"/>
    <x v="2499"/>
    <x v="2502"/>
    <b v="0"/>
    <n v="5"/>
    <x v="1"/>
    <s v="food/restaurants"/>
    <n v="0"/>
    <n v="17.2"/>
    <x v="7"/>
    <x v="34"/>
    <x v="2502"/>
    <x v="2499"/>
    <x v="3"/>
  </r>
  <r>
    <x v="2503"/>
    <x v="2502"/>
    <x v="2501"/>
    <x v="3"/>
    <n v="0"/>
    <x v="2"/>
    <s v="US"/>
    <s v="USD"/>
    <x v="2500"/>
    <x v="2503"/>
    <b v="0"/>
    <n v="0"/>
    <x v="1"/>
    <s v="food/restaurants"/>
    <n v="0"/>
    <n v="0"/>
    <x v="7"/>
    <x v="34"/>
    <x v="2503"/>
    <x v="2500"/>
    <x v="2"/>
  </r>
  <r>
    <x v="2504"/>
    <x v="2503"/>
    <x v="2502"/>
    <x v="19"/>
    <n v="0"/>
    <x v="2"/>
    <s v="US"/>
    <s v="USD"/>
    <x v="2501"/>
    <x v="2504"/>
    <b v="0"/>
    <n v="0"/>
    <x v="1"/>
    <s v="food/restaurants"/>
    <n v="0"/>
    <n v="0"/>
    <x v="7"/>
    <x v="34"/>
    <x v="2504"/>
    <x v="2501"/>
    <x v="3"/>
  </r>
  <r>
    <x v="2505"/>
    <x v="2504"/>
    <x v="2503"/>
    <x v="39"/>
    <n v="0"/>
    <x v="2"/>
    <s v="US"/>
    <s v="USD"/>
    <x v="2502"/>
    <x v="2505"/>
    <b v="0"/>
    <n v="0"/>
    <x v="1"/>
    <s v="food/restaurants"/>
    <n v="0"/>
    <n v="0"/>
    <x v="7"/>
    <x v="34"/>
    <x v="2505"/>
    <x v="2502"/>
    <x v="0"/>
  </r>
  <r>
    <x v="2506"/>
    <x v="2505"/>
    <x v="2504"/>
    <x v="10"/>
    <n v="30"/>
    <x v="2"/>
    <s v="GB"/>
    <s v="GBP"/>
    <x v="2503"/>
    <x v="2506"/>
    <b v="0"/>
    <n v="2"/>
    <x v="1"/>
    <s v="food/restaurants"/>
    <n v="1"/>
    <n v="15"/>
    <x v="7"/>
    <x v="34"/>
    <x v="2506"/>
    <x v="2503"/>
    <x v="0"/>
  </r>
  <r>
    <x v="2507"/>
    <x v="2506"/>
    <x v="2505"/>
    <x v="350"/>
    <n v="0"/>
    <x v="2"/>
    <s v="US"/>
    <s v="USD"/>
    <x v="2504"/>
    <x v="2507"/>
    <b v="0"/>
    <n v="0"/>
    <x v="1"/>
    <s v="food/restaurants"/>
    <n v="0"/>
    <n v="0"/>
    <x v="7"/>
    <x v="34"/>
    <x v="2507"/>
    <x v="2504"/>
    <x v="0"/>
  </r>
  <r>
    <x v="2508"/>
    <x v="2507"/>
    <x v="2506"/>
    <x v="22"/>
    <n v="0"/>
    <x v="2"/>
    <s v="US"/>
    <s v="USD"/>
    <x v="2505"/>
    <x v="2508"/>
    <b v="0"/>
    <n v="0"/>
    <x v="1"/>
    <s v="food/restaurants"/>
    <n v="0"/>
    <n v="0"/>
    <x v="7"/>
    <x v="34"/>
    <x v="2508"/>
    <x v="2505"/>
    <x v="3"/>
  </r>
  <r>
    <x v="2509"/>
    <x v="2508"/>
    <x v="2507"/>
    <x v="75"/>
    <n v="1000"/>
    <x v="2"/>
    <s v="GB"/>
    <s v="GBP"/>
    <x v="2506"/>
    <x v="2509"/>
    <b v="0"/>
    <n v="28"/>
    <x v="1"/>
    <s v="food/restaurants"/>
    <n v="1"/>
    <n v="35.71"/>
    <x v="7"/>
    <x v="34"/>
    <x v="2509"/>
    <x v="2506"/>
    <x v="0"/>
  </r>
  <r>
    <x v="2510"/>
    <x v="2509"/>
    <x v="2508"/>
    <x v="63"/>
    <n v="75"/>
    <x v="2"/>
    <s v="US"/>
    <s v="USD"/>
    <x v="2507"/>
    <x v="2510"/>
    <b v="0"/>
    <n v="2"/>
    <x v="1"/>
    <s v="food/restaurants"/>
    <n v="0"/>
    <n v="37.5"/>
    <x v="7"/>
    <x v="34"/>
    <x v="2510"/>
    <x v="2507"/>
    <x v="0"/>
  </r>
  <r>
    <x v="2511"/>
    <x v="2510"/>
    <x v="2509"/>
    <x v="57"/>
    <n v="0"/>
    <x v="2"/>
    <s v="GB"/>
    <s v="GBP"/>
    <x v="2508"/>
    <x v="2511"/>
    <b v="0"/>
    <n v="0"/>
    <x v="1"/>
    <s v="food/restaurants"/>
    <n v="0"/>
    <n v="0"/>
    <x v="7"/>
    <x v="34"/>
    <x v="2511"/>
    <x v="2508"/>
    <x v="2"/>
  </r>
  <r>
    <x v="2512"/>
    <x v="2511"/>
    <x v="2510"/>
    <x v="146"/>
    <n v="0"/>
    <x v="2"/>
    <s v="US"/>
    <s v="USD"/>
    <x v="2509"/>
    <x v="2512"/>
    <b v="0"/>
    <n v="0"/>
    <x v="1"/>
    <s v="food/restaurants"/>
    <n v="0"/>
    <n v="0"/>
    <x v="7"/>
    <x v="34"/>
    <x v="2512"/>
    <x v="2509"/>
    <x v="3"/>
  </r>
  <r>
    <x v="2513"/>
    <x v="2512"/>
    <x v="2511"/>
    <x v="237"/>
    <n v="0"/>
    <x v="2"/>
    <s v="DE"/>
    <s v="EUR"/>
    <x v="2510"/>
    <x v="2513"/>
    <b v="0"/>
    <n v="0"/>
    <x v="1"/>
    <s v="food/restaurants"/>
    <n v="0"/>
    <n v="0"/>
    <x v="7"/>
    <x v="34"/>
    <x v="2513"/>
    <x v="2510"/>
    <x v="2"/>
  </r>
  <r>
    <x v="2514"/>
    <x v="2513"/>
    <x v="2512"/>
    <x v="14"/>
    <n v="210"/>
    <x v="2"/>
    <s v="US"/>
    <s v="USD"/>
    <x v="2511"/>
    <x v="2514"/>
    <b v="0"/>
    <n v="4"/>
    <x v="1"/>
    <s v="food/restaurants"/>
    <n v="2"/>
    <n v="52.5"/>
    <x v="7"/>
    <x v="34"/>
    <x v="2514"/>
    <x v="2511"/>
    <x v="3"/>
  </r>
  <r>
    <x v="2515"/>
    <x v="2514"/>
    <x v="2513"/>
    <x v="10"/>
    <n v="930"/>
    <x v="2"/>
    <s v="US"/>
    <s v="USD"/>
    <x v="2512"/>
    <x v="2515"/>
    <b v="0"/>
    <n v="12"/>
    <x v="1"/>
    <s v="food/restaurants"/>
    <n v="19"/>
    <n v="77.5"/>
    <x v="7"/>
    <x v="34"/>
    <x v="2515"/>
    <x v="2512"/>
    <x v="0"/>
  </r>
  <r>
    <x v="2516"/>
    <x v="2515"/>
    <x v="2514"/>
    <x v="29"/>
    <n v="0"/>
    <x v="2"/>
    <s v="US"/>
    <s v="USD"/>
    <x v="2513"/>
    <x v="2516"/>
    <b v="0"/>
    <n v="0"/>
    <x v="1"/>
    <s v="food/restaurants"/>
    <n v="0"/>
    <n v="0"/>
    <x v="7"/>
    <x v="34"/>
    <x v="2516"/>
    <x v="2513"/>
    <x v="3"/>
  </r>
  <r>
    <x v="2517"/>
    <x v="2516"/>
    <x v="2515"/>
    <x v="102"/>
    <n v="1767"/>
    <x v="2"/>
    <s v="CA"/>
    <s v="CAD"/>
    <x v="2514"/>
    <x v="2517"/>
    <b v="0"/>
    <n v="33"/>
    <x v="1"/>
    <s v="food/restaurants"/>
    <n v="10"/>
    <n v="53.55"/>
    <x v="7"/>
    <x v="34"/>
    <x v="2517"/>
    <x v="2514"/>
    <x v="0"/>
  </r>
  <r>
    <x v="2518"/>
    <x v="2517"/>
    <x v="2516"/>
    <x v="10"/>
    <n v="0"/>
    <x v="2"/>
    <s v="US"/>
    <s v="USD"/>
    <x v="2515"/>
    <x v="2518"/>
    <b v="0"/>
    <n v="0"/>
    <x v="1"/>
    <s v="food/restaurants"/>
    <n v="0"/>
    <n v="0"/>
    <x v="7"/>
    <x v="34"/>
    <x v="2518"/>
    <x v="2515"/>
    <x v="3"/>
  </r>
  <r>
    <x v="2519"/>
    <x v="2518"/>
    <x v="2517"/>
    <x v="60"/>
    <n v="65"/>
    <x v="2"/>
    <s v="US"/>
    <s v="USD"/>
    <x v="2516"/>
    <x v="2519"/>
    <b v="0"/>
    <n v="4"/>
    <x v="1"/>
    <s v="food/restaurants"/>
    <n v="0"/>
    <n v="16.25"/>
    <x v="7"/>
    <x v="34"/>
    <x v="2519"/>
    <x v="2516"/>
    <x v="3"/>
  </r>
  <r>
    <x v="2520"/>
    <x v="2519"/>
    <x v="2518"/>
    <x v="57"/>
    <n v="0"/>
    <x v="2"/>
    <s v="US"/>
    <s v="USD"/>
    <x v="2517"/>
    <x v="2520"/>
    <b v="0"/>
    <n v="0"/>
    <x v="1"/>
    <s v="food/restaurants"/>
    <n v="0"/>
    <n v="0"/>
    <x v="7"/>
    <x v="34"/>
    <x v="2520"/>
    <x v="2517"/>
    <x v="2"/>
  </r>
  <r>
    <x v="2521"/>
    <x v="2520"/>
    <x v="2519"/>
    <x v="78"/>
    <n v="13685.99"/>
    <x v="0"/>
    <s v="US"/>
    <s v="USD"/>
    <x v="2518"/>
    <x v="2521"/>
    <b v="0"/>
    <n v="132"/>
    <x v="0"/>
    <s v="music/classical music"/>
    <n v="109"/>
    <n v="103.68"/>
    <x v="4"/>
    <x v="35"/>
    <x v="2521"/>
    <x v="2518"/>
    <x v="0"/>
  </r>
  <r>
    <x v="2522"/>
    <x v="2521"/>
    <x v="2520"/>
    <x v="10"/>
    <n v="5000"/>
    <x v="0"/>
    <s v="US"/>
    <s v="USD"/>
    <x v="2519"/>
    <x v="2522"/>
    <b v="0"/>
    <n v="27"/>
    <x v="0"/>
    <s v="music/classical music"/>
    <n v="100"/>
    <n v="185.19"/>
    <x v="4"/>
    <x v="35"/>
    <x v="2522"/>
    <x v="2519"/>
    <x v="2"/>
  </r>
  <r>
    <x v="2523"/>
    <x v="2522"/>
    <x v="2521"/>
    <x v="42"/>
    <n v="1408"/>
    <x v="0"/>
    <s v="US"/>
    <s v="USD"/>
    <x v="2520"/>
    <x v="2523"/>
    <b v="0"/>
    <n v="26"/>
    <x v="0"/>
    <s v="music/classical music"/>
    <n v="156"/>
    <n v="54.15"/>
    <x v="4"/>
    <x v="35"/>
    <x v="2523"/>
    <x v="2520"/>
    <x v="3"/>
  </r>
  <r>
    <x v="2524"/>
    <x v="2523"/>
    <x v="2522"/>
    <x v="51"/>
    <n v="7620"/>
    <x v="0"/>
    <s v="US"/>
    <s v="USD"/>
    <x v="2521"/>
    <x v="2524"/>
    <b v="0"/>
    <n v="43"/>
    <x v="0"/>
    <s v="music/classical music"/>
    <n v="102"/>
    <n v="177.21"/>
    <x v="4"/>
    <x v="35"/>
    <x v="2524"/>
    <x v="2521"/>
    <x v="3"/>
  </r>
  <r>
    <x v="2525"/>
    <x v="2524"/>
    <x v="2523"/>
    <x v="6"/>
    <n v="8026"/>
    <x v="0"/>
    <s v="US"/>
    <s v="USD"/>
    <x v="2522"/>
    <x v="2525"/>
    <b v="0"/>
    <n v="80"/>
    <x v="0"/>
    <s v="music/classical music"/>
    <n v="100"/>
    <n v="100.33"/>
    <x v="4"/>
    <x v="35"/>
    <x v="2525"/>
    <x v="2522"/>
    <x v="5"/>
  </r>
  <r>
    <x v="2526"/>
    <x v="2525"/>
    <x v="2524"/>
    <x v="23"/>
    <n v="4518"/>
    <x v="0"/>
    <s v="US"/>
    <s v="USD"/>
    <x v="2523"/>
    <x v="2526"/>
    <b v="0"/>
    <n v="33"/>
    <x v="0"/>
    <s v="music/classical music"/>
    <n v="113"/>
    <n v="136.91"/>
    <x v="4"/>
    <x v="35"/>
    <x v="2526"/>
    <x v="2523"/>
    <x v="3"/>
  </r>
  <r>
    <x v="2527"/>
    <x v="2526"/>
    <x v="2525"/>
    <x v="23"/>
    <n v="4085"/>
    <x v="0"/>
    <s v="US"/>
    <s v="USD"/>
    <x v="2524"/>
    <x v="2527"/>
    <b v="0"/>
    <n v="71"/>
    <x v="0"/>
    <s v="music/classical music"/>
    <n v="102"/>
    <n v="57.54"/>
    <x v="4"/>
    <x v="35"/>
    <x v="2527"/>
    <x v="2524"/>
    <x v="4"/>
  </r>
  <r>
    <x v="2528"/>
    <x v="2527"/>
    <x v="2526"/>
    <x v="23"/>
    <n v="4289.99"/>
    <x v="0"/>
    <s v="GB"/>
    <s v="GBP"/>
    <x v="2525"/>
    <x v="2528"/>
    <b v="0"/>
    <n v="81"/>
    <x v="0"/>
    <s v="music/classical music"/>
    <n v="107"/>
    <n v="52.96"/>
    <x v="4"/>
    <x v="35"/>
    <x v="2528"/>
    <x v="2525"/>
    <x v="0"/>
  </r>
  <r>
    <x v="2529"/>
    <x v="2528"/>
    <x v="2527"/>
    <x v="12"/>
    <n v="6257"/>
    <x v="0"/>
    <s v="US"/>
    <s v="USD"/>
    <x v="2526"/>
    <x v="2529"/>
    <b v="0"/>
    <n v="76"/>
    <x v="0"/>
    <s v="music/classical music"/>
    <n v="104"/>
    <n v="82.33"/>
    <x v="4"/>
    <x v="35"/>
    <x v="2529"/>
    <x v="2526"/>
    <x v="5"/>
  </r>
  <r>
    <x v="2530"/>
    <x v="2529"/>
    <x v="2528"/>
    <x v="115"/>
    <n v="6500"/>
    <x v="0"/>
    <s v="US"/>
    <s v="USD"/>
    <x v="2527"/>
    <x v="2530"/>
    <b v="0"/>
    <n v="48"/>
    <x v="0"/>
    <s v="music/classical music"/>
    <n v="100"/>
    <n v="135.41999999999999"/>
    <x v="4"/>
    <x v="35"/>
    <x v="2530"/>
    <x v="2527"/>
    <x v="0"/>
  </r>
  <r>
    <x v="2531"/>
    <x v="2530"/>
    <x v="2529"/>
    <x v="37"/>
    <n v="4518"/>
    <x v="0"/>
    <s v="US"/>
    <s v="USD"/>
    <x v="2528"/>
    <x v="2531"/>
    <b v="0"/>
    <n v="61"/>
    <x v="0"/>
    <s v="music/classical music"/>
    <n v="100"/>
    <n v="74.069999999999993"/>
    <x v="4"/>
    <x v="35"/>
    <x v="2531"/>
    <x v="2528"/>
    <x v="0"/>
  </r>
  <r>
    <x v="2532"/>
    <x v="2531"/>
    <x v="2530"/>
    <x v="23"/>
    <n v="5045"/>
    <x v="0"/>
    <s v="US"/>
    <s v="USD"/>
    <x v="2529"/>
    <x v="2532"/>
    <b v="0"/>
    <n v="60"/>
    <x v="0"/>
    <s v="music/classical music"/>
    <n v="126"/>
    <n v="84.08"/>
    <x v="4"/>
    <x v="35"/>
    <x v="2532"/>
    <x v="2529"/>
    <x v="5"/>
  </r>
  <r>
    <x v="2533"/>
    <x v="2532"/>
    <x v="2531"/>
    <x v="51"/>
    <n v="8300"/>
    <x v="0"/>
    <s v="US"/>
    <s v="USD"/>
    <x v="2530"/>
    <x v="2533"/>
    <b v="0"/>
    <n v="136"/>
    <x v="0"/>
    <s v="music/classical music"/>
    <n v="111"/>
    <n v="61.03"/>
    <x v="4"/>
    <x v="35"/>
    <x v="2533"/>
    <x v="2530"/>
    <x v="4"/>
  </r>
  <r>
    <x v="2534"/>
    <x v="2533"/>
    <x v="2532"/>
    <x v="13"/>
    <n v="2100"/>
    <x v="0"/>
    <s v="US"/>
    <s v="USD"/>
    <x v="2531"/>
    <x v="2534"/>
    <b v="0"/>
    <n v="14"/>
    <x v="0"/>
    <s v="music/classical music"/>
    <n v="105"/>
    <n v="150"/>
    <x v="4"/>
    <x v="35"/>
    <x v="2534"/>
    <x v="2531"/>
    <x v="8"/>
  </r>
  <r>
    <x v="2535"/>
    <x v="2534"/>
    <x v="2533"/>
    <x v="22"/>
    <n v="20755"/>
    <x v="0"/>
    <s v="US"/>
    <s v="USD"/>
    <x v="2532"/>
    <x v="2535"/>
    <b v="0"/>
    <n v="78"/>
    <x v="0"/>
    <s v="music/classical music"/>
    <n v="104"/>
    <n v="266.08999999999997"/>
    <x v="4"/>
    <x v="35"/>
    <x v="2535"/>
    <x v="2532"/>
    <x v="3"/>
  </r>
  <r>
    <x v="2536"/>
    <x v="2535"/>
    <x v="2534"/>
    <x v="251"/>
    <n v="29"/>
    <x v="0"/>
    <s v="US"/>
    <s v="USD"/>
    <x v="2533"/>
    <x v="2536"/>
    <b v="0"/>
    <n v="4"/>
    <x v="0"/>
    <s v="music/classical music"/>
    <n v="116"/>
    <n v="7.25"/>
    <x v="4"/>
    <x v="35"/>
    <x v="2536"/>
    <x v="2533"/>
    <x v="4"/>
  </r>
  <r>
    <x v="2537"/>
    <x v="2536"/>
    <x v="2535"/>
    <x v="28"/>
    <n v="1100"/>
    <x v="0"/>
    <s v="US"/>
    <s v="USD"/>
    <x v="2534"/>
    <x v="2537"/>
    <b v="0"/>
    <n v="11"/>
    <x v="0"/>
    <s v="music/classical music"/>
    <n v="110"/>
    <n v="100"/>
    <x v="4"/>
    <x v="35"/>
    <x v="2537"/>
    <x v="2534"/>
    <x v="6"/>
  </r>
  <r>
    <x v="2538"/>
    <x v="2537"/>
    <x v="2536"/>
    <x v="102"/>
    <n v="20343.169999999998"/>
    <x v="0"/>
    <s v="US"/>
    <s v="USD"/>
    <x v="2535"/>
    <x v="2538"/>
    <b v="0"/>
    <n v="185"/>
    <x v="0"/>
    <s v="music/classical music"/>
    <n v="113"/>
    <n v="109.96"/>
    <x v="4"/>
    <x v="35"/>
    <x v="2538"/>
    <x v="2535"/>
    <x v="4"/>
  </r>
  <r>
    <x v="2539"/>
    <x v="2538"/>
    <x v="2537"/>
    <x v="3"/>
    <n v="10025"/>
    <x v="0"/>
    <s v="US"/>
    <s v="USD"/>
    <x v="2536"/>
    <x v="2539"/>
    <b v="0"/>
    <n v="59"/>
    <x v="0"/>
    <s v="music/classical music"/>
    <n v="100"/>
    <n v="169.92"/>
    <x v="4"/>
    <x v="35"/>
    <x v="2539"/>
    <x v="2536"/>
    <x v="3"/>
  </r>
  <r>
    <x v="2540"/>
    <x v="2539"/>
    <x v="2538"/>
    <x v="30"/>
    <n v="2585"/>
    <x v="0"/>
    <s v="US"/>
    <s v="USD"/>
    <x v="2537"/>
    <x v="2540"/>
    <b v="0"/>
    <n v="27"/>
    <x v="0"/>
    <s v="music/classical music"/>
    <n v="103"/>
    <n v="95.74"/>
    <x v="4"/>
    <x v="35"/>
    <x v="2540"/>
    <x v="2537"/>
    <x v="6"/>
  </r>
  <r>
    <x v="2541"/>
    <x v="2540"/>
    <x v="2539"/>
    <x v="8"/>
    <n v="3746"/>
    <x v="0"/>
    <s v="GB"/>
    <s v="GBP"/>
    <x v="2538"/>
    <x v="2541"/>
    <b v="0"/>
    <n v="63"/>
    <x v="0"/>
    <s v="music/classical music"/>
    <n v="107"/>
    <n v="59.46"/>
    <x v="4"/>
    <x v="35"/>
    <x v="2541"/>
    <x v="2538"/>
    <x v="4"/>
  </r>
  <r>
    <x v="2542"/>
    <x v="2541"/>
    <x v="2540"/>
    <x v="176"/>
    <n v="725"/>
    <x v="0"/>
    <s v="US"/>
    <s v="USD"/>
    <x v="2539"/>
    <x v="2542"/>
    <b v="0"/>
    <n v="13"/>
    <x v="0"/>
    <s v="music/classical music"/>
    <n v="104"/>
    <n v="55.77"/>
    <x v="4"/>
    <x v="35"/>
    <x v="2542"/>
    <x v="2539"/>
    <x v="4"/>
  </r>
  <r>
    <x v="2543"/>
    <x v="2542"/>
    <x v="2541"/>
    <x v="49"/>
    <n v="391"/>
    <x v="0"/>
    <s v="US"/>
    <s v="USD"/>
    <x v="2540"/>
    <x v="2543"/>
    <b v="0"/>
    <n v="13"/>
    <x v="0"/>
    <s v="music/classical music"/>
    <n v="156"/>
    <n v="30.08"/>
    <x v="4"/>
    <x v="35"/>
    <x v="2543"/>
    <x v="2540"/>
    <x v="7"/>
  </r>
  <r>
    <x v="2544"/>
    <x v="2543"/>
    <x v="2542"/>
    <x v="10"/>
    <n v="5041"/>
    <x v="0"/>
    <s v="US"/>
    <s v="USD"/>
    <x v="2541"/>
    <x v="2544"/>
    <b v="0"/>
    <n v="57"/>
    <x v="0"/>
    <s v="music/classical music"/>
    <n v="101"/>
    <n v="88.44"/>
    <x v="4"/>
    <x v="35"/>
    <x v="2544"/>
    <x v="2541"/>
    <x v="5"/>
  </r>
  <r>
    <x v="2545"/>
    <x v="2544"/>
    <x v="2543"/>
    <x v="13"/>
    <n v="3906"/>
    <x v="0"/>
    <s v="US"/>
    <s v="USD"/>
    <x v="2542"/>
    <x v="2545"/>
    <b v="0"/>
    <n v="61"/>
    <x v="0"/>
    <s v="music/classical music"/>
    <n v="195"/>
    <n v="64.03"/>
    <x v="4"/>
    <x v="35"/>
    <x v="2545"/>
    <x v="2542"/>
    <x v="0"/>
  </r>
  <r>
    <x v="2546"/>
    <x v="2545"/>
    <x v="2544"/>
    <x v="8"/>
    <n v="3910"/>
    <x v="0"/>
    <s v="US"/>
    <s v="USD"/>
    <x v="2543"/>
    <x v="2546"/>
    <b v="0"/>
    <n v="65"/>
    <x v="0"/>
    <s v="music/classical music"/>
    <n v="112"/>
    <n v="60.15"/>
    <x v="4"/>
    <x v="35"/>
    <x v="2546"/>
    <x v="2543"/>
    <x v="4"/>
  </r>
  <r>
    <x v="2547"/>
    <x v="2546"/>
    <x v="2545"/>
    <x v="62"/>
    <n v="6592"/>
    <x v="0"/>
    <s v="US"/>
    <s v="USD"/>
    <x v="2544"/>
    <x v="2547"/>
    <b v="0"/>
    <n v="134"/>
    <x v="0"/>
    <s v="music/classical music"/>
    <n v="120"/>
    <n v="49.19"/>
    <x v="4"/>
    <x v="35"/>
    <x v="2547"/>
    <x v="2544"/>
    <x v="5"/>
  </r>
  <r>
    <x v="2548"/>
    <x v="2547"/>
    <x v="2546"/>
    <x v="12"/>
    <n v="6111"/>
    <x v="0"/>
    <s v="FR"/>
    <s v="EUR"/>
    <x v="2545"/>
    <x v="2548"/>
    <b v="0"/>
    <n v="37"/>
    <x v="0"/>
    <s v="music/classical music"/>
    <n v="102"/>
    <n v="165.16"/>
    <x v="4"/>
    <x v="35"/>
    <x v="2548"/>
    <x v="2545"/>
    <x v="2"/>
  </r>
  <r>
    <x v="2549"/>
    <x v="2548"/>
    <x v="2547"/>
    <x v="351"/>
    <n v="1614"/>
    <x v="0"/>
    <s v="GB"/>
    <s v="GBP"/>
    <x v="2546"/>
    <x v="2549"/>
    <b v="0"/>
    <n v="37"/>
    <x v="0"/>
    <s v="music/classical music"/>
    <n v="103"/>
    <n v="43.62"/>
    <x v="4"/>
    <x v="35"/>
    <x v="2549"/>
    <x v="2546"/>
    <x v="4"/>
  </r>
  <r>
    <x v="2550"/>
    <x v="2549"/>
    <x v="2548"/>
    <x v="115"/>
    <n v="6555"/>
    <x v="0"/>
    <s v="US"/>
    <s v="USD"/>
    <x v="2547"/>
    <x v="2550"/>
    <b v="0"/>
    <n v="150"/>
    <x v="0"/>
    <s v="music/classical music"/>
    <n v="101"/>
    <n v="43.7"/>
    <x v="4"/>
    <x v="35"/>
    <x v="2550"/>
    <x v="2547"/>
    <x v="0"/>
  </r>
  <r>
    <x v="2551"/>
    <x v="2550"/>
    <x v="2549"/>
    <x v="352"/>
    <n v="3775.5"/>
    <x v="0"/>
    <s v="US"/>
    <s v="USD"/>
    <x v="2548"/>
    <x v="2551"/>
    <b v="0"/>
    <n v="56"/>
    <x v="0"/>
    <s v="music/classical music"/>
    <n v="103"/>
    <n v="67.42"/>
    <x v="4"/>
    <x v="35"/>
    <x v="2551"/>
    <x v="2548"/>
    <x v="5"/>
  </r>
  <r>
    <x v="2552"/>
    <x v="2551"/>
    <x v="2550"/>
    <x v="9"/>
    <n v="3195"/>
    <x v="0"/>
    <s v="US"/>
    <s v="USD"/>
    <x v="2549"/>
    <x v="2552"/>
    <b v="0"/>
    <n v="18"/>
    <x v="0"/>
    <s v="music/classical music"/>
    <n v="107"/>
    <n v="177.5"/>
    <x v="4"/>
    <x v="35"/>
    <x v="2552"/>
    <x v="2549"/>
    <x v="1"/>
  </r>
  <r>
    <x v="2553"/>
    <x v="2552"/>
    <x v="2551"/>
    <x v="15"/>
    <n v="2333"/>
    <x v="0"/>
    <s v="US"/>
    <s v="USD"/>
    <x v="2550"/>
    <x v="2553"/>
    <b v="0"/>
    <n v="60"/>
    <x v="0"/>
    <s v="music/classical music"/>
    <n v="156"/>
    <n v="38.880000000000003"/>
    <x v="4"/>
    <x v="35"/>
    <x v="2553"/>
    <x v="2550"/>
    <x v="5"/>
  </r>
  <r>
    <x v="2554"/>
    <x v="2553"/>
    <x v="2552"/>
    <x v="9"/>
    <n v="3684"/>
    <x v="0"/>
    <s v="US"/>
    <s v="USD"/>
    <x v="2551"/>
    <x v="2554"/>
    <b v="0"/>
    <n v="67"/>
    <x v="0"/>
    <s v="music/classical music"/>
    <n v="123"/>
    <n v="54.99"/>
    <x v="4"/>
    <x v="35"/>
    <x v="2554"/>
    <x v="2551"/>
    <x v="0"/>
  </r>
  <r>
    <x v="2555"/>
    <x v="2554"/>
    <x v="2553"/>
    <x v="13"/>
    <n v="2147"/>
    <x v="0"/>
    <s v="US"/>
    <s v="USD"/>
    <x v="2552"/>
    <x v="2555"/>
    <b v="0"/>
    <n v="35"/>
    <x v="0"/>
    <s v="music/classical music"/>
    <n v="107"/>
    <n v="61.34"/>
    <x v="4"/>
    <x v="35"/>
    <x v="2555"/>
    <x v="2552"/>
    <x v="5"/>
  </r>
  <r>
    <x v="2556"/>
    <x v="2555"/>
    <x v="2554"/>
    <x v="353"/>
    <n v="786"/>
    <x v="0"/>
    <s v="US"/>
    <s v="USD"/>
    <x v="2553"/>
    <x v="2556"/>
    <b v="0"/>
    <n v="34"/>
    <x v="0"/>
    <s v="music/classical music"/>
    <n v="106"/>
    <n v="23.12"/>
    <x v="4"/>
    <x v="35"/>
    <x v="2556"/>
    <x v="2553"/>
    <x v="5"/>
  </r>
  <r>
    <x v="2557"/>
    <x v="2556"/>
    <x v="2555"/>
    <x v="42"/>
    <n v="1066"/>
    <x v="0"/>
    <s v="GB"/>
    <s v="GBP"/>
    <x v="2554"/>
    <x v="2557"/>
    <b v="0"/>
    <n v="36"/>
    <x v="0"/>
    <s v="music/classical music"/>
    <n v="118"/>
    <n v="29.61"/>
    <x v="4"/>
    <x v="35"/>
    <x v="2557"/>
    <x v="2554"/>
    <x v="3"/>
  </r>
  <r>
    <x v="2558"/>
    <x v="2557"/>
    <x v="2556"/>
    <x v="21"/>
    <n v="1361"/>
    <x v="0"/>
    <s v="AU"/>
    <s v="AUD"/>
    <x v="2555"/>
    <x v="2558"/>
    <b v="0"/>
    <n v="18"/>
    <x v="0"/>
    <s v="music/classical music"/>
    <n v="109"/>
    <n v="75.61"/>
    <x v="4"/>
    <x v="35"/>
    <x v="2558"/>
    <x v="2555"/>
    <x v="0"/>
  </r>
  <r>
    <x v="2559"/>
    <x v="2558"/>
    <x v="2557"/>
    <x v="134"/>
    <n v="890"/>
    <x v="0"/>
    <s v="US"/>
    <s v="USD"/>
    <x v="2556"/>
    <x v="2559"/>
    <b v="0"/>
    <n v="25"/>
    <x v="0"/>
    <s v="music/classical music"/>
    <n v="111"/>
    <n v="35.6"/>
    <x v="4"/>
    <x v="35"/>
    <x v="2559"/>
    <x v="2556"/>
    <x v="6"/>
  </r>
  <r>
    <x v="2560"/>
    <x v="2559"/>
    <x v="2558"/>
    <x v="9"/>
    <n v="3003"/>
    <x v="0"/>
    <s v="GB"/>
    <s v="GBP"/>
    <x v="2557"/>
    <x v="2560"/>
    <b v="0"/>
    <n v="21"/>
    <x v="0"/>
    <s v="music/classical music"/>
    <n v="100"/>
    <n v="143"/>
    <x v="4"/>
    <x v="35"/>
    <x v="2560"/>
    <x v="2557"/>
    <x v="0"/>
  </r>
  <r>
    <x v="2561"/>
    <x v="2560"/>
    <x v="2559"/>
    <x v="57"/>
    <n v="0"/>
    <x v="1"/>
    <s v="CA"/>
    <s v="CAD"/>
    <x v="2558"/>
    <x v="2561"/>
    <b v="0"/>
    <n v="0"/>
    <x v="1"/>
    <s v="food/food trucks"/>
    <n v="0"/>
    <n v="0"/>
    <x v="7"/>
    <x v="19"/>
    <x v="2561"/>
    <x v="2558"/>
    <x v="0"/>
  </r>
  <r>
    <x v="2562"/>
    <x v="2561"/>
    <x v="2560"/>
    <x v="3"/>
    <n v="75"/>
    <x v="1"/>
    <s v="DE"/>
    <s v="EUR"/>
    <x v="2559"/>
    <x v="2562"/>
    <b v="0"/>
    <n v="3"/>
    <x v="1"/>
    <s v="food/food trucks"/>
    <n v="1"/>
    <n v="25"/>
    <x v="7"/>
    <x v="19"/>
    <x v="2562"/>
    <x v="2559"/>
    <x v="2"/>
  </r>
  <r>
    <x v="2563"/>
    <x v="2562"/>
    <x v="2561"/>
    <x v="22"/>
    <n v="0"/>
    <x v="1"/>
    <s v="US"/>
    <s v="USD"/>
    <x v="2560"/>
    <x v="2563"/>
    <b v="0"/>
    <n v="0"/>
    <x v="1"/>
    <s v="food/food trucks"/>
    <n v="0"/>
    <n v="0"/>
    <x v="7"/>
    <x v="19"/>
    <x v="2563"/>
    <x v="2560"/>
    <x v="0"/>
  </r>
  <r>
    <x v="2564"/>
    <x v="2563"/>
    <x v="2562"/>
    <x v="79"/>
    <n v="0"/>
    <x v="1"/>
    <s v="CA"/>
    <s v="CAD"/>
    <x v="2561"/>
    <x v="2564"/>
    <b v="0"/>
    <n v="0"/>
    <x v="1"/>
    <s v="food/food trucks"/>
    <n v="0"/>
    <n v="0"/>
    <x v="7"/>
    <x v="19"/>
    <x v="2564"/>
    <x v="2561"/>
    <x v="3"/>
  </r>
  <r>
    <x v="2565"/>
    <x v="2564"/>
    <x v="2563"/>
    <x v="3"/>
    <n v="100"/>
    <x v="1"/>
    <s v="US"/>
    <s v="USD"/>
    <x v="2562"/>
    <x v="2565"/>
    <b v="0"/>
    <n v="1"/>
    <x v="1"/>
    <s v="food/food trucks"/>
    <n v="1"/>
    <n v="100"/>
    <x v="7"/>
    <x v="19"/>
    <x v="2565"/>
    <x v="2562"/>
    <x v="2"/>
  </r>
  <r>
    <x v="2566"/>
    <x v="2565"/>
    <x v="2564"/>
    <x v="19"/>
    <n v="0"/>
    <x v="1"/>
    <s v="US"/>
    <s v="USD"/>
    <x v="2563"/>
    <x v="2566"/>
    <b v="0"/>
    <n v="0"/>
    <x v="1"/>
    <s v="food/food trucks"/>
    <n v="0"/>
    <n v="0"/>
    <x v="7"/>
    <x v="19"/>
    <x v="2566"/>
    <x v="2563"/>
    <x v="3"/>
  </r>
  <r>
    <x v="2567"/>
    <x v="2566"/>
    <x v="2565"/>
    <x v="101"/>
    <n v="120"/>
    <x v="1"/>
    <s v="US"/>
    <s v="USD"/>
    <x v="2564"/>
    <x v="2567"/>
    <b v="0"/>
    <n v="2"/>
    <x v="1"/>
    <s v="food/food trucks"/>
    <n v="0"/>
    <n v="60"/>
    <x v="7"/>
    <x v="19"/>
    <x v="2567"/>
    <x v="2564"/>
    <x v="0"/>
  </r>
  <r>
    <x v="2568"/>
    <x v="2567"/>
    <x v="2566"/>
    <x v="3"/>
    <n v="50"/>
    <x v="1"/>
    <s v="GB"/>
    <s v="GBP"/>
    <x v="2565"/>
    <x v="2568"/>
    <b v="0"/>
    <n v="1"/>
    <x v="1"/>
    <s v="food/food trucks"/>
    <n v="1"/>
    <n v="50"/>
    <x v="7"/>
    <x v="19"/>
    <x v="2568"/>
    <x v="2565"/>
    <x v="2"/>
  </r>
  <r>
    <x v="2569"/>
    <x v="2568"/>
    <x v="2567"/>
    <x v="115"/>
    <n v="145"/>
    <x v="1"/>
    <s v="US"/>
    <s v="USD"/>
    <x v="2566"/>
    <x v="2569"/>
    <b v="0"/>
    <n v="2"/>
    <x v="1"/>
    <s v="food/food trucks"/>
    <n v="2"/>
    <n v="72.5"/>
    <x v="7"/>
    <x v="19"/>
    <x v="2569"/>
    <x v="2566"/>
    <x v="0"/>
  </r>
  <r>
    <x v="2570"/>
    <x v="2569"/>
    <x v="2568"/>
    <x v="39"/>
    <n v="59"/>
    <x v="1"/>
    <s v="US"/>
    <s v="USD"/>
    <x v="2567"/>
    <x v="2570"/>
    <b v="0"/>
    <n v="2"/>
    <x v="1"/>
    <s v="food/food trucks"/>
    <n v="1"/>
    <n v="29.5"/>
    <x v="7"/>
    <x v="19"/>
    <x v="2570"/>
    <x v="2567"/>
    <x v="1"/>
  </r>
  <r>
    <x v="2571"/>
    <x v="2570"/>
    <x v="2569"/>
    <x v="57"/>
    <n v="250"/>
    <x v="1"/>
    <s v="AU"/>
    <s v="AUD"/>
    <x v="2568"/>
    <x v="2571"/>
    <b v="0"/>
    <n v="4"/>
    <x v="1"/>
    <s v="food/food trucks"/>
    <n v="0"/>
    <n v="62.5"/>
    <x v="7"/>
    <x v="19"/>
    <x v="2571"/>
    <x v="2568"/>
    <x v="2"/>
  </r>
  <r>
    <x v="2572"/>
    <x v="2571"/>
    <x v="2570"/>
    <x v="11"/>
    <n v="0"/>
    <x v="1"/>
    <s v="US"/>
    <s v="USD"/>
    <x v="2569"/>
    <x v="2572"/>
    <b v="0"/>
    <n v="0"/>
    <x v="1"/>
    <s v="food/food trucks"/>
    <n v="0"/>
    <n v="0"/>
    <x v="7"/>
    <x v="19"/>
    <x v="2572"/>
    <x v="2569"/>
    <x v="0"/>
  </r>
  <r>
    <x v="2573"/>
    <x v="2572"/>
    <x v="2571"/>
    <x v="6"/>
    <n v="0"/>
    <x v="1"/>
    <s v="US"/>
    <s v="USD"/>
    <x v="2570"/>
    <x v="2573"/>
    <b v="0"/>
    <n v="0"/>
    <x v="1"/>
    <s v="food/food trucks"/>
    <n v="0"/>
    <n v="0"/>
    <x v="7"/>
    <x v="19"/>
    <x v="2573"/>
    <x v="2570"/>
    <x v="3"/>
  </r>
  <r>
    <x v="2574"/>
    <x v="2573"/>
    <x v="2572"/>
    <x v="3"/>
    <n v="0"/>
    <x v="1"/>
    <s v="US"/>
    <s v="USD"/>
    <x v="2571"/>
    <x v="2574"/>
    <b v="0"/>
    <n v="0"/>
    <x v="1"/>
    <s v="food/food trucks"/>
    <n v="0"/>
    <n v="0"/>
    <x v="7"/>
    <x v="19"/>
    <x v="2574"/>
    <x v="2571"/>
    <x v="2"/>
  </r>
  <r>
    <x v="2575"/>
    <x v="2574"/>
    <x v="2573"/>
    <x v="94"/>
    <n v="0"/>
    <x v="1"/>
    <s v="US"/>
    <s v="USD"/>
    <x v="2572"/>
    <x v="2575"/>
    <b v="0"/>
    <n v="0"/>
    <x v="1"/>
    <s v="food/food trucks"/>
    <n v="0"/>
    <n v="0"/>
    <x v="7"/>
    <x v="19"/>
    <x v="2575"/>
    <x v="2572"/>
    <x v="3"/>
  </r>
  <r>
    <x v="2576"/>
    <x v="2575"/>
    <x v="2574"/>
    <x v="3"/>
    <n v="0"/>
    <x v="1"/>
    <s v="US"/>
    <s v="USD"/>
    <x v="2573"/>
    <x v="2576"/>
    <b v="0"/>
    <n v="0"/>
    <x v="1"/>
    <s v="food/food trucks"/>
    <n v="0"/>
    <n v="0"/>
    <x v="7"/>
    <x v="19"/>
    <x v="2576"/>
    <x v="2573"/>
    <x v="0"/>
  </r>
  <r>
    <x v="2577"/>
    <x v="2576"/>
    <x v="2575"/>
    <x v="36"/>
    <n v="0"/>
    <x v="1"/>
    <s v="US"/>
    <s v="USD"/>
    <x v="2574"/>
    <x v="2577"/>
    <b v="0"/>
    <n v="0"/>
    <x v="1"/>
    <s v="food/food trucks"/>
    <n v="0"/>
    <n v="0"/>
    <x v="7"/>
    <x v="19"/>
    <x v="2577"/>
    <x v="2574"/>
    <x v="3"/>
  </r>
  <r>
    <x v="2578"/>
    <x v="2577"/>
    <x v="2576"/>
    <x v="12"/>
    <n v="0"/>
    <x v="1"/>
    <s v="US"/>
    <s v="USD"/>
    <x v="2575"/>
    <x v="2578"/>
    <b v="0"/>
    <n v="0"/>
    <x v="1"/>
    <s v="food/food trucks"/>
    <n v="0"/>
    <n v="0"/>
    <x v="7"/>
    <x v="19"/>
    <x v="2578"/>
    <x v="2575"/>
    <x v="0"/>
  </r>
  <r>
    <x v="2579"/>
    <x v="2578"/>
    <x v="2577"/>
    <x v="61"/>
    <n v="277"/>
    <x v="1"/>
    <s v="US"/>
    <s v="USD"/>
    <x v="2576"/>
    <x v="2579"/>
    <b v="0"/>
    <n v="12"/>
    <x v="1"/>
    <s v="food/food trucks"/>
    <n v="0"/>
    <n v="23.08"/>
    <x v="7"/>
    <x v="19"/>
    <x v="2579"/>
    <x v="2576"/>
    <x v="3"/>
  </r>
  <r>
    <x v="2580"/>
    <x v="2579"/>
    <x v="2578"/>
    <x v="0"/>
    <n v="51"/>
    <x v="1"/>
    <s v="US"/>
    <s v="USD"/>
    <x v="2577"/>
    <x v="2580"/>
    <b v="0"/>
    <n v="2"/>
    <x v="1"/>
    <s v="food/food trucks"/>
    <n v="1"/>
    <n v="25.5"/>
    <x v="7"/>
    <x v="19"/>
    <x v="2580"/>
    <x v="2577"/>
    <x v="0"/>
  </r>
  <r>
    <x v="2581"/>
    <x v="2580"/>
    <x v="2579"/>
    <x v="10"/>
    <n v="530"/>
    <x v="2"/>
    <s v="US"/>
    <s v="USD"/>
    <x v="2578"/>
    <x v="2581"/>
    <b v="0"/>
    <n v="11"/>
    <x v="1"/>
    <s v="food/food trucks"/>
    <n v="11"/>
    <n v="48.18"/>
    <x v="7"/>
    <x v="19"/>
    <x v="2581"/>
    <x v="2578"/>
    <x v="0"/>
  </r>
  <r>
    <x v="2582"/>
    <x v="2581"/>
    <x v="2580"/>
    <x v="161"/>
    <n v="1"/>
    <x v="2"/>
    <s v="US"/>
    <s v="USD"/>
    <x v="2579"/>
    <x v="2582"/>
    <b v="0"/>
    <n v="1"/>
    <x v="1"/>
    <s v="food/food trucks"/>
    <n v="0"/>
    <n v="1"/>
    <x v="7"/>
    <x v="19"/>
    <x v="2582"/>
    <x v="2579"/>
    <x v="2"/>
  </r>
  <r>
    <x v="2583"/>
    <x v="2582"/>
    <x v="2581"/>
    <x v="28"/>
    <n v="5"/>
    <x v="2"/>
    <s v="US"/>
    <s v="USD"/>
    <x v="2580"/>
    <x v="2583"/>
    <b v="0"/>
    <n v="5"/>
    <x v="1"/>
    <s v="food/food trucks"/>
    <n v="1"/>
    <n v="1"/>
    <x v="7"/>
    <x v="19"/>
    <x v="2583"/>
    <x v="2580"/>
    <x v="0"/>
  </r>
  <r>
    <x v="2584"/>
    <x v="2583"/>
    <x v="2582"/>
    <x v="3"/>
    <n v="0"/>
    <x v="2"/>
    <s v="US"/>
    <s v="USD"/>
    <x v="2581"/>
    <x v="2584"/>
    <b v="0"/>
    <n v="0"/>
    <x v="1"/>
    <s v="food/food trucks"/>
    <n v="0"/>
    <n v="0"/>
    <x v="7"/>
    <x v="19"/>
    <x v="2584"/>
    <x v="2581"/>
    <x v="0"/>
  </r>
  <r>
    <x v="2585"/>
    <x v="2584"/>
    <x v="2583"/>
    <x v="11"/>
    <n v="50"/>
    <x v="2"/>
    <s v="US"/>
    <s v="USD"/>
    <x v="2582"/>
    <x v="2585"/>
    <b v="0"/>
    <n v="1"/>
    <x v="1"/>
    <s v="food/food trucks"/>
    <n v="0"/>
    <n v="50"/>
    <x v="7"/>
    <x v="19"/>
    <x v="2585"/>
    <x v="2582"/>
    <x v="3"/>
  </r>
  <r>
    <x v="2586"/>
    <x v="2585"/>
    <x v="2584"/>
    <x v="9"/>
    <n v="5"/>
    <x v="2"/>
    <s v="GB"/>
    <s v="GBP"/>
    <x v="2583"/>
    <x v="2586"/>
    <b v="0"/>
    <n v="1"/>
    <x v="1"/>
    <s v="food/food trucks"/>
    <n v="0"/>
    <n v="5"/>
    <x v="7"/>
    <x v="19"/>
    <x v="2586"/>
    <x v="2583"/>
    <x v="0"/>
  </r>
  <r>
    <x v="2587"/>
    <x v="2586"/>
    <x v="2585"/>
    <x v="63"/>
    <n v="1217"/>
    <x v="2"/>
    <s v="US"/>
    <s v="USD"/>
    <x v="2584"/>
    <x v="2587"/>
    <b v="0"/>
    <n v="6"/>
    <x v="1"/>
    <s v="food/food trucks"/>
    <n v="2"/>
    <n v="202.83"/>
    <x v="7"/>
    <x v="19"/>
    <x v="2587"/>
    <x v="2584"/>
    <x v="0"/>
  </r>
  <r>
    <x v="2588"/>
    <x v="2587"/>
    <x v="2586"/>
    <x v="12"/>
    <n v="233"/>
    <x v="2"/>
    <s v="US"/>
    <s v="USD"/>
    <x v="2585"/>
    <x v="2588"/>
    <b v="0"/>
    <n v="8"/>
    <x v="1"/>
    <s v="food/food trucks"/>
    <n v="4"/>
    <n v="29.13"/>
    <x v="7"/>
    <x v="19"/>
    <x v="2588"/>
    <x v="2585"/>
    <x v="0"/>
  </r>
  <r>
    <x v="2589"/>
    <x v="2588"/>
    <x v="2587"/>
    <x v="63"/>
    <n v="5"/>
    <x v="2"/>
    <s v="DK"/>
    <s v="DKK"/>
    <x v="2586"/>
    <x v="2589"/>
    <b v="0"/>
    <n v="1"/>
    <x v="1"/>
    <s v="food/food trucks"/>
    <n v="0"/>
    <n v="5"/>
    <x v="7"/>
    <x v="19"/>
    <x v="2589"/>
    <x v="2586"/>
    <x v="2"/>
  </r>
  <r>
    <x v="2590"/>
    <x v="2589"/>
    <x v="2588"/>
    <x v="9"/>
    <n v="0"/>
    <x v="2"/>
    <s v="AU"/>
    <s v="AUD"/>
    <x v="2587"/>
    <x v="2590"/>
    <b v="0"/>
    <n v="0"/>
    <x v="1"/>
    <s v="food/food trucks"/>
    <n v="0"/>
    <n v="0"/>
    <x v="7"/>
    <x v="19"/>
    <x v="2590"/>
    <x v="2587"/>
    <x v="2"/>
  </r>
  <r>
    <x v="2591"/>
    <x v="2590"/>
    <x v="2589"/>
    <x v="15"/>
    <n v="26"/>
    <x v="2"/>
    <s v="US"/>
    <s v="USD"/>
    <x v="2588"/>
    <x v="2591"/>
    <b v="0"/>
    <n v="2"/>
    <x v="1"/>
    <s v="food/food trucks"/>
    <n v="2"/>
    <n v="13"/>
    <x v="7"/>
    <x v="19"/>
    <x v="2591"/>
    <x v="2588"/>
    <x v="2"/>
  </r>
  <r>
    <x v="2592"/>
    <x v="2591"/>
    <x v="2590"/>
    <x v="11"/>
    <n v="50"/>
    <x v="2"/>
    <s v="US"/>
    <s v="USD"/>
    <x v="2589"/>
    <x v="2592"/>
    <b v="0"/>
    <n v="1"/>
    <x v="1"/>
    <s v="food/food trucks"/>
    <n v="0"/>
    <n v="50"/>
    <x v="7"/>
    <x v="19"/>
    <x v="2592"/>
    <x v="2589"/>
    <x v="3"/>
  </r>
  <r>
    <x v="2593"/>
    <x v="2592"/>
    <x v="2591"/>
    <x v="3"/>
    <n v="0"/>
    <x v="2"/>
    <s v="US"/>
    <s v="USD"/>
    <x v="2590"/>
    <x v="2593"/>
    <b v="0"/>
    <n v="0"/>
    <x v="1"/>
    <s v="food/food trucks"/>
    <n v="0"/>
    <n v="0"/>
    <x v="7"/>
    <x v="19"/>
    <x v="2593"/>
    <x v="2590"/>
    <x v="0"/>
  </r>
  <r>
    <x v="2594"/>
    <x v="2593"/>
    <x v="2592"/>
    <x v="58"/>
    <n v="1"/>
    <x v="2"/>
    <s v="US"/>
    <s v="USD"/>
    <x v="2591"/>
    <x v="2594"/>
    <b v="0"/>
    <n v="1"/>
    <x v="1"/>
    <s v="food/food trucks"/>
    <n v="0"/>
    <n v="1"/>
    <x v="7"/>
    <x v="19"/>
    <x v="2594"/>
    <x v="2591"/>
    <x v="3"/>
  </r>
  <r>
    <x v="2595"/>
    <x v="2594"/>
    <x v="2593"/>
    <x v="36"/>
    <n v="1825"/>
    <x v="2"/>
    <s v="US"/>
    <s v="USD"/>
    <x v="2592"/>
    <x v="2595"/>
    <b v="0"/>
    <n v="19"/>
    <x v="1"/>
    <s v="food/food trucks"/>
    <n v="12"/>
    <n v="96.05"/>
    <x v="7"/>
    <x v="19"/>
    <x v="2595"/>
    <x v="2592"/>
    <x v="1"/>
  </r>
  <r>
    <x v="2596"/>
    <x v="2595"/>
    <x v="2594"/>
    <x v="19"/>
    <n v="8256"/>
    <x v="2"/>
    <s v="CA"/>
    <s v="CAD"/>
    <x v="2593"/>
    <x v="2596"/>
    <b v="0"/>
    <n v="27"/>
    <x v="1"/>
    <s v="food/food trucks"/>
    <n v="24"/>
    <n v="305.77999999999997"/>
    <x v="7"/>
    <x v="19"/>
    <x v="2596"/>
    <x v="2593"/>
    <x v="3"/>
  </r>
  <r>
    <x v="2597"/>
    <x v="2596"/>
    <x v="2595"/>
    <x v="15"/>
    <n v="85"/>
    <x v="2"/>
    <s v="GB"/>
    <s v="GBP"/>
    <x v="2594"/>
    <x v="2597"/>
    <b v="0"/>
    <n v="7"/>
    <x v="1"/>
    <s v="food/food trucks"/>
    <n v="6"/>
    <n v="12.14"/>
    <x v="7"/>
    <x v="19"/>
    <x v="2597"/>
    <x v="2594"/>
    <x v="2"/>
  </r>
  <r>
    <x v="2598"/>
    <x v="2597"/>
    <x v="2596"/>
    <x v="9"/>
    <n v="1170"/>
    <x v="2"/>
    <s v="US"/>
    <s v="USD"/>
    <x v="2595"/>
    <x v="2598"/>
    <b v="0"/>
    <n v="14"/>
    <x v="1"/>
    <s v="food/food trucks"/>
    <n v="39"/>
    <n v="83.57"/>
    <x v="7"/>
    <x v="19"/>
    <x v="2598"/>
    <x v="2595"/>
    <x v="0"/>
  </r>
  <r>
    <x v="2599"/>
    <x v="2598"/>
    <x v="2597"/>
    <x v="354"/>
    <n v="90"/>
    <x v="2"/>
    <s v="US"/>
    <s v="USD"/>
    <x v="2596"/>
    <x v="2599"/>
    <b v="0"/>
    <n v="5"/>
    <x v="1"/>
    <s v="food/food trucks"/>
    <n v="1"/>
    <n v="18"/>
    <x v="7"/>
    <x v="19"/>
    <x v="2599"/>
    <x v="2596"/>
    <x v="3"/>
  </r>
  <r>
    <x v="2600"/>
    <x v="2599"/>
    <x v="2598"/>
    <x v="63"/>
    <n v="3466"/>
    <x v="2"/>
    <s v="US"/>
    <s v="USD"/>
    <x v="2597"/>
    <x v="2600"/>
    <b v="0"/>
    <n v="30"/>
    <x v="1"/>
    <s v="food/food trucks"/>
    <n v="7"/>
    <n v="115.53"/>
    <x v="7"/>
    <x v="19"/>
    <x v="2600"/>
    <x v="2597"/>
    <x v="2"/>
  </r>
  <r>
    <x v="2601"/>
    <x v="2600"/>
    <x v="2599"/>
    <x v="2"/>
    <n v="3307"/>
    <x v="0"/>
    <s v="US"/>
    <s v="USD"/>
    <x v="2598"/>
    <x v="2601"/>
    <b v="1"/>
    <n v="151"/>
    <x v="0"/>
    <s v="technology/space exploration"/>
    <n v="661"/>
    <n v="21.9"/>
    <x v="2"/>
    <x v="36"/>
    <x v="2601"/>
    <x v="2598"/>
    <x v="5"/>
  </r>
  <r>
    <x v="2602"/>
    <x v="2601"/>
    <x v="2600"/>
    <x v="14"/>
    <n v="39131"/>
    <x v="0"/>
    <s v="US"/>
    <s v="USD"/>
    <x v="2599"/>
    <x v="2602"/>
    <b v="1"/>
    <n v="489"/>
    <x v="0"/>
    <s v="technology/space exploration"/>
    <n v="326"/>
    <n v="80.02"/>
    <x v="2"/>
    <x v="36"/>
    <x v="2602"/>
    <x v="2599"/>
    <x v="3"/>
  </r>
  <r>
    <x v="2603"/>
    <x v="2602"/>
    <x v="2601"/>
    <x v="257"/>
    <n v="1776"/>
    <x v="0"/>
    <s v="US"/>
    <s v="USD"/>
    <x v="2600"/>
    <x v="2603"/>
    <b v="1"/>
    <n v="50"/>
    <x v="0"/>
    <s v="technology/space exploration"/>
    <n v="101"/>
    <n v="35.520000000000003"/>
    <x v="2"/>
    <x v="36"/>
    <x v="2603"/>
    <x v="2600"/>
    <x v="4"/>
  </r>
  <r>
    <x v="2604"/>
    <x v="2603"/>
    <x v="2602"/>
    <x v="22"/>
    <n v="20843.599999999999"/>
    <x v="0"/>
    <s v="US"/>
    <s v="USD"/>
    <x v="2601"/>
    <x v="2604"/>
    <b v="1"/>
    <n v="321"/>
    <x v="0"/>
    <s v="technology/space exploration"/>
    <n v="104"/>
    <n v="64.930000000000007"/>
    <x v="2"/>
    <x v="36"/>
    <x v="2604"/>
    <x v="2601"/>
    <x v="5"/>
  </r>
  <r>
    <x v="2605"/>
    <x v="2604"/>
    <x v="2603"/>
    <x v="57"/>
    <n v="107421.57"/>
    <x v="0"/>
    <s v="US"/>
    <s v="USD"/>
    <x v="2602"/>
    <x v="2605"/>
    <b v="1"/>
    <n v="1762"/>
    <x v="0"/>
    <s v="technology/space exploration"/>
    <n v="107"/>
    <n v="60.97"/>
    <x v="2"/>
    <x v="36"/>
    <x v="2605"/>
    <x v="2602"/>
    <x v="2"/>
  </r>
  <r>
    <x v="2606"/>
    <x v="2605"/>
    <x v="2604"/>
    <x v="34"/>
    <n v="12106"/>
    <x v="0"/>
    <s v="US"/>
    <s v="USD"/>
    <x v="2603"/>
    <x v="2606"/>
    <b v="1"/>
    <n v="385"/>
    <x v="0"/>
    <s v="technology/space exploration"/>
    <n v="110"/>
    <n v="31.44"/>
    <x v="2"/>
    <x v="36"/>
    <x v="2606"/>
    <x v="2603"/>
    <x v="3"/>
  </r>
  <r>
    <x v="2607"/>
    <x v="2606"/>
    <x v="2605"/>
    <x v="6"/>
    <n v="32616"/>
    <x v="0"/>
    <s v="US"/>
    <s v="USD"/>
    <x v="2604"/>
    <x v="2607"/>
    <b v="1"/>
    <n v="398"/>
    <x v="0"/>
    <s v="technology/space exploration"/>
    <n v="408"/>
    <n v="81.95"/>
    <x v="2"/>
    <x v="36"/>
    <x v="2607"/>
    <x v="2604"/>
    <x v="0"/>
  </r>
  <r>
    <x v="2608"/>
    <x v="2607"/>
    <x v="2606"/>
    <x v="6"/>
    <n v="17914"/>
    <x v="0"/>
    <s v="US"/>
    <s v="USD"/>
    <x v="2605"/>
    <x v="2608"/>
    <b v="1"/>
    <n v="304"/>
    <x v="0"/>
    <s v="technology/space exploration"/>
    <n v="224"/>
    <n v="58.93"/>
    <x v="2"/>
    <x v="36"/>
    <x v="2608"/>
    <x v="2605"/>
    <x v="1"/>
  </r>
  <r>
    <x v="2609"/>
    <x v="2608"/>
    <x v="2607"/>
    <x v="19"/>
    <n v="106330.39"/>
    <x v="0"/>
    <s v="US"/>
    <s v="USD"/>
    <x v="2606"/>
    <x v="2609"/>
    <b v="1"/>
    <n v="676"/>
    <x v="0"/>
    <s v="technology/space exploration"/>
    <n v="304"/>
    <n v="157.29"/>
    <x v="2"/>
    <x v="36"/>
    <x v="2609"/>
    <x v="2606"/>
    <x v="5"/>
  </r>
  <r>
    <x v="2610"/>
    <x v="2609"/>
    <x v="2608"/>
    <x v="355"/>
    <n v="32172.66"/>
    <x v="0"/>
    <s v="US"/>
    <s v="USD"/>
    <x v="2607"/>
    <x v="2610"/>
    <b v="1"/>
    <n v="577"/>
    <x v="0"/>
    <s v="technology/space exploration"/>
    <n v="141"/>
    <n v="55.76"/>
    <x v="2"/>
    <x v="36"/>
    <x v="2610"/>
    <x v="2607"/>
    <x v="2"/>
  </r>
  <r>
    <x v="2611"/>
    <x v="2610"/>
    <x v="2609"/>
    <x v="34"/>
    <n v="306970"/>
    <x v="0"/>
    <s v="DE"/>
    <s v="EUR"/>
    <x v="2608"/>
    <x v="2611"/>
    <b v="1"/>
    <n v="3663"/>
    <x v="0"/>
    <s v="technology/space exploration"/>
    <n v="2791"/>
    <n v="83.8"/>
    <x v="2"/>
    <x v="36"/>
    <x v="2611"/>
    <x v="2608"/>
    <x v="2"/>
  </r>
  <r>
    <x v="2612"/>
    <x v="2611"/>
    <x v="2610"/>
    <x v="3"/>
    <n v="17176.13"/>
    <x v="0"/>
    <s v="US"/>
    <s v="USD"/>
    <x v="2609"/>
    <x v="2612"/>
    <b v="1"/>
    <n v="294"/>
    <x v="0"/>
    <s v="technology/space exploration"/>
    <n v="172"/>
    <n v="58.42"/>
    <x v="2"/>
    <x v="36"/>
    <x v="2612"/>
    <x v="2609"/>
    <x v="3"/>
  </r>
  <r>
    <x v="2613"/>
    <x v="2612"/>
    <x v="2611"/>
    <x v="51"/>
    <n v="7576"/>
    <x v="0"/>
    <s v="US"/>
    <s v="USD"/>
    <x v="2610"/>
    <x v="2613"/>
    <b v="1"/>
    <n v="28"/>
    <x v="0"/>
    <s v="technology/space exploration"/>
    <n v="101"/>
    <n v="270.57"/>
    <x v="2"/>
    <x v="36"/>
    <x v="2613"/>
    <x v="2610"/>
    <x v="5"/>
  </r>
  <r>
    <x v="2614"/>
    <x v="2613"/>
    <x v="2612"/>
    <x v="124"/>
    <n v="10710"/>
    <x v="0"/>
    <s v="US"/>
    <s v="USD"/>
    <x v="2611"/>
    <x v="2614"/>
    <b v="1"/>
    <n v="100"/>
    <x v="0"/>
    <s v="technology/space exploration"/>
    <n v="102"/>
    <n v="107.1"/>
    <x v="2"/>
    <x v="36"/>
    <x v="2614"/>
    <x v="2611"/>
    <x v="3"/>
  </r>
  <r>
    <x v="2615"/>
    <x v="2614"/>
    <x v="2613"/>
    <x v="356"/>
    <n v="3397"/>
    <x v="0"/>
    <s v="GB"/>
    <s v="GBP"/>
    <x v="2612"/>
    <x v="2615"/>
    <b v="0"/>
    <n v="72"/>
    <x v="0"/>
    <s v="technology/space exploration"/>
    <n v="170"/>
    <n v="47.18"/>
    <x v="2"/>
    <x v="36"/>
    <x v="2615"/>
    <x v="2612"/>
    <x v="2"/>
  </r>
  <r>
    <x v="2616"/>
    <x v="2615"/>
    <x v="2614"/>
    <x v="31"/>
    <n v="28633.5"/>
    <x v="0"/>
    <s v="US"/>
    <s v="USD"/>
    <x v="2613"/>
    <x v="2616"/>
    <b v="1"/>
    <n v="238"/>
    <x v="0"/>
    <s v="technology/space exploration"/>
    <n v="115"/>
    <n v="120.31"/>
    <x v="2"/>
    <x v="36"/>
    <x v="2616"/>
    <x v="2613"/>
    <x v="0"/>
  </r>
  <r>
    <x v="2617"/>
    <x v="2616"/>
    <x v="2615"/>
    <x v="2"/>
    <n v="4388"/>
    <x v="0"/>
    <s v="US"/>
    <s v="USD"/>
    <x v="2614"/>
    <x v="2617"/>
    <b v="1"/>
    <n v="159"/>
    <x v="0"/>
    <s v="technology/space exploration"/>
    <n v="878"/>
    <n v="27.6"/>
    <x v="2"/>
    <x v="36"/>
    <x v="2617"/>
    <x v="2614"/>
    <x v="3"/>
  </r>
  <r>
    <x v="2618"/>
    <x v="2617"/>
    <x v="2616"/>
    <x v="36"/>
    <n v="15808"/>
    <x v="0"/>
    <s v="US"/>
    <s v="USD"/>
    <x v="2615"/>
    <x v="2618"/>
    <b v="1"/>
    <n v="77"/>
    <x v="0"/>
    <s v="technology/space exploration"/>
    <n v="105"/>
    <n v="205.3"/>
    <x v="2"/>
    <x v="36"/>
    <x v="2618"/>
    <x v="2615"/>
    <x v="0"/>
  </r>
  <r>
    <x v="2619"/>
    <x v="2618"/>
    <x v="2617"/>
    <x v="28"/>
    <n v="1884"/>
    <x v="0"/>
    <s v="US"/>
    <s v="USD"/>
    <x v="2616"/>
    <x v="2619"/>
    <b v="1"/>
    <n v="53"/>
    <x v="0"/>
    <s v="technology/space exploration"/>
    <n v="188"/>
    <n v="35.549999999999997"/>
    <x v="2"/>
    <x v="36"/>
    <x v="2619"/>
    <x v="2616"/>
    <x v="0"/>
  </r>
  <r>
    <x v="2620"/>
    <x v="2619"/>
    <x v="2618"/>
    <x v="99"/>
    <n v="93374"/>
    <x v="0"/>
    <s v="AU"/>
    <s v="AUD"/>
    <x v="2617"/>
    <x v="2620"/>
    <b v="1"/>
    <n v="1251"/>
    <x v="0"/>
    <s v="technology/space exploration"/>
    <n v="144"/>
    <n v="74.64"/>
    <x v="2"/>
    <x v="36"/>
    <x v="2620"/>
    <x v="2617"/>
    <x v="0"/>
  </r>
  <r>
    <x v="2621"/>
    <x v="2620"/>
    <x v="2619"/>
    <x v="36"/>
    <n v="21882"/>
    <x v="0"/>
    <s v="US"/>
    <s v="USD"/>
    <x v="2618"/>
    <x v="2621"/>
    <b v="1"/>
    <n v="465"/>
    <x v="0"/>
    <s v="technology/space exploration"/>
    <n v="146"/>
    <n v="47.06"/>
    <x v="2"/>
    <x v="36"/>
    <x v="2621"/>
    <x v="2618"/>
    <x v="0"/>
  </r>
  <r>
    <x v="2622"/>
    <x v="2621"/>
    <x v="2620"/>
    <x v="15"/>
    <n v="1967.76"/>
    <x v="0"/>
    <s v="IT"/>
    <s v="EUR"/>
    <x v="2619"/>
    <x v="2622"/>
    <b v="0"/>
    <n v="74"/>
    <x v="0"/>
    <s v="technology/space exploration"/>
    <n v="131"/>
    <n v="26.59"/>
    <x v="2"/>
    <x v="36"/>
    <x v="2622"/>
    <x v="2619"/>
    <x v="2"/>
  </r>
  <r>
    <x v="2623"/>
    <x v="2622"/>
    <x v="2621"/>
    <x v="13"/>
    <n v="2280"/>
    <x v="0"/>
    <s v="US"/>
    <s v="USD"/>
    <x v="2620"/>
    <x v="2623"/>
    <b v="0"/>
    <n v="62"/>
    <x v="0"/>
    <s v="technology/space exploration"/>
    <n v="114"/>
    <n v="36.770000000000003"/>
    <x v="2"/>
    <x v="36"/>
    <x v="2623"/>
    <x v="2620"/>
    <x v="2"/>
  </r>
  <r>
    <x v="2624"/>
    <x v="2623"/>
    <x v="2622"/>
    <x v="6"/>
    <n v="110353.65"/>
    <x v="0"/>
    <s v="US"/>
    <s v="USD"/>
    <x v="2621"/>
    <x v="2624"/>
    <b v="0"/>
    <n v="3468"/>
    <x v="0"/>
    <s v="technology/space exploration"/>
    <n v="1379"/>
    <n v="31.82"/>
    <x v="2"/>
    <x v="36"/>
    <x v="2624"/>
    <x v="2621"/>
    <x v="5"/>
  </r>
  <r>
    <x v="2625"/>
    <x v="2624"/>
    <x v="2623"/>
    <x v="325"/>
    <n v="1434"/>
    <x v="0"/>
    <s v="DE"/>
    <s v="EUR"/>
    <x v="2622"/>
    <x v="2625"/>
    <b v="0"/>
    <n v="52"/>
    <x v="0"/>
    <s v="technology/space exploration"/>
    <n v="956"/>
    <n v="27.58"/>
    <x v="2"/>
    <x v="36"/>
    <x v="2625"/>
    <x v="2622"/>
    <x v="2"/>
  </r>
  <r>
    <x v="2626"/>
    <x v="2625"/>
    <x v="2624"/>
    <x v="30"/>
    <n v="2800"/>
    <x v="0"/>
    <s v="US"/>
    <s v="USD"/>
    <x v="2623"/>
    <x v="2626"/>
    <b v="0"/>
    <n v="50"/>
    <x v="0"/>
    <s v="technology/space exploration"/>
    <n v="112"/>
    <n v="56"/>
    <x v="2"/>
    <x v="36"/>
    <x v="2626"/>
    <x v="2623"/>
    <x v="0"/>
  </r>
  <r>
    <x v="2627"/>
    <x v="2626"/>
    <x v="2625"/>
    <x v="325"/>
    <n v="970"/>
    <x v="0"/>
    <s v="US"/>
    <s v="USD"/>
    <x v="2624"/>
    <x v="2627"/>
    <b v="0"/>
    <n v="45"/>
    <x v="0"/>
    <s v="technology/space exploration"/>
    <n v="647"/>
    <n v="21.56"/>
    <x v="2"/>
    <x v="36"/>
    <x v="2627"/>
    <x v="2624"/>
    <x v="0"/>
  </r>
  <r>
    <x v="2628"/>
    <x v="2627"/>
    <x v="2626"/>
    <x v="357"/>
    <n v="926"/>
    <x v="0"/>
    <s v="US"/>
    <s v="USD"/>
    <x v="2625"/>
    <x v="2628"/>
    <b v="0"/>
    <n v="21"/>
    <x v="0"/>
    <s v="technology/space exploration"/>
    <n v="110"/>
    <n v="44.1"/>
    <x v="2"/>
    <x v="36"/>
    <x v="2628"/>
    <x v="2625"/>
    <x v="3"/>
  </r>
  <r>
    <x v="2629"/>
    <x v="2628"/>
    <x v="2627"/>
    <x v="10"/>
    <n v="6387"/>
    <x v="0"/>
    <s v="GB"/>
    <s v="GBP"/>
    <x v="2626"/>
    <x v="2629"/>
    <b v="0"/>
    <n v="100"/>
    <x v="0"/>
    <s v="technology/space exploration"/>
    <n v="128"/>
    <n v="63.87"/>
    <x v="2"/>
    <x v="36"/>
    <x v="2629"/>
    <x v="2626"/>
    <x v="0"/>
  </r>
  <r>
    <x v="2630"/>
    <x v="2629"/>
    <x v="2628"/>
    <x v="13"/>
    <n v="3158"/>
    <x v="0"/>
    <s v="AU"/>
    <s v="AUD"/>
    <x v="2627"/>
    <x v="2630"/>
    <b v="0"/>
    <n v="81"/>
    <x v="0"/>
    <s v="technology/space exploration"/>
    <n v="158"/>
    <n v="38.99"/>
    <x v="2"/>
    <x v="36"/>
    <x v="2630"/>
    <x v="2627"/>
    <x v="2"/>
  </r>
  <r>
    <x v="2631"/>
    <x v="2630"/>
    <x v="2629"/>
    <x v="22"/>
    <n v="22933.05"/>
    <x v="0"/>
    <s v="US"/>
    <s v="USD"/>
    <x v="2628"/>
    <x v="2631"/>
    <b v="0"/>
    <n v="286"/>
    <x v="0"/>
    <s v="technology/space exploration"/>
    <n v="115"/>
    <n v="80.19"/>
    <x v="2"/>
    <x v="36"/>
    <x v="2631"/>
    <x v="2628"/>
    <x v="0"/>
  </r>
  <r>
    <x v="2632"/>
    <x v="2631"/>
    <x v="2630"/>
    <x v="358"/>
    <n v="1466"/>
    <x v="0"/>
    <s v="US"/>
    <s v="USD"/>
    <x v="2629"/>
    <x v="2632"/>
    <b v="0"/>
    <n v="42"/>
    <x v="0"/>
    <s v="technology/space exploration"/>
    <n v="137"/>
    <n v="34.9"/>
    <x v="2"/>
    <x v="36"/>
    <x v="2632"/>
    <x v="2629"/>
    <x v="2"/>
  </r>
  <r>
    <x v="2633"/>
    <x v="2632"/>
    <x v="2631"/>
    <x v="10"/>
    <n v="17731"/>
    <x v="0"/>
    <s v="US"/>
    <s v="USD"/>
    <x v="2630"/>
    <x v="2633"/>
    <b v="0"/>
    <n v="199"/>
    <x v="0"/>
    <s v="technology/space exploration"/>
    <n v="355"/>
    <n v="89.1"/>
    <x v="2"/>
    <x v="36"/>
    <x v="2633"/>
    <x v="2630"/>
    <x v="3"/>
  </r>
  <r>
    <x v="2634"/>
    <x v="2633"/>
    <x v="2632"/>
    <x v="359"/>
    <n v="986"/>
    <x v="0"/>
    <s v="US"/>
    <s v="USD"/>
    <x v="2631"/>
    <x v="2634"/>
    <b v="0"/>
    <n v="25"/>
    <x v="0"/>
    <s v="technology/space exploration"/>
    <n v="106"/>
    <n v="39.44"/>
    <x v="2"/>
    <x v="36"/>
    <x v="2634"/>
    <x v="2631"/>
    <x v="2"/>
  </r>
  <r>
    <x v="2635"/>
    <x v="2634"/>
    <x v="2633"/>
    <x v="236"/>
    <n v="11500"/>
    <x v="0"/>
    <s v="CA"/>
    <s v="CAD"/>
    <x v="2632"/>
    <x v="2635"/>
    <b v="0"/>
    <n v="84"/>
    <x v="0"/>
    <s v="technology/space exploration"/>
    <n v="100"/>
    <n v="136.9"/>
    <x v="2"/>
    <x v="36"/>
    <x v="2635"/>
    <x v="2632"/>
    <x v="0"/>
  </r>
  <r>
    <x v="2636"/>
    <x v="2635"/>
    <x v="2634"/>
    <x v="28"/>
    <n v="1873"/>
    <x v="0"/>
    <s v="US"/>
    <s v="USD"/>
    <x v="2633"/>
    <x v="2636"/>
    <b v="0"/>
    <n v="50"/>
    <x v="0"/>
    <s v="technology/space exploration"/>
    <n v="187"/>
    <n v="37.46"/>
    <x v="2"/>
    <x v="36"/>
    <x v="2636"/>
    <x v="2633"/>
    <x v="2"/>
  </r>
  <r>
    <x v="2637"/>
    <x v="2636"/>
    <x v="2635"/>
    <x v="2"/>
    <n v="831"/>
    <x v="0"/>
    <s v="US"/>
    <s v="USD"/>
    <x v="2634"/>
    <x v="2637"/>
    <b v="0"/>
    <n v="26"/>
    <x v="0"/>
    <s v="technology/space exploration"/>
    <n v="166"/>
    <n v="31.96"/>
    <x v="2"/>
    <x v="36"/>
    <x v="2637"/>
    <x v="2634"/>
    <x v="2"/>
  </r>
  <r>
    <x v="2638"/>
    <x v="2637"/>
    <x v="2636"/>
    <x v="360"/>
    <n v="353"/>
    <x v="0"/>
    <s v="US"/>
    <s v="USD"/>
    <x v="2635"/>
    <x v="2638"/>
    <b v="0"/>
    <n v="14"/>
    <x v="0"/>
    <s v="technology/space exploration"/>
    <n v="102"/>
    <n v="25.21"/>
    <x v="2"/>
    <x v="36"/>
    <x v="2638"/>
    <x v="2635"/>
    <x v="3"/>
  </r>
  <r>
    <x v="2639"/>
    <x v="2638"/>
    <x v="2637"/>
    <x v="43"/>
    <n v="492"/>
    <x v="0"/>
    <s v="GB"/>
    <s v="GBP"/>
    <x v="2636"/>
    <x v="2639"/>
    <b v="0"/>
    <n v="49"/>
    <x v="0"/>
    <s v="technology/space exploration"/>
    <n v="164"/>
    <n v="10.039999999999999"/>
    <x v="2"/>
    <x v="36"/>
    <x v="2639"/>
    <x v="2636"/>
    <x v="0"/>
  </r>
  <r>
    <x v="2640"/>
    <x v="2639"/>
    <x v="2638"/>
    <x v="9"/>
    <n v="3170"/>
    <x v="0"/>
    <s v="US"/>
    <s v="USD"/>
    <x v="2637"/>
    <x v="2640"/>
    <b v="0"/>
    <n v="69"/>
    <x v="0"/>
    <s v="technology/space exploration"/>
    <n v="106"/>
    <n v="45.94"/>
    <x v="2"/>
    <x v="36"/>
    <x v="2640"/>
    <x v="2637"/>
    <x v="0"/>
  </r>
  <r>
    <x v="2641"/>
    <x v="2640"/>
    <x v="2639"/>
    <x v="15"/>
    <n v="15"/>
    <x v="2"/>
    <s v="US"/>
    <s v="USD"/>
    <x v="2638"/>
    <x v="2641"/>
    <b v="0"/>
    <n v="1"/>
    <x v="1"/>
    <s v="technology/space exploration"/>
    <n v="1"/>
    <n v="15"/>
    <x v="2"/>
    <x v="36"/>
    <x v="2641"/>
    <x v="2638"/>
    <x v="3"/>
  </r>
  <r>
    <x v="2642"/>
    <x v="2641"/>
    <x v="2640"/>
    <x v="69"/>
    <n v="0"/>
    <x v="2"/>
    <s v="DE"/>
    <s v="EUR"/>
    <x v="2639"/>
    <x v="2642"/>
    <b v="0"/>
    <n v="0"/>
    <x v="1"/>
    <s v="technology/space exploration"/>
    <n v="0"/>
    <n v="0"/>
    <x v="2"/>
    <x v="36"/>
    <x v="2642"/>
    <x v="2639"/>
    <x v="2"/>
  </r>
  <r>
    <x v="2643"/>
    <x v="2642"/>
    <x v="2641"/>
    <x v="80"/>
    <n v="335597.31"/>
    <x v="1"/>
    <s v="US"/>
    <s v="USD"/>
    <x v="323"/>
    <x v="2643"/>
    <b v="1"/>
    <n v="1501"/>
    <x v="1"/>
    <s v="technology/space exploration"/>
    <n v="34"/>
    <n v="223.58"/>
    <x v="2"/>
    <x v="36"/>
    <x v="2643"/>
    <x v="323"/>
    <x v="2"/>
  </r>
  <r>
    <x v="2644"/>
    <x v="2643"/>
    <x v="2642"/>
    <x v="57"/>
    <n v="2053"/>
    <x v="1"/>
    <s v="US"/>
    <s v="USD"/>
    <x v="2640"/>
    <x v="2644"/>
    <b v="1"/>
    <n v="52"/>
    <x v="1"/>
    <s v="technology/space exploration"/>
    <n v="2"/>
    <n v="39.479999999999997"/>
    <x v="2"/>
    <x v="36"/>
    <x v="2644"/>
    <x v="2640"/>
    <x v="1"/>
  </r>
  <r>
    <x v="2645"/>
    <x v="2644"/>
    <x v="2643"/>
    <x v="22"/>
    <n v="2100"/>
    <x v="1"/>
    <s v="AU"/>
    <s v="AUD"/>
    <x v="2641"/>
    <x v="2645"/>
    <b v="1"/>
    <n v="23"/>
    <x v="1"/>
    <s v="technology/space exploration"/>
    <n v="11"/>
    <n v="91.3"/>
    <x v="2"/>
    <x v="36"/>
    <x v="2645"/>
    <x v="2641"/>
    <x v="3"/>
  </r>
  <r>
    <x v="2646"/>
    <x v="2645"/>
    <x v="2644"/>
    <x v="69"/>
    <n v="42086.42"/>
    <x v="1"/>
    <s v="US"/>
    <s v="USD"/>
    <x v="2642"/>
    <x v="2646"/>
    <b v="1"/>
    <n v="535"/>
    <x v="1"/>
    <s v="technology/space exploration"/>
    <n v="8"/>
    <n v="78.67"/>
    <x v="2"/>
    <x v="36"/>
    <x v="2646"/>
    <x v="2642"/>
    <x v="0"/>
  </r>
  <r>
    <x v="2647"/>
    <x v="2646"/>
    <x v="2645"/>
    <x v="30"/>
    <n v="36"/>
    <x v="1"/>
    <s v="CA"/>
    <s v="CAD"/>
    <x v="2643"/>
    <x v="2647"/>
    <b v="0"/>
    <n v="3"/>
    <x v="1"/>
    <s v="technology/space exploration"/>
    <n v="1"/>
    <n v="12"/>
    <x v="2"/>
    <x v="36"/>
    <x v="2647"/>
    <x v="2643"/>
    <x v="0"/>
  </r>
  <r>
    <x v="2648"/>
    <x v="2647"/>
    <x v="2646"/>
    <x v="14"/>
    <n v="106"/>
    <x v="1"/>
    <s v="US"/>
    <s v="USD"/>
    <x v="2644"/>
    <x v="2648"/>
    <b v="0"/>
    <n v="6"/>
    <x v="1"/>
    <s v="technology/space exploration"/>
    <n v="1"/>
    <n v="17.670000000000002"/>
    <x v="2"/>
    <x v="36"/>
    <x v="2648"/>
    <x v="2644"/>
    <x v="2"/>
  </r>
  <r>
    <x v="2649"/>
    <x v="2648"/>
    <x v="2647"/>
    <x v="152"/>
    <n v="124"/>
    <x v="1"/>
    <s v="US"/>
    <s v="USD"/>
    <x v="2645"/>
    <x v="2649"/>
    <b v="0"/>
    <n v="3"/>
    <x v="1"/>
    <s v="technology/space exploration"/>
    <n v="0"/>
    <n v="41.33"/>
    <x v="2"/>
    <x v="36"/>
    <x v="2649"/>
    <x v="2645"/>
    <x v="0"/>
  </r>
  <r>
    <x v="2650"/>
    <x v="2649"/>
    <x v="2648"/>
    <x v="127"/>
    <n v="358"/>
    <x v="1"/>
    <s v="US"/>
    <s v="USD"/>
    <x v="2646"/>
    <x v="2650"/>
    <b v="0"/>
    <n v="5"/>
    <x v="1"/>
    <s v="technology/space exploration"/>
    <n v="1"/>
    <n v="71.599999999999994"/>
    <x v="2"/>
    <x v="36"/>
    <x v="2650"/>
    <x v="2646"/>
    <x v="2"/>
  </r>
  <r>
    <x v="2651"/>
    <x v="2650"/>
    <x v="2649"/>
    <x v="361"/>
    <n v="5233"/>
    <x v="1"/>
    <s v="US"/>
    <s v="USD"/>
    <x v="2647"/>
    <x v="2651"/>
    <b v="0"/>
    <n v="17"/>
    <x v="1"/>
    <s v="technology/space exploration"/>
    <n v="2"/>
    <n v="307.82"/>
    <x v="2"/>
    <x v="36"/>
    <x v="2651"/>
    <x v="2647"/>
    <x v="0"/>
  </r>
  <r>
    <x v="2652"/>
    <x v="2651"/>
    <x v="2650"/>
    <x v="57"/>
    <n v="885"/>
    <x v="1"/>
    <s v="AU"/>
    <s v="AUD"/>
    <x v="2648"/>
    <x v="2652"/>
    <b v="0"/>
    <n v="11"/>
    <x v="1"/>
    <s v="technology/space exploration"/>
    <n v="1"/>
    <n v="80.45"/>
    <x v="2"/>
    <x v="36"/>
    <x v="2652"/>
    <x v="2648"/>
    <x v="3"/>
  </r>
  <r>
    <x v="2653"/>
    <x v="2652"/>
    <x v="2651"/>
    <x v="362"/>
    <n v="5876"/>
    <x v="1"/>
    <s v="US"/>
    <s v="USD"/>
    <x v="2649"/>
    <x v="2653"/>
    <b v="0"/>
    <n v="70"/>
    <x v="1"/>
    <s v="technology/space exploration"/>
    <n v="12"/>
    <n v="83.94"/>
    <x v="2"/>
    <x v="36"/>
    <x v="2653"/>
    <x v="2649"/>
    <x v="3"/>
  </r>
  <r>
    <x v="2654"/>
    <x v="2653"/>
    <x v="2652"/>
    <x v="57"/>
    <n v="51"/>
    <x v="1"/>
    <s v="US"/>
    <s v="USD"/>
    <x v="2650"/>
    <x v="2654"/>
    <b v="0"/>
    <n v="6"/>
    <x v="1"/>
    <s v="technology/space exploration"/>
    <n v="0"/>
    <n v="8.5"/>
    <x v="2"/>
    <x v="36"/>
    <x v="2654"/>
    <x v="2650"/>
    <x v="0"/>
  </r>
  <r>
    <x v="2655"/>
    <x v="2654"/>
    <x v="2653"/>
    <x v="36"/>
    <n v="3155"/>
    <x v="1"/>
    <s v="US"/>
    <s v="USD"/>
    <x v="2651"/>
    <x v="2655"/>
    <b v="0"/>
    <n v="43"/>
    <x v="1"/>
    <s v="technology/space exploration"/>
    <n v="21"/>
    <n v="73.37"/>
    <x v="2"/>
    <x v="36"/>
    <x v="2655"/>
    <x v="2651"/>
    <x v="2"/>
  </r>
  <r>
    <x v="2656"/>
    <x v="2655"/>
    <x v="2654"/>
    <x v="60"/>
    <n v="17155"/>
    <x v="1"/>
    <s v="US"/>
    <s v="USD"/>
    <x v="2652"/>
    <x v="2656"/>
    <b v="0"/>
    <n v="152"/>
    <x v="1"/>
    <s v="technology/space exploration"/>
    <n v="11"/>
    <n v="112.86"/>
    <x v="2"/>
    <x v="36"/>
    <x v="2656"/>
    <x v="2652"/>
    <x v="1"/>
  </r>
  <r>
    <x v="2657"/>
    <x v="2656"/>
    <x v="2655"/>
    <x v="11"/>
    <n v="5621.38"/>
    <x v="1"/>
    <s v="US"/>
    <s v="USD"/>
    <x v="2653"/>
    <x v="2657"/>
    <b v="0"/>
    <n v="59"/>
    <x v="1"/>
    <s v="technology/space exploration"/>
    <n v="19"/>
    <n v="95.28"/>
    <x v="2"/>
    <x v="36"/>
    <x v="2657"/>
    <x v="2653"/>
    <x v="2"/>
  </r>
  <r>
    <x v="2658"/>
    <x v="2657"/>
    <x v="2656"/>
    <x v="316"/>
    <n v="91"/>
    <x v="1"/>
    <s v="US"/>
    <s v="USD"/>
    <x v="2654"/>
    <x v="2658"/>
    <b v="0"/>
    <n v="4"/>
    <x v="1"/>
    <s v="technology/space exploration"/>
    <n v="0"/>
    <n v="22.75"/>
    <x v="2"/>
    <x v="36"/>
    <x v="2658"/>
    <x v="2654"/>
    <x v="2"/>
  </r>
  <r>
    <x v="2659"/>
    <x v="2658"/>
    <x v="2657"/>
    <x v="197"/>
    <n v="1333"/>
    <x v="1"/>
    <s v="US"/>
    <s v="USD"/>
    <x v="2655"/>
    <x v="2659"/>
    <b v="0"/>
    <n v="10"/>
    <x v="1"/>
    <s v="technology/space exploration"/>
    <n v="3"/>
    <n v="133.30000000000001"/>
    <x v="2"/>
    <x v="36"/>
    <x v="2659"/>
    <x v="2655"/>
    <x v="0"/>
  </r>
  <r>
    <x v="2660"/>
    <x v="2659"/>
    <x v="2658"/>
    <x v="22"/>
    <n v="19"/>
    <x v="1"/>
    <s v="US"/>
    <s v="USD"/>
    <x v="2656"/>
    <x v="2660"/>
    <b v="0"/>
    <n v="5"/>
    <x v="1"/>
    <s v="technology/space exploration"/>
    <n v="0"/>
    <n v="3.8"/>
    <x v="2"/>
    <x v="36"/>
    <x v="2660"/>
    <x v="2656"/>
    <x v="0"/>
  </r>
  <r>
    <x v="2661"/>
    <x v="2660"/>
    <x v="2659"/>
    <x v="10"/>
    <n v="5145"/>
    <x v="0"/>
    <s v="US"/>
    <s v="USD"/>
    <x v="2657"/>
    <x v="2661"/>
    <b v="0"/>
    <n v="60"/>
    <x v="0"/>
    <s v="technology/makerspaces"/>
    <n v="103"/>
    <n v="85.75"/>
    <x v="2"/>
    <x v="37"/>
    <x v="2661"/>
    <x v="2657"/>
    <x v="4"/>
  </r>
  <r>
    <x v="2662"/>
    <x v="2661"/>
    <x v="2660"/>
    <x v="22"/>
    <n v="21360"/>
    <x v="0"/>
    <s v="US"/>
    <s v="USD"/>
    <x v="2658"/>
    <x v="2662"/>
    <b v="0"/>
    <n v="80"/>
    <x v="0"/>
    <s v="technology/makerspaces"/>
    <n v="107"/>
    <n v="267"/>
    <x v="2"/>
    <x v="37"/>
    <x v="2662"/>
    <x v="2658"/>
    <x v="0"/>
  </r>
  <r>
    <x v="2663"/>
    <x v="2662"/>
    <x v="2661"/>
    <x v="22"/>
    <n v="20919.25"/>
    <x v="0"/>
    <s v="CA"/>
    <s v="CAD"/>
    <x v="2659"/>
    <x v="2663"/>
    <b v="0"/>
    <n v="56"/>
    <x v="0"/>
    <s v="technology/makerspaces"/>
    <n v="105"/>
    <n v="373.56"/>
    <x v="2"/>
    <x v="37"/>
    <x v="2663"/>
    <x v="2659"/>
    <x v="0"/>
  </r>
  <r>
    <x v="2664"/>
    <x v="2663"/>
    <x v="2662"/>
    <x v="178"/>
    <n v="18100"/>
    <x v="0"/>
    <s v="US"/>
    <s v="USD"/>
    <x v="2660"/>
    <x v="2664"/>
    <b v="0"/>
    <n v="104"/>
    <x v="0"/>
    <s v="technology/makerspaces"/>
    <n v="103"/>
    <n v="174.04"/>
    <x v="2"/>
    <x v="37"/>
    <x v="2664"/>
    <x v="2660"/>
    <x v="0"/>
  </r>
  <r>
    <x v="2665"/>
    <x v="2664"/>
    <x v="2663"/>
    <x v="8"/>
    <n v="4310"/>
    <x v="0"/>
    <s v="US"/>
    <s v="USD"/>
    <x v="2661"/>
    <x v="2665"/>
    <b v="0"/>
    <n v="46"/>
    <x v="0"/>
    <s v="technology/makerspaces"/>
    <n v="123"/>
    <n v="93.7"/>
    <x v="2"/>
    <x v="37"/>
    <x v="2665"/>
    <x v="2661"/>
    <x v="0"/>
  </r>
  <r>
    <x v="2666"/>
    <x v="2665"/>
    <x v="2664"/>
    <x v="3"/>
    <n v="15929.51"/>
    <x v="0"/>
    <s v="US"/>
    <s v="USD"/>
    <x v="2662"/>
    <x v="2666"/>
    <b v="0"/>
    <n v="206"/>
    <x v="0"/>
    <s v="technology/makerspaces"/>
    <n v="159"/>
    <n v="77.33"/>
    <x v="2"/>
    <x v="37"/>
    <x v="2666"/>
    <x v="2662"/>
    <x v="0"/>
  </r>
  <r>
    <x v="2667"/>
    <x v="2666"/>
    <x v="2665"/>
    <x v="15"/>
    <n v="1660"/>
    <x v="0"/>
    <s v="US"/>
    <s v="USD"/>
    <x v="2663"/>
    <x v="2667"/>
    <b v="0"/>
    <n v="18"/>
    <x v="0"/>
    <s v="technology/makerspaces"/>
    <n v="111"/>
    <n v="92.22"/>
    <x v="2"/>
    <x v="37"/>
    <x v="2667"/>
    <x v="2663"/>
    <x v="2"/>
  </r>
  <r>
    <x v="2668"/>
    <x v="2667"/>
    <x v="2666"/>
    <x v="28"/>
    <n v="1707"/>
    <x v="0"/>
    <s v="CA"/>
    <s v="CAD"/>
    <x v="2664"/>
    <x v="2668"/>
    <b v="0"/>
    <n v="28"/>
    <x v="0"/>
    <s v="technology/makerspaces"/>
    <n v="171"/>
    <n v="60.96"/>
    <x v="2"/>
    <x v="37"/>
    <x v="2668"/>
    <x v="2664"/>
    <x v="0"/>
  </r>
  <r>
    <x v="2669"/>
    <x v="2668"/>
    <x v="2667"/>
    <x v="134"/>
    <n v="1001"/>
    <x v="0"/>
    <s v="US"/>
    <s v="USD"/>
    <x v="2665"/>
    <x v="2669"/>
    <b v="0"/>
    <n v="11"/>
    <x v="0"/>
    <s v="technology/makerspaces"/>
    <n v="125"/>
    <n v="91"/>
    <x v="2"/>
    <x v="37"/>
    <x v="2669"/>
    <x v="2665"/>
    <x v="0"/>
  </r>
  <r>
    <x v="2670"/>
    <x v="2669"/>
    <x v="2668"/>
    <x v="363"/>
    <n v="2495"/>
    <x v="2"/>
    <s v="AU"/>
    <s v="AUD"/>
    <x v="2666"/>
    <x v="2670"/>
    <b v="1"/>
    <n v="60"/>
    <x v="1"/>
    <s v="technology/makerspaces"/>
    <n v="6"/>
    <n v="41.58"/>
    <x v="2"/>
    <x v="37"/>
    <x v="2670"/>
    <x v="2666"/>
    <x v="3"/>
  </r>
  <r>
    <x v="2671"/>
    <x v="2670"/>
    <x v="2669"/>
    <x v="31"/>
    <n v="2836"/>
    <x v="2"/>
    <s v="US"/>
    <s v="USD"/>
    <x v="2667"/>
    <x v="2671"/>
    <b v="1"/>
    <n v="84"/>
    <x v="1"/>
    <s v="technology/makerspaces"/>
    <n v="11"/>
    <n v="33.76"/>
    <x v="2"/>
    <x v="37"/>
    <x v="2671"/>
    <x v="2667"/>
    <x v="3"/>
  </r>
  <r>
    <x v="2672"/>
    <x v="2671"/>
    <x v="2670"/>
    <x v="3"/>
    <n v="3319"/>
    <x v="2"/>
    <s v="US"/>
    <s v="USD"/>
    <x v="2668"/>
    <x v="2672"/>
    <b v="1"/>
    <n v="47"/>
    <x v="1"/>
    <s v="technology/makerspaces"/>
    <n v="33"/>
    <n v="70.62"/>
    <x v="2"/>
    <x v="37"/>
    <x v="2672"/>
    <x v="2668"/>
    <x v="0"/>
  </r>
  <r>
    <x v="2673"/>
    <x v="2672"/>
    <x v="2671"/>
    <x v="79"/>
    <n v="11032"/>
    <x v="2"/>
    <s v="US"/>
    <s v="USD"/>
    <x v="2669"/>
    <x v="2673"/>
    <b v="1"/>
    <n v="66"/>
    <x v="1"/>
    <s v="technology/makerspaces"/>
    <n v="28"/>
    <n v="167.15"/>
    <x v="2"/>
    <x v="37"/>
    <x v="2673"/>
    <x v="2669"/>
    <x v="3"/>
  </r>
  <r>
    <x v="2674"/>
    <x v="2673"/>
    <x v="2672"/>
    <x v="19"/>
    <n v="21994"/>
    <x v="2"/>
    <s v="US"/>
    <s v="USD"/>
    <x v="2670"/>
    <x v="2674"/>
    <b v="1"/>
    <n v="171"/>
    <x v="1"/>
    <s v="technology/makerspaces"/>
    <n v="63"/>
    <n v="128.62"/>
    <x v="2"/>
    <x v="37"/>
    <x v="2674"/>
    <x v="2670"/>
    <x v="2"/>
  </r>
  <r>
    <x v="2675"/>
    <x v="2674"/>
    <x v="2673"/>
    <x v="31"/>
    <n v="1897"/>
    <x v="2"/>
    <s v="US"/>
    <s v="USD"/>
    <x v="2671"/>
    <x v="2675"/>
    <b v="1"/>
    <n v="29"/>
    <x v="1"/>
    <s v="technology/makerspaces"/>
    <n v="8"/>
    <n v="65.41"/>
    <x v="2"/>
    <x v="37"/>
    <x v="2675"/>
    <x v="2671"/>
    <x v="3"/>
  </r>
  <r>
    <x v="2676"/>
    <x v="2675"/>
    <x v="2674"/>
    <x v="190"/>
    <n v="1058"/>
    <x v="2"/>
    <s v="CA"/>
    <s v="CAD"/>
    <x v="2672"/>
    <x v="2676"/>
    <b v="0"/>
    <n v="9"/>
    <x v="1"/>
    <s v="technology/makerspaces"/>
    <n v="50"/>
    <n v="117.56"/>
    <x v="2"/>
    <x v="37"/>
    <x v="2676"/>
    <x v="2672"/>
    <x v="2"/>
  </r>
  <r>
    <x v="2677"/>
    <x v="2676"/>
    <x v="2675"/>
    <x v="330"/>
    <n v="3415"/>
    <x v="2"/>
    <s v="US"/>
    <s v="USD"/>
    <x v="2673"/>
    <x v="2677"/>
    <b v="0"/>
    <n v="27"/>
    <x v="1"/>
    <s v="technology/makerspaces"/>
    <n v="18"/>
    <n v="126.48"/>
    <x v="2"/>
    <x v="37"/>
    <x v="2677"/>
    <x v="2673"/>
    <x v="3"/>
  </r>
  <r>
    <x v="2678"/>
    <x v="2677"/>
    <x v="2676"/>
    <x v="364"/>
    <n v="1100"/>
    <x v="2"/>
    <s v="ES"/>
    <s v="EUR"/>
    <x v="2674"/>
    <x v="2678"/>
    <b v="0"/>
    <n v="2"/>
    <x v="1"/>
    <s v="technology/makerspaces"/>
    <n v="0"/>
    <n v="550"/>
    <x v="2"/>
    <x v="37"/>
    <x v="2678"/>
    <x v="2674"/>
    <x v="0"/>
  </r>
  <r>
    <x v="2679"/>
    <x v="2678"/>
    <x v="2677"/>
    <x v="79"/>
    <n v="132"/>
    <x v="2"/>
    <s v="US"/>
    <s v="USD"/>
    <x v="2675"/>
    <x v="2679"/>
    <b v="0"/>
    <n v="3"/>
    <x v="1"/>
    <s v="technology/makerspaces"/>
    <n v="0"/>
    <n v="44"/>
    <x v="2"/>
    <x v="37"/>
    <x v="2679"/>
    <x v="2675"/>
    <x v="0"/>
  </r>
  <r>
    <x v="2680"/>
    <x v="2679"/>
    <x v="2678"/>
    <x v="261"/>
    <n v="276"/>
    <x v="2"/>
    <s v="ES"/>
    <s v="EUR"/>
    <x v="2676"/>
    <x v="2680"/>
    <b v="0"/>
    <n v="4"/>
    <x v="1"/>
    <s v="technology/makerspaces"/>
    <n v="1"/>
    <n v="69"/>
    <x v="2"/>
    <x v="37"/>
    <x v="2680"/>
    <x v="2676"/>
    <x v="2"/>
  </r>
  <r>
    <x v="2681"/>
    <x v="2680"/>
    <x v="2679"/>
    <x v="6"/>
    <n v="55"/>
    <x v="2"/>
    <s v="US"/>
    <s v="USD"/>
    <x v="2677"/>
    <x v="2681"/>
    <b v="0"/>
    <n v="2"/>
    <x v="1"/>
    <s v="food/food trucks"/>
    <n v="1"/>
    <n v="27.5"/>
    <x v="7"/>
    <x v="19"/>
    <x v="2681"/>
    <x v="2677"/>
    <x v="3"/>
  </r>
  <r>
    <x v="2682"/>
    <x v="2681"/>
    <x v="2680"/>
    <x v="12"/>
    <n v="1698"/>
    <x v="2"/>
    <s v="US"/>
    <s v="USD"/>
    <x v="2678"/>
    <x v="2682"/>
    <b v="0"/>
    <n v="20"/>
    <x v="1"/>
    <s v="food/food trucks"/>
    <n v="28"/>
    <n v="84.9"/>
    <x v="7"/>
    <x v="19"/>
    <x v="2682"/>
    <x v="2678"/>
    <x v="3"/>
  </r>
  <r>
    <x v="2683"/>
    <x v="2682"/>
    <x v="2681"/>
    <x v="36"/>
    <n v="36"/>
    <x v="2"/>
    <s v="US"/>
    <s v="USD"/>
    <x v="2679"/>
    <x v="2683"/>
    <b v="0"/>
    <n v="3"/>
    <x v="1"/>
    <s v="food/food trucks"/>
    <n v="0"/>
    <n v="12"/>
    <x v="7"/>
    <x v="19"/>
    <x v="2683"/>
    <x v="2679"/>
    <x v="0"/>
  </r>
  <r>
    <x v="2684"/>
    <x v="2683"/>
    <x v="2682"/>
    <x v="54"/>
    <n v="800"/>
    <x v="2"/>
    <s v="US"/>
    <s v="USD"/>
    <x v="2680"/>
    <x v="2684"/>
    <b v="0"/>
    <n v="4"/>
    <x v="1"/>
    <s v="food/food trucks"/>
    <n v="1"/>
    <n v="200"/>
    <x v="7"/>
    <x v="19"/>
    <x v="2684"/>
    <x v="2680"/>
    <x v="3"/>
  </r>
  <r>
    <x v="2685"/>
    <x v="2684"/>
    <x v="2683"/>
    <x v="63"/>
    <n v="10"/>
    <x v="2"/>
    <s v="US"/>
    <s v="USD"/>
    <x v="2681"/>
    <x v="2685"/>
    <b v="0"/>
    <n v="1"/>
    <x v="1"/>
    <s v="food/food trucks"/>
    <n v="0"/>
    <n v="10"/>
    <x v="7"/>
    <x v="19"/>
    <x v="2685"/>
    <x v="2681"/>
    <x v="0"/>
  </r>
  <r>
    <x v="2686"/>
    <x v="2685"/>
    <x v="2684"/>
    <x v="11"/>
    <n v="0"/>
    <x v="2"/>
    <s v="US"/>
    <s v="USD"/>
    <x v="2682"/>
    <x v="2686"/>
    <b v="0"/>
    <n v="0"/>
    <x v="1"/>
    <s v="food/food trucks"/>
    <n v="0"/>
    <n v="0"/>
    <x v="7"/>
    <x v="19"/>
    <x v="2686"/>
    <x v="2682"/>
    <x v="3"/>
  </r>
  <r>
    <x v="2687"/>
    <x v="2686"/>
    <x v="2685"/>
    <x v="36"/>
    <n v="0"/>
    <x v="2"/>
    <s v="US"/>
    <s v="USD"/>
    <x v="2683"/>
    <x v="2687"/>
    <b v="0"/>
    <n v="0"/>
    <x v="1"/>
    <s v="food/food trucks"/>
    <n v="0"/>
    <n v="0"/>
    <x v="7"/>
    <x v="19"/>
    <x v="2687"/>
    <x v="2683"/>
    <x v="0"/>
  </r>
  <r>
    <x v="2688"/>
    <x v="2687"/>
    <x v="2686"/>
    <x v="63"/>
    <n v="74"/>
    <x v="2"/>
    <s v="US"/>
    <s v="USD"/>
    <x v="2684"/>
    <x v="2688"/>
    <b v="0"/>
    <n v="14"/>
    <x v="1"/>
    <s v="food/food trucks"/>
    <n v="0"/>
    <n v="5.29"/>
    <x v="7"/>
    <x v="19"/>
    <x v="2688"/>
    <x v="2684"/>
    <x v="0"/>
  </r>
  <r>
    <x v="2689"/>
    <x v="2688"/>
    <x v="2687"/>
    <x v="19"/>
    <n v="1"/>
    <x v="2"/>
    <s v="US"/>
    <s v="USD"/>
    <x v="2685"/>
    <x v="2689"/>
    <b v="0"/>
    <n v="1"/>
    <x v="1"/>
    <s v="food/food trucks"/>
    <n v="0"/>
    <n v="1"/>
    <x v="7"/>
    <x v="19"/>
    <x v="2689"/>
    <x v="2685"/>
    <x v="2"/>
  </r>
  <r>
    <x v="2690"/>
    <x v="2689"/>
    <x v="2688"/>
    <x v="58"/>
    <n v="8586"/>
    <x v="2"/>
    <s v="US"/>
    <s v="USD"/>
    <x v="2686"/>
    <x v="2690"/>
    <b v="0"/>
    <n v="118"/>
    <x v="1"/>
    <s v="food/food trucks"/>
    <n v="11"/>
    <n v="72.760000000000005"/>
    <x v="7"/>
    <x v="19"/>
    <x v="2690"/>
    <x v="2686"/>
    <x v="0"/>
  </r>
  <r>
    <x v="2691"/>
    <x v="2690"/>
    <x v="2689"/>
    <x v="99"/>
    <n v="35"/>
    <x v="2"/>
    <s v="CA"/>
    <s v="CAD"/>
    <x v="2687"/>
    <x v="2691"/>
    <b v="0"/>
    <n v="2"/>
    <x v="1"/>
    <s v="food/food trucks"/>
    <n v="0"/>
    <n v="17.5"/>
    <x v="7"/>
    <x v="19"/>
    <x v="2691"/>
    <x v="2687"/>
    <x v="0"/>
  </r>
  <r>
    <x v="2692"/>
    <x v="2691"/>
    <x v="2690"/>
    <x v="8"/>
    <n v="25"/>
    <x v="2"/>
    <s v="US"/>
    <s v="USD"/>
    <x v="2688"/>
    <x v="2692"/>
    <b v="0"/>
    <n v="1"/>
    <x v="1"/>
    <s v="food/food trucks"/>
    <n v="1"/>
    <n v="25"/>
    <x v="7"/>
    <x v="19"/>
    <x v="2692"/>
    <x v="2688"/>
    <x v="0"/>
  </r>
  <r>
    <x v="2693"/>
    <x v="2692"/>
    <x v="2691"/>
    <x v="10"/>
    <n v="40"/>
    <x v="2"/>
    <s v="US"/>
    <s v="USD"/>
    <x v="2689"/>
    <x v="2693"/>
    <b v="0"/>
    <n v="3"/>
    <x v="1"/>
    <s v="food/food trucks"/>
    <n v="1"/>
    <n v="13.33"/>
    <x v="7"/>
    <x v="19"/>
    <x v="2693"/>
    <x v="2689"/>
    <x v="3"/>
  </r>
  <r>
    <x v="2694"/>
    <x v="2693"/>
    <x v="2692"/>
    <x v="11"/>
    <n v="1"/>
    <x v="2"/>
    <s v="US"/>
    <s v="USD"/>
    <x v="2690"/>
    <x v="2694"/>
    <b v="0"/>
    <n v="1"/>
    <x v="1"/>
    <s v="food/food trucks"/>
    <n v="0"/>
    <n v="1"/>
    <x v="7"/>
    <x v="19"/>
    <x v="2694"/>
    <x v="2690"/>
    <x v="3"/>
  </r>
  <r>
    <x v="2695"/>
    <x v="2694"/>
    <x v="2693"/>
    <x v="36"/>
    <n v="71"/>
    <x v="2"/>
    <s v="US"/>
    <s v="USD"/>
    <x v="2691"/>
    <x v="2695"/>
    <b v="0"/>
    <n v="3"/>
    <x v="1"/>
    <s v="food/food trucks"/>
    <n v="0"/>
    <n v="23.67"/>
    <x v="7"/>
    <x v="19"/>
    <x v="2695"/>
    <x v="2691"/>
    <x v="0"/>
  </r>
  <r>
    <x v="2696"/>
    <x v="2695"/>
    <x v="2694"/>
    <x v="127"/>
    <n v="3390"/>
    <x v="2"/>
    <s v="US"/>
    <s v="USD"/>
    <x v="2692"/>
    <x v="2696"/>
    <b v="0"/>
    <n v="38"/>
    <x v="1"/>
    <s v="food/food trucks"/>
    <n v="6"/>
    <n v="89.21"/>
    <x v="7"/>
    <x v="19"/>
    <x v="2696"/>
    <x v="2692"/>
    <x v="3"/>
  </r>
  <r>
    <x v="2697"/>
    <x v="2696"/>
    <x v="2695"/>
    <x v="165"/>
    <n v="6061"/>
    <x v="2"/>
    <s v="US"/>
    <s v="USD"/>
    <x v="2693"/>
    <x v="2697"/>
    <b v="0"/>
    <n v="52"/>
    <x v="1"/>
    <s v="food/food trucks"/>
    <n v="26"/>
    <n v="116.56"/>
    <x v="7"/>
    <x v="19"/>
    <x v="2697"/>
    <x v="2693"/>
    <x v="0"/>
  </r>
  <r>
    <x v="2698"/>
    <x v="2697"/>
    <x v="2696"/>
    <x v="6"/>
    <n v="26.01"/>
    <x v="2"/>
    <s v="US"/>
    <s v="USD"/>
    <x v="2694"/>
    <x v="2698"/>
    <b v="0"/>
    <n v="2"/>
    <x v="1"/>
    <s v="food/food trucks"/>
    <n v="0"/>
    <n v="13.01"/>
    <x v="7"/>
    <x v="19"/>
    <x v="2698"/>
    <x v="2694"/>
    <x v="3"/>
  </r>
  <r>
    <x v="2699"/>
    <x v="2698"/>
    <x v="2697"/>
    <x v="365"/>
    <n v="0"/>
    <x v="2"/>
    <s v="CA"/>
    <s v="CAD"/>
    <x v="2695"/>
    <x v="2699"/>
    <b v="0"/>
    <n v="0"/>
    <x v="1"/>
    <s v="food/food trucks"/>
    <n v="0"/>
    <n v="0"/>
    <x v="7"/>
    <x v="19"/>
    <x v="2699"/>
    <x v="2695"/>
    <x v="3"/>
  </r>
  <r>
    <x v="2700"/>
    <x v="2699"/>
    <x v="2698"/>
    <x v="204"/>
    <n v="70"/>
    <x v="2"/>
    <s v="US"/>
    <s v="USD"/>
    <x v="2696"/>
    <x v="2700"/>
    <b v="0"/>
    <n v="4"/>
    <x v="1"/>
    <s v="food/food trucks"/>
    <n v="1"/>
    <n v="17.5"/>
    <x v="7"/>
    <x v="19"/>
    <x v="2700"/>
    <x v="2696"/>
    <x v="3"/>
  </r>
  <r>
    <x v="2701"/>
    <x v="2700"/>
    <x v="2699"/>
    <x v="104"/>
    <n v="1570"/>
    <x v="3"/>
    <s v="IE"/>
    <s v="EUR"/>
    <x v="2697"/>
    <x v="2701"/>
    <b v="0"/>
    <n v="46"/>
    <x v="1"/>
    <s v="theater/spaces"/>
    <n v="46"/>
    <n v="34.130000000000003"/>
    <x v="1"/>
    <x v="38"/>
    <x v="2701"/>
    <x v="2697"/>
    <x v="1"/>
  </r>
  <r>
    <x v="2702"/>
    <x v="2701"/>
    <x v="2700"/>
    <x v="3"/>
    <n v="3441"/>
    <x v="3"/>
    <s v="US"/>
    <s v="USD"/>
    <x v="2698"/>
    <x v="2702"/>
    <b v="1"/>
    <n v="26"/>
    <x v="1"/>
    <s v="theater/spaces"/>
    <n v="34"/>
    <n v="132.35"/>
    <x v="1"/>
    <x v="38"/>
    <x v="2702"/>
    <x v="2698"/>
    <x v="1"/>
  </r>
  <r>
    <x v="2703"/>
    <x v="2702"/>
    <x v="2701"/>
    <x v="79"/>
    <n v="41500"/>
    <x v="3"/>
    <s v="MX"/>
    <s v="MXN"/>
    <x v="2699"/>
    <x v="2703"/>
    <b v="0"/>
    <n v="45"/>
    <x v="1"/>
    <s v="theater/spaces"/>
    <n v="104"/>
    <n v="922.22"/>
    <x v="1"/>
    <x v="38"/>
    <x v="2703"/>
    <x v="2699"/>
    <x v="1"/>
  </r>
  <r>
    <x v="2704"/>
    <x v="2703"/>
    <x v="2702"/>
    <x v="266"/>
    <n v="1145"/>
    <x v="3"/>
    <s v="US"/>
    <s v="USD"/>
    <x v="2700"/>
    <x v="2704"/>
    <b v="0"/>
    <n v="7"/>
    <x v="1"/>
    <s v="theater/spaces"/>
    <n v="6"/>
    <n v="163.57"/>
    <x v="1"/>
    <x v="38"/>
    <x v="2704"/>
    <x v="2700"/>
    <x v="1"/>
  </r>
  <r>
    <x v="2705"/>
    <x v="2704"/>
    <x v="2703"/>
    <x v="281"/>
    <n v="1739"/>
    <x v="3"/>
    <s v="US"/>
    <s v="USD"/>
    <x v="2701"/>
    <x v="2705"/>
    <b v="0"/>
    <n v="8"/>
    <x v="1"/>
    <s v="theater/spaces"/>
    <n v="11"/>
    <n v="217.38"/>
    <x v="1"/>
    <x v="38"/>
    <x v="2705"/>
    <x v="2701"/>
    <x v="1"/>
  </r>
  <r>
    <x v="2706"/>
    <x v="2705"/>
    <x v="2704"/>
    <x v="19"/>
    <n v="39304"/>
    <x v="0"/>
    <s v="US"/>
    <s v="USD"/>
    <x v="2702"/>
    <x v="2706"/>
    <b v="1"/>
    <n v="263"/>
    <x v="0"/>
    <s v="theater/spaces"/>
    <n v="112"/>
    <n v="149.44"/>
    <x v="1"/>
    <x v="38"/>
    <x v="2706"/>
    <x v="2702"/>
    <x v="3"/>
  </r>
  <r>
    <x v="2707"/>
    <x v="2706"/>
    <x v="2705"/>
    <x v="6"/>
    <n v="28067.57"/>
    <x v="0"/>
    <s v="US"/>
    <s v="USD"/>
    <x v="2703"/>
    <x v="2707"/>
    <b v="1"/>
    <n v="394"/>
    <x v="0"/>
    <s v="theater/spaces"/>
    <n v="351"/>
    <n v="71.239999999999995"/>
    <x v="1"/>
    <x v="38"/>
    <x v="2707"/>
    <x v="2703"/>
    <x v="4"/>
  </r>
  <r>
    <x v="2708"/>
    <x v="2707"/>
    <x v="2706"/>
    <x v="22"/>
    <n v="46643.07"/>
    <x v="0"/>
    <s v="GB"/>
    <s v="GBP"/>
    <x v="2704"/>
    <x v="2708"/>
    <b v="1"/>
    <n v="1049"/>
    <x v="0"/>
    <s v="theater/spaces"/>
    <n v="233"/>
    <n v="44.46"/>
    <x v="1"/>
    <x v="38"/>
    <x v="2708"/>
    <x v="2704"/>
    <x v="2"/>
  </r>
  <r>
    <x v="2709"/>
    <x v="2708"/>
    <x v="2707"/>
    <x v="63"/>
    <n v="50803"/>
    <x v="0"/>
    <s v="US"/>
    <s v="USD"/>
    <x v="2705"/>
    <x v="2709"/>
    <b v="1"/>
    <n v="308"/>
    <x v="0"/>
    <s v="theater/spaces"/>
    <n v="102"/>
    <n v="164.94"/>
    <x v="1"/>
    <x v="38"/>
    <x v="2709"/>
    <x v="2705"/>
    <x v="2"/>
  </r>
  <r>
    <x v="2710"/>
    <x v="2709"/>
    <x v="2708"/>
    <x v="127"/>
    <n v="92340.21"/>
    <x v="0"/>
    <s v="US"/>
    <s v="USD"/>
    <x v="2706"/>
    <x v="2710"/>
    <b v="1"/>
    <n v="1088"/>
    <x v="0"/>
    <s v="theater/spaces"/>
    <n v="154"/>
    <n v="84.87"/>
    <x v="1"/>
    <x v="38"/>
    <x v="2710"/>
    <x v="2706"/>
    <x v="3"/>
  </r>
  <r>
    <x v="2711"/>
    <x v="2710"/>
    <x v="2709"/>
    <x v="366"/>
    <n v="3938"/>
    <x v="0"/>
    <s v="GB"/>
    <s v="GBP"/>
    <x v="2707"/>
    <x v="2711"/>
    <b v="1"/>
    <n v="73"/>
    <x v="0"/>
    <s v="theater/spaces"/>
    <n v="101"/>
    <n v="53.95"/>
    <x v="1"/>
    <x v="38"/>
    <x v="2711"/>
    <x v="2707"/>
    <x v="3"/>
  </r>
  <r>
    <x v="2712"/>
    <x v="2711"/>
    <x v="2710"/>
    <x v="62"/>
    <n v="7226"/>
    <x v="0"/>
    <s v="US"/>
    <s v="USD"/>
    <x v="2708"/>
    <x v="2712"/>
    <b v="1"/>
    <n v="143"/>
    <x v="0"/>
    <s v="theater/spaces"/>
    <n v="131"/>
    <n v="50.53"/>
    <x v="1"/>
    <x v="38"/>
    <x v="2712"/>
    <x v="2708"/>
    <x v="4"/>
  </r>
  <r>
    <x v="2713"/>
    <x v="2712"/>
    <x v="2711"/>
    <x v="60"/>
    <n v="153362"/>
    <x v="0"/>
    <s v="US"/>
    <s v="USD"/>
    <x v="2709"/>
    <x v="2713"/>
    <b v="1"/>
    <n v="1420"/>
    <x v="0"/>
    <s v="theater/spaces"/>
    <n v="102"/>
    <n v="108"/>
    <x v="1"/>
    <x v="38"/>
    <x v="2713"/>
    <x v="2709"/>
    <x v="0"/>
  </r>
  <r>
    <x v="2714"/>
    <x v="2713"/>
    <x v="2712"/>
    <x v="31"/>
    <n v="29089"/>
    <x v="0"/>
    <s v="US"/>
    <s v="USD"/>
    <x v="2710"/>
    <x v="2714"/>
    <b v="1"/>
    <n v="305"/>
    <x v="0"/>
    <s v="theater/spaces"/>
    <n v="116"/>
    <n v="95.37"/>
    <x v="1"/>
    <x v="38"/>
    <x v="2714"/>
    <x v="2710"/>
    <x v="2"/>
  </r>
  <r>
    <x v="2715"/>
    <x v="2714"/>
    <x v="2713"/>
    <x v="14"/>
    <n v="31754.69"/>
    <x v="0"/>
    <s v="US"/>
    <s v="USD"/>
    <x v="2711"/>
    <x v="2715"/>
    <b v="1"/>
    <n v="551"/>
    <x v="0"/>
    <s v="theater/spaces"/>
    <n v="265"/>
    <n v="57.63"/>
    <x v="1"/>
    <x v="38"/>
    <x v="2715"/>
    <x v="2711"/>
    <x v="2"/>
  </r>
  <r>
    <x v="2716"/>
    <x v="2715"/>
    <x v="2714"/>
    <x v="3"/>
    <n v="11998.01"/>
    <x v="0"/>
    <s v="DE"/>
    <s v="EUR"/>
    <x v="2712"/>
    <x v="2716"/>
    <b v="1"/>
    <n v="187"/>
    <x v="0"/>
    <s v="theater/spaces"/>
    <n v="120"/>
    <n v="64.16"/>
    <x v="1"/>
    <x v="38"/>
    <x v="2716"/>
    <x v="2712"/>
    <x v="0"/>
  </r>
  <r>
    <x v="2717"/>
    <x v="2716"/>
    <x v="2715"/>
    <x v="31"/>
    <n v="30026"/>
    <x v="0"/>
    <s v="US"/>
    <s v="USD"/>
    <x v="2713"/>
    <x v="2717"/>
    <b v="1"/>
    <n v="325"/>
    <x v="0"/>
    <s v="theater/spaces"/>
    <n v="120"/>
    <n v="92.39"/>
    <x v="1"/>
    <x v="38"/>
    <x v="2717"/>
    <x v="2713"/>
    <x v="3"/>
  </r>
  <r>
    <x v="2718"/>
    <x v="2717"/>
    <x v="2716"/>
    <x v="102"/>
    <n v="18645"/>
    <x v="0"/>
    <s v="US"/>
    <s v="USD"/>
    <x v="2714"/>
    <x v="2718"/>
    <b v="1"/>
    <n v="148"/>
    <x v="0"/>
    <s v="theater/spaces"/>
    <n v="104"/>
    <n v="125.98"/>
    <x v="1"/>
    <x v="38"/>
    <x v="2718"/>
    <x v="2714"/>
    <x v="2"/>
  </r>
  <r>
    <x v="2719"/>
    <x v="2718"/>
    <x v="2717"/>
    <x v="12"/>
    <n v="6530"/>
    <x v="0"/>
    <s v="US"/>
    <s v="USD"/>
    <x v="2715"/>
    <x v="2719"/>
    <b v="0"/>
    <n v="69"/>
    <x v="0"/>
    <s v="theater/spaces"/>
    <n v="109"/>
    <n v="94.64"/>
    <x v="1"/>
    <x v="38"/>
    <x v="2719"/>
    <x v="2715"/>
    <x v="2"/>
  </r>
  <r>
    <x v="2720"/>
    <x v="2719"/>
    <x v="2718"/>
    <x v="31"/>
    <n v="29531"/>
    <x v="0"/>
    <s v="US"/>
    <s v="USD"/>
    <x v="2716"/>
    <x v="2720"/>
    <b v="0"/>
    <n v="173"/>
    <x v="0"/>
    <s v="theater/spaces"/>
    <n v="118"/>
    <n v="170.7"/>
    <x v="1"/>
    <x v="38"/>
    <x v="2720"/>
    <x v="2716"/>
    <x v="2"/>
  </r>
  <r>
    <x v="2721"/>
    <x v="2720"/>
    <x v="2719"/>
    <x v="47"/>
    <n v="10965"/>
    <x v="0"/>
    <s v="GB"/>
    <s v="GBP"/>
    <x v="2717"/>
    <x v="2721"/>
    <b v="0"/>
    <n v="269"/>
    <x v="0"/>
    <s v="technology/hardware"/>
    <n v="1462"/>
    <n v="40.76"/>
    <x v="2"/>
    <x v="30"/>
    <x v="2721"/>
    <x v="2717"/>
    <x v="4"/>
  </r>
  <r>
    <x v="2722"/>
    <x v="2721"/>
    <x v="2720"/>
    <x v="10"/>
    <n v="12627"/>
    <x v="0"/>
    <s v="US"/>
    <s v="USD"/>
    <x v="2718"/>
    <x v="2722"/>
    <b v="0"/>
    <n v="185"/>
    <x v="0"/>
    <s v="technology/hardware"/>
    <n v="253"/>
    <n v="68.25"/>
    <x v="2"/>
    <x v="30"/>
    <x v="2722"/>
    <x v="2718"/>
    <x v="2"/>
  </r>
  <r>
    <x v="2723"/>
    <x v="2722"/>
    <x v="2721"/>
    <x v="14"/>
    <n v="16806"/>
    <x v="0"/>
    <s v="US"/>
    <s v="USD"/>
    <x v="2719"/>
    <x v="2723"/>
    <b v="0"/>
    <n v="176"/>
    <x v="0"/>
    <s v="technology/hardware"/>
    <n v="140"/>
    <n v="95.49"/>
    <x v="2"/>
    <x v="30"/>
    <x v="2723"/>
    <x v="2719"/>
    <x v="3"/>
  </r>
  <r>
    <x v="2724"/>
    <x v="2723"/>
    <x v="2722"/>
    <x v="367"/>
    <n v="7326.88"/>
    <x v="0"/>
    <s v="GB"/>
    <s v="GBP"/>
    <x v="2720"/>
    <x v="2724"/>
    <b v="0"/>
    <n v="1019"/>
    <x v="0"/>
    <s v="technology/hardware"/>
    <n v="297"/>
    <n v="7.19"/>
    <x v="2"/>
    <x v="30"/>
    <x v="2724"/>
    <x v="2720"/>
    <x v="0"/>
  </r>
  <r>
    <x v="2725"/>
    <x v="2724"/>
    <x v="2723"/>
    <x v="79"/>
    <n v="57817"/>
    <x v="0"/>
    <s v="CA"/>
    <s v="CAD"/>
    <x v="2721"/>
    <x v="2725"/>
    <b v="0"/>
    <n v="113"/>
    <x v="0"/>
    <s v="technology/hardware"/>
    <n v="145"/>
    <n v="511.65"/>
    <x v="2"/>
    <x v="30"/>
    <x v="2725"/>
    <x v="2721"/>
    <x v="1"/>
  </r>
  <r>
    <x v="2726"/>
    <x v="2725"/>
    <x v="2724"/>
    <x v="57"/>
    <n v="105745"/>
    <x v="0"/>
    <s v="US"/>
    <s v="USD"/>
    <x v="2722"/>
    <x v="2726"/>
    <b v="0"/>
    <n v="404"/>
    <x v="0"/>
    <s v="technology/hardware"/>
    <n v="106"/>
    <n v="261.75"/>
    <x v="2"/>
    <x v="30"/>
    <x v="2726"/>
    <x v="2722"/>
    <x v="2"/>
  </r>
  <r>
    <x v="2727"/>
    <x v="2726"/>
    <x v="2725"/>
    <x v="3"/>
    <n v="49321"/>
    <x v="0"/>
    <s v="US"/>
    <s v="USD"/>
    <x v="2723"/>
    <x v="2727"/>
    <b v="0"/>
    <n v="707"/>
    <x v="0"/>
    <s v="technology/hardware"/>
    <n v="493"/>
    <n v="69.760000000000005"/>
    <x v="2"/>
    <x v="30"/>
    <x v="2727"/>
    <x v="2723"/>
    <x v="0"/>
  </r>
  <r>
    <x v="2728"/>
    <x v="2727"/>
    <x v="2726"/>
    <x v="36"/>
    <n v="30274"/>
    <x v="0"/>
    <s v="US"/>
    <s v="USD"/>
    <x v="2724"/>
    <x v="2728"/>
    <b v="0"/>
    <n v="392"/>
    <x v="0"/>
    <s v="technology/hardware"/>
    <n v="202"/>
    <n v="77.23"/>
    <x v="2"/>
    <x v="30"/>
    <x v="2728"/>
    <x v="2724"/>
    <x v="0"/>
  </r>
  <r>
    <x v="2729"/>
    <x v="2728"/>
    <x v="2727"/>
    <x v="51"/>
    <n v="7833"/>
    <x v="0"/>
    <s v="US"/>
    <s v="USD"/>
    <x v="2725"/>
    <x v="2729"/>
    <b v="0"/>
    <n v="23"/>
    <x v="0"/>
    <s v="technology/hardware"/>
    <n v="104"/>
    <n v="340.57"/>
    <x v="2"/>
    <x v="30"/>
    <x v="2729"/>
    <x v="2725"/>
    <x v="0"/>
  </r>
  <r>
    <x v="2730"/>
    <x v="2729"/>
    <x v="2728"/>
    <x v="100"/>
    <n v="45979.01"/>
    <x v="0"/>
    <s v="US"/>
    <s v="USD"/>
    <x v="2726"/>
    <x v="2730"/>
    <b v="0"/>
    <n v="682"/>
    <x v="0"/>
    <s v="technology/hardware"/>
    <n v="170"/>
    <n v="67.42"/>
    <x v="2"/>
    <x v="30"/>
    <x v="2730"/>
    <x v="2726"/>
    <x v="4"/>
  </r>
  <r>
    <x v="2731"/>
    <x v="2730"/>
    <x v="2729"/>
    <x v="11"/>
    <n v="31291"/>
    <x v="0"/>
    <s v="US"/>
    <s v="USD"/>
    <x v="2727"/>
    <x v="2731"/>
    <b v="0"/>
    <n v="37"/>
    <x v="0"/>
    <s v="technology/hardware"/>
    <n v="104"/>
    <n v="845.7"/>
    <x v="2"/>
    <x v="30"/>
    <x v="2731"/>
    <x v="2727"/>
    <x v="3"/>
  </r>
  <r>
    <x v="2732"/>
    <x v="2731"/>
    <x v="2730"/>
    <x v="14"/>
    <n v="14190"/>
    <x v="0"/>
    <s v="US"/>
    <s v="USD"/>
    <x v="2728"/>
    <x v="2732"/>
    <b v="0"/>
    <n v="146"/>
    <x v="0"/>
    <s v="technology/hardware"/>
    <n v="118"/>
    <n v="97.19"/>
    <x v="2"/>
    <x v="30"/>
    <x v="2732"/>
    <x v="2728"/>
    <x v="4"/>
  </r>
  <r>
    <x v="2733"/>
    <x v="2732"/>
    <x v="2731"/>
    <x v="63"/>
    <n v="53769"/>
    <x v="0"/>
    <s v="US"/>
    <s v="USD"/>
    <x v="2729"/>
    <x v="2733"/>
    <b v="0"/>
    <n v="119"/>
    <x v="0"/>
    <s v="technology/hardware"/>
    <n v="108"/>
    <n v="451.84"/>
    <x v="2"/>
    <x v="30"/>
    <x v="2733"/>
    <x v="2729"/>
    <x v="0"/>
  </r>
  <r>
    <x v="2734"/>
    <x v="2733"/>
    <x v="2732"/>
    <x v="332"/>
    <n v="22603"/>
    <x v="0"/>
    <s v="US"/>
    <s v="USD"/>
    <x v="2730"/>
    <x v="2734"/>
    <b v="0"/>
    <n v="163"/>
    <x v="0"/>
    <s v="technology/hardware"/>
    <n v="2260300"/>
    <n v="138.66999999999999"/>
    <x v="2"/>
    <x v="30"/>
    <x v="2734"/>
    <x v="2730"/>
    <x v="2"/>
  </r>
  <r>
    <x v="2735"/>
    <x v="2734"/>
    <x v="2733"/>
    <x v="47"/>
    <n v="7336.01"/>
    <x v="0"/>
    <s v="GB"/>
    <s v="GBP"/>
    <x v="2731"/>
    <x v="2735"/>
    <b v="0"/>
    <n v="339"/>
    <x v="0"/>
    <s v="technology/hardware"/>
    <n v="978"/>
    <n v="21.64"/>
    <x v="2"/>
    <x v="30"/>
    <x v="2735"/>
    <x v="2731"/>
    <x v="4"/>
  </r>
  <r>
    <x v="2736"/>
    <x v="2735"/>
    <x v="2734"/>
    <x v="6"/>
    <n v="9832"/>
    <x v="0"/>
    <s v="CA"/>
    <s v="CAD"/>
    <x v="2732"/>
    <x v="2736"/>
    <b v="0"/>
    <n v="58"/>
    <x v="0"/>
    <s v="technology/hardware"/>
    <n v="123"/>
    <n v="169.52"/>
    <x v="2"/>
    <x v="30"/>
    <x v="2736"/>
    <x v="2732"/>
    <x v="3"/>
  </r>
  <r>
    <x v="2737"/>
    <x v="2736"/>
    <x v="2735"/>
    <x v="11"/>
    <n v="73818.240000000005"/>
    <x v="0"/>
    <s v="US"/>
    <s v="USD"/>
    <x v="2733"/>
    <x v="2737"/>
    <b v="0"/>
    <n v="456"/>
    <x v="0"/>
    <s v="technology/hardware"/>
    <n v="246"/>
    <n v="161.88"/>
    <x v="2"/>
    <x v="30"/>
    <x v="2737"/>
    <x v="2733"/>
    <x v="4"/>
  </r>
  <r>
    <x v="2738"/>
    <x v="2737"/>
    <x v="2736"/>
    <x v="10"/>
    <n v="7397"/>
    <x v="0"/>
    <s v="US"/>
    <s v="USD"/>
    <x v="2734"/>
    <x v="2738"/>
    <b v="0"/>
    <n v="15"/>
    <x v="0"/>
    <s v="technology/hardware"/>
    <n v="148"/>
    <n v="493.13"/>
    <x v="2"/>
    <x v="30"/>
    <x v="2738"/>
    <x v="2734"/>
    <x v="2"/>
  </r>
  <r>
    <x v="2739"/>
    <x v="2738"/>
    <x v="2737"/>
    <x v="184"/>
    <n v="4225"/>
    <x v="0"/>
    <s v="GB"/>
    <s v="GBP"/>
    <x v="2735"/>
    <x v="2739"/>
    <b v="0"/>
    <n v="191"/>
    <x v="0"/>
    <s v="technology/hardware"/>
    <n v="384"/>
    <n v="22.12"/>
    <x v="2"/>
    <x v="30"/>
    <x v="2739"/>
    <x v="2735"/>
    <x v="3"/>
  </r>
  <r>
    <x v="2740"/>
    <x v="2739"/>
    <x v="2738"/>
    <x v="43"/>
    <n v="310"/>
    <x v="0"/>
    <s v="US"/>
    <s v="USD"/>
    <x v="2736"/>
    <x v="2740"/>
    <b v="0"/>
    <n v="17"/>
    <x v="0"/>
    <s v="technology/hardware"/>
    <n v="103"/>
    <n v="18.239999999999998"/>
    <x v="2"/>
    <x v="30"/>
    <x v="2740"/>
    <x v="2736"/>
    <x v="0"/>
  </r>
  <r>
    <x v="2741"/>
    <x v="2740"/>
    <x v="2739"/>
    <x v="6"/>
    <n v="35"/>
    <x v="2"/>
    <s v="US"/>
    <s v="USD"/>
    <x v="2737"/>
    <x v="2741"/>
    <b v="0"/>
    <n v="4"/>
    <x v="1"/>
    <s v="publishing/children's books"/>
    <n v="0"/>
    <n v="8.75"/>
    <x v="3"/>
    <x v="39"/>
    <x v="2741"/>
    <x v="2737"/>
    <x v="3"/>
  </r>
  <r>
    <x v="2742"/>
    <x v="2741"/>
    <x v="2740"/>
    <x v="30"/>
    <n v="731"/>
    <x v="2"/>
    <s v="US"/>
    <s v="USD"/>
    <x v="2738"/>
    <x v="2742"/>
    <b v="0"/>
    <n v="18"/>
    <x v="1"/>
    <s v="publishing/children's books"/>
    <n v="29"/>
    <n v="40.61"/>
    <x v="3"/>
    <x v="39"/>
    <x v="2742"/>
    <x v="2738"/>
    <x v="5"/>
  </r>
  <r>
    <x v="2743"/>
    <x v="2742"/>
    <x v="2741"/>
    <x v="368"/>
    <n v="0"/>
    <x v="2"/>
    <s v="US"/>
    <s v="USD"/>
    <x v="2739"/>
    <x v="2743"/>
    <b v="0"/>
    <n v="0"/>
    <x v="1"/>
    <s v="publishing/children's books"/>
    <n v="0"/>
    <n v="0"/>
    <x v="3"/>
    <x v="39"/>
    <x v="2743"/>
    <x v="2739"/>
    <x v="2"/>
  </r>
  <r>
    <x v="2744"/>
    <x v="2743"/>
    <x v="2742"/>
    <x v="194"/>
    <n v="835"/>
    <x v="2"/>
    <s v="US"/>
    <s v="USD"/>
    <x v="2740"/>
    <x v="2744"/>
    <b v="0"/>
    <n v="22"/>
    <x v="1"/>
    <s v="publishing/children's books"/>
    <n v="5"/>
    <n v="37.950000000000003"/>
    <x v="3"/>
    <x v="39"/>
    <x v="2744"/>
    <x v="2740"/>
    <x v="5"/>
  </r>
  <r>
    <x v="2745"/>
    <x v="2744"/>
    <x v="2743"/>
    <x v="6"/>
    <n v="1751"/>
    <x v="2"/>
    <s v="US"/>
    <s v="USD"/>
    <x v="2741"/>
    <x v="2745"/>
    <b v="0"/>
    <n v="49"/>
    <x v="1"/>
    <s v="publishing/children's books"/>
    <n v="22"/>
    <n v="35.729999999999997"/>
    <x v="3"/>
    <x v="39"/>
    <x v="2745"/>
    <x v="2741"/>
    <x v="5"/>
  </r>
  <r>
    <x v="2746"/>
    <x v="2745"/>
    <x v="2744"/>
    <x v="9"/>
    <n v="801"/>
    <x v="2"/>
    <s v="US"/>
    <s v="USD"/>
    <x v="2742"/>
    <x v="2746"/>
    <b v="0"/>
    <n v="19"/>
    <x v="1"/>
    <s v="publishing/children's books"/>
    <n v="27"/>
    <n v="42.16"/>
    <x v="3"/>
    <x v="39"/>
    <x v="2746"/>
    <x v="2742"/>
    <x v="3"/>
  </r>
  <r>
    <x v="2747"/>
    <x v="2746"/>
    <x v="2745"/>
    <x v="2"/>
    <n v="140"/>
    <x v="2"/>
    <s v="US"/>
    <s v="USD"/>
    <x v="2743"/>
    <x v="2747"/>
    <b v="0"/>
    <n v="4"/>
    <x v="1"/>
    <s v="publishing/children's books"/>
    <n v="28"/>
    <n v="35"/>
    <x v="3"/>
    <x v="39"/>
    <x v="2747"/>
    <x v="2743"/>
    <x v="5"/>
  </r>
  <r>
    <x v="2748"/>
    <x v="2747"/>
    <x v="2746"/>
    <x v="10"/>
    <n v="53"/>
    <x v="2"/>
    <s v="US"/>
    <s v="USD"/>
    <x v="2744"/>
    <x v="2748"/>
    <b v="0"/>
    <n v="4"/>
    <x v="1"/>
    <s v="publishing/children's books"/>
    <n v="1"/>
    <n v="13.25"/>
    <x v="3"/>
    <x v="39"/>
    <x v="2748"/>
    <x v="2744"/>
    <x v="2"/>
  </r>
  <r>
    <x v="2749"/>
    <x v="2748"/>
    <x v="2747"/>
    <x v="3"/>
    <n v="110"/>
    <x v="2"/>
    <s v="US"/>
    <s v="USD"/>
    <x v="2745"/>
    <x v="2749"/>
    <b v="0"/>
    <n v="2"/>
    <x v="1"/>
    <s v="publishing/children's books"/>
    <n v="1"/>
    <n v="55"/>
    <x v="3"/>
    <x v="39"/>
    <x v="2749"/>
    <x v="2745"/>
    <x v="0"/>
  </r>
  <r>
    <x v="2750"/>
    <x v="2749"/>
    <x v="2748"/>
    <x v="369"/>
    <n v="0"/>
    <x v="2"/>
    <s v="US"/>
    <s v="USD"/>
    <x v="2746"/>
    <x v="2750"/>
    <b v="0"/>
    <n v="0"/>
    <x v="1"/>
    <s v="publishing/children's books"/>
    <n v="0"/>
    <n v="0"/>
    <x v="3"/>
    <x v="39"/>
    <x v="2750"/>
    <x v="2746"/>
    <x v="5"/>
  </r>
  <r>
    <x v="2751"/>
    <x v="2750"/>
    <x v="2749"/>
    <x v="370"/>
    <n v="0"/>
    <x v="2"/>
    <s v="US"/>
    <s v="USD"/>
    <x v="2747"/>
    <x v="2751"/>
    <b v="0"/>
    <n v="0"/>
    <x v="1"/>
    <s v="publishing/children's books"/>
    <n v="0"/>
    <n v="0"/>
    <x v="3"/>
    <x v="39"/>
    <x v="2751"/>
    <x v="2747"/>
    <x v="3"/>
  </r>
  <r>
    <x v="2752"/>
    <x v="2751"/>
    <x v="2750"/>
    <x v="225"/>
    <n v="550"/>
    <x v="2"/>
    <s v="US"/>
    <s v="USD"/>
    <x v="2748"/>
    <x v="2752"/>
    <b v="0"/>
    <n v="14"/>
    <x v="1"/>
    <s v="publishing/children's books"/>
    <n v="11"/>
    <n v="39.29"/>
    <x v="3"/>
    <x v="39"/>
    <x v="2752"/>
    <x v="2748"/>
    <x v="6"/>
  </r>
  <r>
    <x v="2753"/>
    <x v="2752"/>
    <x v="2751"/>
    <x v="13"/>
    <n v="380"/>
    <x v="2"/>
    <s v="US"/>
    <s v="USD"/>
    <x v="2749"/>
    <x v="2753"/>
    <b v="0"/>
    <n v="8"/>
    <x v="1"/>
    <s v="publishing/children's books"/>
    <n v="19"/>
    <n v="47.5"/>
    <x v="3"/>
    <x v="39"/>
    <x v="2753"/>
    <x v="2749"/>
    <x v="5"/>
  </r>
  <r>
    <x v="2754"/>
    <x v="2753"/>
    <x v="2752"/>
    <x v="3"/>
    <n v="0"/>
    <x v="2"/>
    <s v="US"/>
    <s v="USD"/>
    <x v="2750"/>
    <x v="2754"/>
    <b v="0"/>
    <n v="0"/>
    <x v="1"/>
    <s v="publishing/children's books"/>
    <n v="0"/>
    <n v="0"/>
    <x v="3"/>
    <x v="39"/>
    <x v="2754"/>
    <x v="2750"/>
    <x v="3"/>
  </r>
  <r>
    <x v="2755"/>
    <x v="2754"/>
    <x v="2753"/>
    <x v="2"/>
    <n v="260"/>
    <x v="2"/>
    <s v="IE"/>
    <s v="EUR"/>
    <x v="2751"/>
    <x v="2755"/>
    <b v="0"/>
    <n v="15"/>
    <x v="1"/>
    <s v="publishing/children's books"/>
    <n v="52"/>
    <n v="17.329999999999998"/>
    <x v="3"/>
    <x v="39"/>
    <x v="2755"/>
    <x v="2751"/>
    <x v="0"/>
  </r>
  <r>
    <x v="2756"/>
    <x v="2755"/>
    <x v="2754"/>
    <x v="3"/>
    <n v="1048"/>
    <x v="2"/>
    <s v="US"/>
    <s v="USD"/>
    <x v="2752"/>
    <x v="2756"/>
    <b v="0"/>
    <n v="33"/>
    <x v="1"/>
    <s v="publishing/children's books"/>
    <n v="10"/>
    <n v="31.76"/>
    <x v="3"/>
    <x v="39"/>
    <x v="2756"/>
    <x v="2752"/>
    <x v="4"/>
  </r>
  <r>
    <x v="2757"/>
    <x v="2756"/>
    <x v="2755"/>
    <x v="15"/>
    <n v="10"/>
    <x v="2"/>
    <s v="US"/>
    <s v="USD"/>
    <x v="2753"/>
    <x v="2757"/>
    <b v="0"/>
    <n v="2"/>
    <x v="1"/>
    <s v="publishing/children's books"/>
    <n v="1"/>
    <n v="5"/>
    <x v="3"/>
    <x v="39"/>
    <x v="2757"/>
    <x v="2753"/>
    <x v="2"/>
  </r>
  <r>
    <x v="2758"/>
    <x v="2757"/>
    <x v="2756"/>
    <x v="13"/>
    <n v="234"/>
    <x v="2"/>
    <s v="AU"/>
    <s v="AUD"/>
    <x v="2754"/>
    <x v="2758"/>
    <b v="0"/>
    <n v="6"/>
    <x v="1"/>
    <s v="publishing/children's books"/>
    <n v="12"/>
    <n v="39"/>
    <x v="3"/>
    <x v="39"/>
    <x v="2758"/>
    <x v="2754"/>
    <x v="2"/>
  </r>
  <r>
    <x v="2759"/>
    <x v="2758"/>
    <x v="2757"/>
    <x v="28"/>
    <n v="105"/>
    <x v="2"/>
    <s v="AU"/>
    <s v="AUD"/>
    <x v="2755"/>
    <x v="2759"/>
    <b v="0"/>
    <n v="2"/>
    <x v="1"/>
    <s v="publishing/children's books"/>
    <n v="11"/>
    <n v="52.5"/>
    <x v="3"/>
    <x v="39"/>
    <x v="2759"/>
    <x v="2755"/>
    <x v="2"/>
  </r>
  <r>
    <x v="2760"/>
    <x v="2759"/>
    <x v="2758"/>
    <x v="10"/>
    <n v="0"/>
    <x v="2"/>
    <s v="GB"/>
    <s v="GBP"/>
    <x v="2756"/>
    <x v="2760"/>
    <b v="0"/>
    <n v="0"/>
    <x v="1"/>
    <s v="publishing/children's books"/>
    <n v="0"/>
    <n v="0"/>
    <x v="3"/>
    <x v="39"/>
    <x v="2760"/>
    <x v="2756"/>
    <x v="4"/>
  </r>
  <r>
    <x v="2761"/>
    <x v="2760"/>
    <x v="2759"/>
    <x v="10"/>
    <n v="36"/>
    <x v="2"/>
    <s v="US"/>
    <s v="USD"/>
    <x v="2757"/>
    <x v="2761"/>
    <b v="0"/>
    <n v="4"/>
    <x v="1"/>
    <s v="publishing/children's books"/>
    <n v="1"/>
    <n v="9"/>
    <x v="3"/>
    <x v="39"/>
    <x v="2761"/>
    <x v="2757"/>
    <x v="5"/>
  </r>
  <r>
    <x v="2762"/>
    <x v="2761"/>
    <x v="2760"/>
    <x v="53"/>
    <n v="25"/>
    <x v="2"/>
    <s v="US"/>
    <s v="USD"/>
    <x v="2758"/>
    <x v="2762"/>
    <b v="0"/>
    <n v="1"/>
    <x v="1"/>
    <s v="publishing/children's books"/>
    <n v="1"/>
    <n v="25"/>
    <x v="3"/>
    <x v="39"/>
    <x v="2762"/>
    <x v="2758"/>
    <x v="5"/>
  </r>
  <r>
    <x v="2763"/>
    <x v="2762"/>
    <x v="2761"/>
    <x v="371"/>
    <n v="90"/>
    <x v="2"/>
    <s v="US"/>
    <s v="USD"/>
    <x v="2759"/>
    <x v="2763"/>
    <b v="0"/>
    <n v="3"/>
    <x v="1"/>
    <s v="publishing/children's books"/>
    <n v="0"/>
    <n v="30"/>
    <x v="3"/>
    <x v="39"/>
    <x v="2763"/>
    <x v="2759"/>
    <x v="4"/>
  </r>
  <r>
    <x v="2764"/>
    <x v="2763"/>
    <x v="2762"/>
    <x v="23"/>
    <n v="45"/>
    <x v="2"/>
    <s v="US"/>
    <s v="USD"/>
    <x v="2760"/>
    <x v="2764"/>
    <b v="0"/>
    <n v="4"/>
    <x v="1"/>
    <s v="publishing/children's books"/>
    <n v="1"/>
    <n v="11.25"/>
    <x v="3"/>
    <x v="39"/>
    <x v="2764"/>
    <x v="2760"/>
    <x v="5"/>
  </r>
  <r>
    <x v="2765"/>
    <x v="2764"/>
    <x v="2763"/>
    <x v="23"/>
    <n v="0"/>
    <x v="2"/>
    <s v="US"/>
    <s v="USD"/>
    <x v="2761"/>
    <x v="2765"/>
    <b v="0"/>
    <n v="0"/>
    <x v="1"/>
    <s v="publishing/children's books"/>
    <n v="0"/>
    <n v="0"/>
    <x v="3"/>
    <x v="39"/>
    <x v="2765"/>
    <x v="2761"/>
    <x v="5"/>
  </r>
  <r>
    <x v="2766"/>
    <x v="2765"/>
    <x v="2764"/>
    <x v="10"/>
    <n v="100"/>
    <x v="2"/>
    <s v="US"/>
    <s v="USD"/>
    <x v="2762"/>
    <x v="2766"/>
    <b v="0"/>
    <n v="4"/>
    <x v="1"/>
    <s v="publishing/children's books"/>
    <n v="2"/>
    <n v="25"/>
    <x v="3"/>
    <x v="39"/>
    <x v="2766"/>
    <x v="2762"/>
    <x v="6"/>
  </r>
  <r>
    <x v="2767"/>
    <x v="2766"/>
    <x v="2765"/>
    <x v="23"/>
    <n v="34"/>
    <x v="2"/>
    <s v="CA"/>
    <s v="CAD"/>
    <x v="2763"/>
    <x v="2767"/>
    <b v="0"/>
    <n v="3"/>
    <x v="1"/>
    <s v="publishing/children's books"/>
    <n v="1"/>
    <n v="11.33"/>
    <x v="3"/>
    <x v="39"/>
    <x v="2767"/>
    <x v="2763"/>
    <x v="0"/>
  </r>
  <r>
    <x v="2768"/>
    <x v="2767"/>
    <x v="2766"/>
    <x v="39"/>
    <n v="1002"/>
    <x v="2"/>
    <s v="US"/>
    <s v="USD"/>
    <x v="2764"/>
    <x v="2768"/>
    <b v="0"/>
    <n v="34"/>
    <x v="1"/>
    <s v="publishing/children's books"/>
    <n v="14"/>
    <n v="29.47"/>
    <x v="3"/>
    <x v="39"/>
    <x v="2768"/>
    <x v="2764"/>
    <x v="5"/>
  </r>
  <r>
    <x v="2769"/>
    <x v="2768"/>
    <x v="2767"/>
    <x v="134"/>
    <n v="2"/>
    <x v="2"/>
    <s v="GB"/>
    <s v="GBP"/>
    <x v="2765"/>
    <x v="2769"/>
    <b v="0"/>
    <n v="2"/>
    <x v="1"/>
    <s v="publishing/children's books"/>
    <n v="0"/>
    <n v="1"/>
    <x v="3"/>
    <x v="39"/>
    <x v="2769"/>
    <x v="2765"/>
    <x v="3"/>
  </r>
  <r>
    <x v="2770"/>
    <x v="2769"/>
    <x v="2768"/>
    <x v="22"/>
    <n v="2082.25"/>
    <x v="2"/>
    <s v="US"/>
    <s v="USD"/>
    <x v="2766"/>
    <x v="2770"/>
    <b v="0"/>
    <n v="33"/>
    <x v="1"/>
    <s v="publishing/children's books"/>
    <n v="10"/>
    <n v="63.1"/>
    <x v="3"/>
    <x v="39"/>
    <x v="2770"/>
    <x v="2766"/>
    <x v="3"/>
  </r>
  <r>
    <x v="2771"/>
    <x v="2770"/>
    <x v="2769"/>
    <x v="372"/>
    <n v="0"/>
    <x v="2"/>
    <s v="US"/>
    <s v="USD"/>
    <x v="2767"/>
    <x v="2771"/>
    <b v="0"/>
    <n v="0"/>
    <x v="1"/>
    <s v="publishing/children's books"/>
    <n v="0"/>
    <n v="0"/>
    <x v="3"/>
    <x v="39"/>
    <x v="2771"/>
    <x v="2767"/>
    <x v="5"/>
  </r>
  <r>
    <x v="2772"/>
    <x v="2771"/>
    <x v="2770"/>
    <x v="6"/>
    <n v="0"/>
    <x v="2"/>
    <s v="US"/>
    <s v="USD"/>
    <x v="2768"/>
    <x v="2772"/>
    <b v="0"/>
    <n v="0"/>
    <x v="1"/>
    <s v="publishing/children's books"/>
    <n v="0"/>
    <n v="0"/>
    <x v="3"/>
    <x v="39"/>
    <x v="2772"/>
    <x v="2768"/>
    <x v="4"/>
  </r>
  <r>
    <x v="2773"/>
    <x v="2772"/>
    <x v="2771"/>
    <x v="373"/>
    <n v="1"/>
    <x v="2"/>
    <s v="CA"/>
    <s v="CAD"/>
    <x v="2769"/>
    <x v="2773"/>
    <b v="0"/>
    <n v="1"/>
    <x v="1"/>
    <s v="publishing/children's books"/>
    <n v="0"/>
    <n v="1"/>
    <x v="3"/>
    <x v="39"/>
    <x v="2773"/>
    <x v="2769"/>
    <x v="2"/>
  </r>
  <r>
    <x v="2774"/>
    <x v="2773"/>
    <x v="2772"/>
    <x v="23"/>
    <n v="570"/>
    <x v="2"/>
    <s v="US"/>
    <s v="USD"/>
    <x v="2770"/>
    <x v="2774"/>
    <b v="0"/>
    <n v="13"/>
    <x v="1"/>
    <s v="publishing/children's books"/>
    <n v="14"/>
    <n v="43.85"/>
    <x v="3"/>
    <x v="39"/>
    <x v="2774"/>
    <x v="2770"/>
    <x v="4"/>
  </r>
  <r>
    <x v="2775"/>
    <x v="2774"/>
    <x v="2773"/>
    <x v="10"/>
    <n v="150"/>
    <x v="2"/>
    <s v="US"/>
    <s v="USD"/>
    <x v="2771"/>
    <x v="2775"/>
    <b v="0"/>
    <n v="2"/>
    <x v="1"/>
    <s v="publishing/children's books"/>
    <n v="3"/>
    <n v="75"/>
    <x v="3"/>
    <x v="39"/>
    <x v="2775"/>
    <x v="2771"/>
    <x v="6"/>
  </r>
  <r>
    <x v="2776"/>
    <x v="2775"/>
    <x v="2774"/>
    <x v="223"/>
    <n v="1655"/>
    <x v="2"/>
    <s v="US"/>
    <s v="USD"/>
    <x v="2772"/>
    <x v="2776"/>
    <b v="0"/>
    <n v="36"/>
    <x v="1"/>
    <s v="publishing/children's books"/>
    <n v="8"/>
    <n v="45.97"/>
    <x v="3"/>
    <x v="39"/>
    <x v="2776"/>
    <x v="2772"/>
    <x v="0"/>
  </r>
  <r>
    <x v="2777"/>
    <x v="2776"/>
    <x v="2775"/>
    <x v="9"/>
    <n v="10"/>
    <x v="2"/>
    <s v="US"/>
    <s v="USD"/>
    <x v="2773"/>
    <x v="2777"/>
    <b v="0"/>
    <n v="1"/>
    <x v="1"/>
    <s v="publishing/children's books"/>
    <n v="0"/>
    <n v="10"/>
    <x v="3"/>
    <x v="39"/>
    <x v="2777"/>
    <x v="2773"/>
    <x v="0"/>
  </r>
  <r>
    <x v="2778"/>
    <x v="2777"/>
    <x v="2776"/>
    <x v="62"/>
    <n v="1405"/>
    <x v="2"/>
    <s v="US"/>
    <s v="USD"/>
    <x v="2774"/>
    <x v="2778"/>
    <b v="0"/>
    <n v="15"/>
    <x v="1"/>
    <s v="publishing/children's books"/>
    <n v="26"/>
    <n v="93.67"/>
    <x v="3"/>
    <x v="39"/>
    <x v="2778"/>
    <x v="2774"/>
    <x v="3"/>
  </r>
  <r>
    <x v="2779"/>
    <x v="2778"/>
    <x v="2777"/>
    <x v="30"/>
    <n v="53"/>
    <x v="2"/>
    <s v="US"/>
    <s v="USD"/>
    <x v="2775"/>
    <x v="2779"/>
    <b v="0"/>
    <n v="1"/>
    <x v="1"/>
    <s v="publishing/children's books"/>
    <n v="2"/>
    <n v="53"/>
    <x v="3"/>
    <x v="39"/>
    <x v="2779"/>
    <x v="2775"/>
    <x v="0"/>
  </r>
  <r>
    <x v="2780"/>
    <x v="2779"/>
    <x v="2778"/>
    <x v="57"/>
    <n v="0"/>
    <x v="2"/>
    <s v="IT"/>
    <s v="EUR"/>
    <x v="2776"/>
    <x v="2780"/>
    <b v="0"/>
    <n v="0"/>
    <x v="1"/>
    <s v="publishing/children's books"/>
    <n v="0"/>
    <n v="0"/>
    <x v="3"/>
    <x v="39"/>
    <x v="2780"/>
    <x v="2776"/>
    <x v="1"/>
  </r>
  <r>
    <x v="2781"/>
    <x v="2780"/>
    <x v="2779"/>
    <x v="21"/>
    <n v="1316"/>
    <x v="0"/>
    <s v="US"/>
    <s v="USD"/>
    <x v="2777"/>
    <x v="2781"/>
    <b v="0"/>
    <n v="28"/>
    <x v="0"/>
    <s v="theater/plays"/>
    <n v="105"/>
    <n v="47"/>
    <x v="1"/>
    <x v="6"/>
    <x v="2781"/>
    <x v="2777"/>
    <x v="0"/>
  </r>
  <r>
    <x v="2782"/>
    <x v="2781"/>
    <x v="2780"/>
    <x v="28"/>
    <n v="1200"/>
    <x v="0"/>
    <s v="US"/>
    <s v="USD"/>
    <x v="2778"/>
    <x v="2782"/>
    <b v="0"/>
    <n v="18"/>
    <x v="0"/>
    <s v="theater/plays"/>
    <n v="120"/>
    <n v="66.67"/>
    <x v="1"/>
    <x v="6"/>
    <x v="2782"/>
    <x v="2778"/>
    <x v="0"/>
  </r>
  <r>
    <x v="2783"/>
    <x v="2782"/>
    <x v="2781"/>
    <x v="28"/>
    <n v="1145"/>
    <x v="0"/>
    <s v="GB"/>
    <s v="GBP"/>
    <x v="2779"/>
    <x v="2783"/>
    <b v="0"/>
    <n v="61"/>
    <x v="0"/>
    <s v="theater/plays"/>
    <n v="115"/>
    <n v="18.77"/>
    <x v="1"/>
    <x v="6"/>
    <x v="2783"/>
    <x v="2779"/>
    <x v="0"/>
  </r>
  <r>
    <x v="2784"/>
    <x v="2783"/>
    <x v="2782"/>
    <x v="12"/>
    <n v="7140"/>
    <x v="0"/>
    <s v="US"/>
    <s v="USD"/>
    <x v="2780"/>
    <x v="2784"/>
    <b v="0"/>
    <n v="108"/>
    <x v="0"/>
    <s v="theater/plays"/>
    <n v="119"/>
    <n v="66.11"/>
    <x v="1"/>
    <x v="6"/>
    <x v="2784"/>
    <x v="2780"/>
    <x v="3"/>
  </r>
  <r>
    <x v="2785"/>
    <x v="2784"/>
    <x v="2783"/>
    <x v="10"/>
    <n v="5234"/>
    <x v="0"/>
    <s v="US"/>
    <s v="USD"/>
    <x v="2781"/>
    <x v="2785"/>
    <b v="0"/>
    <n v="142"/>
    <x v="0"/>
    <s v="theater/plays"/>
    <n v="105"/>
    <n v="36.86"/>
    <x v="1"/>
    <x v="6"/>
    <x v="2785"/>
    <x v="2781"/>
    <x v="2"/>
  </r>
  <r>
    <x v="2786"/>
    <x v="2785"/>
    <x v="2784"/>
    <x v="30"/>
    <n v="2946"/>
    <x v="0"/>
    <s v="GB"/>
    <s v="GBP"/>
    <x v="2782"/>
    <x v="2786"/>
    <b v="0"/>
    <n v="74"/>
    <x v="0"/>
    <s v="theater/plays"/>
    <n v="118"/>
    <n v="39.81"/>
    <x v="1"/>
    <x v="6"/>
    <x v="2786"/>
    <x v="2782"/>
    <x v="3"/>
  </r>
  <r>
    <x v="2787"/>
    <x v="2786"/>
    <x v="2785"/>
    <x v="28"/>
    <n v="1197"/>
    <x v="0"/>
    <s v="US"/>
    <s v="USD"/>
    <x v="2783"/>
    <x v="2787"/>
    <b v="0"/>
    <n v="38"/>
    <x v="0"/>
    <s v="theater/plays"/>
    <n v="120"/>
    <n v="31.5"/>
    <x v="1"/>
    <x v="6"/>
    <x v="2787"/>
    <x v="2783"/>
    <x v="3"/>
  </r>
  <r>
    <x v="2788"/>
    <x v="2787"/>
    <x v="2786"/>
    <x v="13"/>
    <n v="2050"/>
    <x v="0"/>
    <s v="US"/>
    <s v="USD"/>
    <x v="2784"/>
    <x v="2788"/>
    <b v="0"/>
    <n v="20"/>
    <x v="0"/>
    <s v="theater/plays"/>
    <n v="103"/>
    <n v="102.5"/>
    <x v="1"/>
    <x v="6"/>
    <x v="2788"/>
    <x v="2784"/>
    <x v="2"/>
  </r>
  <r>
    <x v="2789"/>
    <x v="2788"/>
    <x v="2787"/>
    <x v="9"/>
    <n v="3035"/>
    <x v="0"/>
    <s v="US"/>
    <s v="USD"/>
    <x v="2785"/>
    <x v="2789"/>
    <b v="0"/>
    <n v="24"/>
    <x v="0"/>
    <s v="theater/plays"/>
    <n v="101"/>
    <n v="126.46"/>
    <x v="1"/>
    <x v="6"/>
    <x v="2789"/>
    <x v="2785"/>
    <x v="0"/>
  </r>
  <r>
    <x v="2790"/>
    <x v="2789"/>
    <x v="2788"/>
    <x v="9"/>
    <n v="3160"/>
    <x v="0"/>
    <s v="US"/>
    <s v="USD"/>
    <x v="2786"/>
    <x v="2790"/>
    <b v="0"/>
    <n v="66"/>
    <x v="0"/>
    <s v="theater/plays"/>
    <n v="105"/>
    <n v="47.88"/>
    <x v="1"/>
    <x v="6"/>
    <x v="2790"/>
    <x v="2786"/>
    <x v="0"/>
  </r>
  <r>
    <x v="2791"/>
    <x v="2790"/>
    <x v="2789"/>
    <x v="13"/>
    <n v="2050"/>
    <x v="0"/>
    <s v="US"/>
    <s v="USD"/>
    <x v="2787"/>
    <x v="2791"/>
    <b v="0"/>
    <n v="28"/>
    <x v="0"/>
    <s v="theater/plays"/>
    <n v="103"/>
    <n v="73.209999999999994"/>
    <x v="1"/>
    <x v="6"/>
    <x v="2791"/>
    <x v="2787"/>
    <x v="2"/>
  </r>
  <r>
    <x v="2792"/>
    <x v="2791"/>
    <x v="2790"/>
    <x v="13"/>
    <n v="2152"/>
    <x v="0"/>
    <s v="US"/>
    <s v="USD"/>
    <x v="2788"/>
    <x v="2792"/>
    <b v="0"/>
    <n v="24"/>
    <x v="0"/>
    <s v="theater/plays"/>
    <n v="108"/>
    <n v="89.67"/>
    <x v="1"/>
    <x v="6"/>
    <x v="2792"/>
    <x v="2788"/>
    <x v="0"/>
  </r>
  <r>
    <x v="2793"/>
    <x v="2792"/>
    <x v="2791"/>
    <x v="3"/>
    <n v="11056.75"/>
    <x v="0"/>
    <s v="AU"/>
    <s v="AUD"/>
    <x v="2789"/>
    <x v="2793"/>
    <b v="0"/>
    <n v="73"/>
    <x v="0"/>
    <s v="theater/plays"/>
    <n v="111"/>
    <n v="151.46"/>
    <x v="1"/>
    <x v="6"/>
    <x v="2793"/>
    <x v="2789"/>
    <x v="0"/>
  </r>
  <r>
    <x v="2794"/>
    <x v="2793"/>
    <x v="2792"/>
    <x v="45"/>
    <n v="75"/>
    <x v="0"/>
    <s v="GB"/>
    <s v="GBP"/>
    <x v="2790"/>
    <x v="2794"/>
    <b v="0"/>
    <n v="3"/>
    <x v="0"/>
    <s v="theater/plays"/>
    <n v="150"/>
    <n v="25"/>
    <x v="1"/>
    <x v="6"/>
    <x v="2794"/>
    <x v="2790"/>
    <x v="2"/>
  </r>
  <r>
    <x v="2795"/>
    <x v="2794"/>
    <x v="2793"/>
    <x v="176"/>
    <n v="730"/>
    <x v="0"/>
    <s v="US"/>
    <s v="USD"/>
    <x v="2791"/>
    <x v="2795"/>
    <b v="0"/>
    <n v="20"/>
    <x v="0"/>
    <s v="theater/plays"/>
    <n v="104"/>
    <n v="36.5"/>
    <x v="1"/>
    <x v="6"/>
    <x v="2795"/>
    <x v="2791"/>
    <x v="3"/>
  </r>
  <r>
    <x v="2796"/>
    <x v="2795"/>
    <x v="2794"/>
    <x v="134"/>
    <n v="924"/>
    <x v="0"/>
    <s v="GB"/>
    <s v="GBP"/>
    <x v="2792"/>
    <x v="2796"/>
    <b v="0"/>
    <n v="21"/>
    <x v="0"/>
    <s v="theater/plays"/>
    <n v="116"/>
    <n v="44"/>
    <x v="1"/>
    <x v="6"/>
    <x v="2796"/>
    <x v="2792"/>
    <x v="3"/>
  </r>
  <r>
    <x v="2797"/>
    <x v="2796"/>
    <x v="2795"/>
    <x v="6"/>
    <n v="8211.61"/>
    <x v="0"/>
    <s v="GB"/>
    <s v="GBP"/>
    <x v="2793"/>
    <x v="2797"/>
    <b v="0"/>
    <n v="94"/>
    <x v="0"/>
    <s v="theater/plays"/>
    <n v="103"/>
    <n v="87.36"/>
    <x v="1"/>
    <x v="6"/>
    <x v="2797"/>
    <x v="2793"/>
    <x v="3"/>
  </r>
  <r>
    <x v="2798"/>
    <x v="2797"/>
    <x v="2796"/>
    <x v="10"/>
    <n v="5070"/>
    <x v="0"/>
    <s v="GB"/>
    <s v="GBP"/>
    <x v="2794"/>
    <x v="2798"/>
    <b v="0"/>
    <n v="139"/>
    <x v="0"/>
    <s v="theater/plays"/>
    <n v="101"/>
    <n v="36.47"/>
    <x v="1"/>
    <x v="6"/>
    <x v="2798"/>
    <x v="2794"/>
    <x v="0"/>
  </r>
  <r>
    <x v="2799"/>
    <x v="2798"/>
    <x v="2797"/>
    <x v="10"/>
    <n v="5831.74"/>
    <x v="0"/>
    <s v="GB"/>
    <s v="GBP"/>
    <x v="2795"/>
    <x v="2799"/>
    <b v="0"/>
    <n v="130"/>
    <x v="0"/>
    <s v="theater/plays"/>
    <n v="117"/>
    <n v="44.86"/>
    <x v="1"/>
    <x v="6"/>
    <x v="2799"/>
    <x v="2795"/>
    <x v="2"/>
  </r>
  <r>
    <x v="2800"/>
    <x v="2799"/>
    <x v="2798"/>
    <x v="28"/>
    <n v="1330"/>
    <x v="0"/>
    <s v="GB"/>
    <s v="GBP"/>
    <x v="2796"/>
    <x v="2800"/>
    <b v="0"/>
    <n v="31"/>
    <x v="0"/>
    <s v="theater/plays"/>
    <n v="133"/>
    <n v="42.9"/>
    <x v="1"/>
    <x v="6"/>
    <x v="2800"/>
    <x v="2796"/>
    <x v="3"/>
  </r>
  <r>
    <x v="2801"/>
    <x v="2800"/>
    <x v="2799"/>
    <x v="2"/>
    <n v="666"/>
    <x v="0"/>
    <s v="AU"/>
    <s v="AUD"/>
    <x v="2797"/>
    <x v="2801"/>
    <b v="0"/>
    <n v="13"/>
    <x v="0"/>
    <s v="theater/plays"/>
    <n v="133"/>
    <n v="51.23"/>
    <x v="1"/>
    <x v="6"/>
    <x v="2801"/>
    <x v="2797"/>
    <x v="3"/>
  </r>
  <r>
    <x v="2802"/>
    <x v="2801"/>
    <x v="2800"/>
    <x v="9"/>
    <n v="3055"/>
    <x v="0"/>
    <s v="GB"/>
    <s v="GBP"/>
    <x v="2798"/>
    <x v="2802"/>
    <b v="0"/>
    <n v="90"/>
    <x v="0"/>
    <s v="theater/plays"/>
    <n v="102"/>
    <n v="33.94"/>
    <x v="1"/>
    <x v="6"/>
    <x v="2802"/>
    <x v="2798"/>
    <x v="0"/>
  </r>
  <r>
    <x v="2803"/>
    <x v="2802"/>
    <x v="2801"/>
    <x v="3"/>
    <n v="12795"/>
    <x v="0"/>
    <s v="US"/>
    <s v="USD"/>
    <x v="2799"/>
    <x v="2803"/>
    <b v="0"/>
    <n v="141"/>
    <x v="0"/>
    <s v="theater/plays"/>
    <n v="128"/>
    <n v="90.74"/>
    <x v="1"/>
    <x v="6"/>
    <x v="2803"/>
    <x v="2799"/>
    <x v="0"/>
  </r>
  <r>
    <x v="2804"/>
    <x v="2803"/>
    <x v="2802"/>
    <x v="28"/>
    <n v="1150"/>
    <x v="0"/>
    <s v="GB"/>
    <s v="GBP"/>
    <x v="2800"/>
    <x v="2804"/>
    <b v="0"/>
    <n v="23"/>
    <x v="0"/>
    <s v="theater/plays"/>
    <n v="115"/>
    <n v="50"/>
    <x v="1"/>
    <x v="6"/>
    <x v="2804"/>
    <x v="2800"/>
    <x v="3"/>
  </r>
  <r>
    <x v="2805"/>
    <x v="2804"/>
    <x v="2803"/>
    <x v="44"/>
    <n v="440"/>
    <x v="0"/>
    <s v="GB"/>
    <s v="GBP"/>
    <x v="2801"/>
    <x v="2805"/>
    <b v="0"/>
    <n v="18"/>
    <x v="0"/>
    <s v="theater/plays"/>
    <n v="110"/>
    <n v="24.44"/>
    <x v="1"/>
    <x v="6"/>
    <x v="2805"/>
    <x v="2801"/>
    <x v="0"/>
  </r>
  <r>
    <x v="2806"/>
    <x v="2805"/>
    <x v="2804"/>
    <x v="9"/>
    <n v="3363"/>
    <x v="0"/>
    <s v="GB"/>
    <s v="GBP"/>
    <x v="2802"/>
    <x v="2806"/>
    <b v="0"/>
    <n v="76"/>
    <x v="0"/>
    <s v="theater/plays"/>
    <n v="112"/>
    <n v="44.25"/>
    <x v="1"/>
    <x v="6"/>
    <x v="2806"/>
    <x v="2802"/>
    <x v="0"/>
  </r>
  <r>
    <x v="2807"/>
    <x v="2806"/>
    <x v="2805"/>
    <x v="10"/>
    <n v="6300"/>
    <x v="0"/>
    <s v="US"/>
    <s v="USD"/>
    <x v="2803"/>
    <x v="2807"/>
    <b v="0"/>
    <n v="93"/>
    <x v="0"/>
    <s v="theater/plays"/>
    <n v="126"/>
    <n v="67.739999999999995"/>
    <x v="1"/>
    <x v="6"/>
    <x v="2807"/>
    <x v="2803"/>
    <x v="0"/>
  </r>
  <r>
    <x v="2808"/>
    <x v="2807"/>
    <x v="2806"/>
    <x v="37"/>
    <n v="4511"/>
    <x v="0"/>
    <s v="US"/>
    <s v="USD"/>
    <x v="2804"/>
    <x v="2808"/>
    <b v="0"/>
    <n v="69"/>
    <x v="0"/>
    <s v="theater/plays"/>
    <n v="100"/>
    <n v="65.38"/>
    <x v="1"/>
    <x v="6"/>
    <x v="2808"/>
    <x v="2804"/>
    <x v="0"/>
  </r>
  <r>
    <x v="2809"/>
    <x v="2808"/>
    <x v="2807"/>
    <x v="30"/>
    <n v="2560"/>
    <x v="0"/>
    <s v="US"/>
    <s v="USD"/>
    <x v="2805"/>
    <x v="2809"/>
    <b v="0"/>
    <n v="21"/>
    <x v="0"/>
    <s v="theater/plays"/>
    <n v="102"/>
    <n v="121.9"/>
    <x v="1"/>
    <x v="6"/>
    <x v="2809"/>
    <x v="2805"/>
    <x v="2"/>
  </r>
  <r>
    <x v="2810"/>
    <x v="2809"/>
    <x v="2808"/>
    <x v="30"/>
    <n v="2705"/>
    <x v="0"/>
    <s v="US"/>
    <s v="USD"/>
    <x v="2806"/>
    <x v="2810"/>
    <b v="0"/>
    <n v="57"/>
    <x v="0"/>
    <s v="theater/plays"/>
    <n v="108"/>
    <n v="47.46"/>
    <x v="1"/>
    <x v="6"/>
    <x v="2810"/>
    <x v="2806"/>
    <x v="3"/>
  </r>
  <r>
    <x v="2811"/>
    <x v="2810"/>
    <x v="2809"/>
    <x v="3"/>
    <n v="10027"/>
    <x v="0"/>
    <s v="GB"/>
    <s v="GBP"/>
    <x v="2807"/>
    <x v="2811"/>
    <b v="0"/>
    <n v="108"/>
    <x v="0"/>
    <s v="theater/plays"/>
    <n v="100"/>
    <n v="92.84"/>
    <x v="1"/>
    <x v="6"/>
    <x v="2811"/>
    <x v="2807"/>
    <x v="0"/>
  </r>
  <r>
    <x v="2812"/>
    <x v="2811"/>
    <x v="2810"/>
    <x v="10"/>
    <n v="5665"/>
    <x v="0"/>
    <s v="CA"/>
    <s v="CAD"/>
    <x v="2808"/>
    <x v="2812"/>
    <b v="0"/>
    <n v="83"/>
    <x v="0"/>
    <s v="theater/plays"/>
    <n v="113"/>
    <n v="68.25"/>
    <x v="1"/>
    <x v="6"/>
    <x v="2812"/>
    <x v="2808"/>
    <x v="0"/>
  </r>
  <r>
    <x v="2813"/>
    <x v="2812"/>
    <x v="2811"/>
    <x v="70"/>
    <n v="3572.12"/>
    <x v="0"/>
    <s v="US"/>
    <s v="USD"/>
    <x v="2809"/>
    <x v="2813"/>
    <b v="0"/>
    <n v="96"/>
    <x v="0"/>
    <s v="theater/plays"/>
    <n v="128"/>
    <n v="37.21"/>
    <x v="1"/>
    <x v="6"/>
    <x v="2813"/>
    <x v="2809"/>
    <x v="2"/>
  </r>
  <r>
    <x v="2814"/>
    <x v="2813"/>
    <x v="2812"/>
    <x v="15"/>
    <n v="1616"/>
    <x v="0"/>
    <s v="GB"/>
    <s v="GBP"/>
    <x v="2810"/>
    <x v="2814"/>
    <b v="0"/>
    <n v="64"/>
    <x v="0"/>
    <s v="theater/plays"/>
    <n v="108"/>
    <n v="25.25"/>
    <x v="1"/>
    <x v="6"/>
    <x v="2814"/>
    <x v="2810"/>
    <x v="0"/>
  </r>
  <r>
    <x v="2815"/>
    <x v="2814"/>
    <x v="2813"/>
    <x v="49"/>
    <n v="605"/>
    <x v="0"/>
    <s v="CA"/>
    <s v="CAD"/>
    <x v="2811"/>
    <x v="2815"/>
    <b v="0"/>
    <n v="14"/>
    <x v="0"/>
    <s v="theater/plays"/>
    <n v="242"/>
    <n v="43.21"/>
    <x v="1"/>
    <x v="6"/>
    <x v="2815"/>
    <x v="2811"/>
    <x v="2"/>
  </r>
  <r>
    <x v="2816"/>
    <x v="2815"/>
    <x v="2814"/>
    <x v="9"/>
    <n v="4247"/>
    <x v="0"/>
    <s v="GB"/>
    <s v="GBP"/>
    <x v="2812"/>
    <x v="2816"/>
    <b v="0"/>
    <n v="169"/>
    <x v="0"/>
    <s v="theater/plays"/>
    <n v="142"/>
    <n v="25.13"/>
    <x v="1"/>
    <x v="6"/>
    <x v="2816"/>
    <x v="2812"/>
    <x v="0"/>
  </r>
  <r>
    <x v="2817"/>
    <x v="2816"/>
    <x v="2815"/>
    <x v="20"/>
    <n v="780"/>
    <x v="0"/>
    <s v="GB"/>
    <s v="GBP"/>
    <x v="2813"/>
    <x v="2817"/>
    <b v="0"/>
    <n v="33"/>
    <x v="0"/>
    <s v="theater/plays"/>
    <n v="130"/>
    <n v="23.64"/>
    <x v="1"/>
    <x v="6"/>
    <x v="2817"/>
    <x v="2813"/>
    <x v="0"/>
  </r>
  <r>
    <x v="2818"/>
    <x v="2817"/>
    <x v="2816"/>
    <x v="3"/>
    <n v="10603"/>
    <x v="0"/>
    <s v="US"/>
    <s v="USD"/>
    <x v="2814"/>
    <x v="2818"/>
    <b v="0"/>
    <n v="102"/>
    <x v="0"/>
    <s v="theater/plays"/>
    <n v="106"/>
    <n v="103.95"/>
    <x v="1"/>
    <x v="6"/>
    <x v="2818"/>
    <x v="2814"/>
    <x v="0"/>
  </r>
  <r>
    <x v="2819"/>
    <x v="2818"/>
    <x v="2817"/>
    <x v="10"/>
    <n v="5240"/>
    <x v="0"/>
    <s v="GB"/>
    <s v="GBP"/>
    <x v="2815"/>
    <x v="2819"/>
    <b v="0"/>
    <n v="104"/>
    <x v="0"/>
    <s v="theater/plays"/>
    <n v="105"/>
    <n v="50.38"/>
    <x v="1"/>
    <x v="6"/>
    <x v="2819"/>
    <x v="2815"/>
    <x v="0"/>
  </r>
  <r>
    <x v="2820"/>
    <x v="2819"/>
    <x v="2818"/>
    <x v="48"/>
    <n v="272"/>
    <x v="0"/>
    <s v="GB"/>
    <s v="GBP"/>
    <x v="2816"/>
    <x v="2820"/>
    <b v="0"/>
    <n v="20"/>
    <x v="0"/>
    <s v="theater/plays"/>
    <n v="136"/>
    <n v="13.6"/>
    <x v="1"/>
    <x v="6"/>
    <x v="2820"/>
    <x v="2816"/>
    <x v="2"/>
  </r>
  <r>
    <x v="2821"/>
    <x v="2820"/>
    <x v="2819"/>
    <x v="28"/>
    <n v="1000"/>
    <x v="0"/>
    <s v="GB"/>
    <s v="GBP"/>
    <x v="2817"/>
    <x v="2821"/>
    <b v="0"/>
    <n v="35"/>
    <x v="0"/>
    <s v="theater/plays"/>
    <n v="100"/>
    <n v="28.57"/>
    <x v="1"/>
    <x v="6"/>
    <x v="2821"/>
    <x v="2817"/>
    <x v="3"/>
  </r>
  <r>
    <x v="2822"/>
    <x v="2821"/>
    <x v="2820"/>
    <x v="12"/>
    <n v="6000"/>
    <x v="0"/>
    <s v="US"/>
    <s v="USD"/>
    <x v="2818"/>
    <x v="2822"/>
    <b v="0"/>
    <n v="94"/>
    <x v="0"/>
    <s v="theater/plays"/>
    <n v="100"/>
    <n v="63.83"/>
    <x v="1"/>
    <x v="6"/>
    <x v="2822"/>
    <x v="2818"/>
    <x v="0"/>
  </r>
  <r>
    <x v="2823"/>
    <x v="2822"/>
    <x v="2821"/>
    <x v="213"/>
    <n v="124"/>
    <x v="0"/>
    <s v="GB"/>
    <s v="GBP"/>
    <x v="2819"/>
    <x v="2823"/>
    <b v="0"/>
    <n v="14"/>
    <x v="0"/>
    <s v="theater/plays"/>
    <n v="124"/>
    <n v="8.86"/>
    <x v="1"/>
    <x v="6"/>
    <x v="2823"/>
    <x v="2819"/>
    <x v="0"/>
  </r>
  <r>
    <x v="2824"/>
    <x v="2823"/>
    <x v="2822"/>
    <x v="81"/>
    <n v="760"/>
    <x v="0"/>
    <s v="US"/>
    <s v="USD"/>
    <x v="2820"/>
    <x v="2824"/>
    <b v="0"/>
    <n v="15"/>
    <x v="0"/>
    <s v="theater/plays"/>
    <n v="117"/>
    <n v="50.67"/>
    <x v="1"/>
    <x v="6"/>
    <x v="2824"/>
    <x v="2820"/>
    <x v="0"/>
  </r>
  <r>
    <x v="2825"/>
    <x v="2824"/>
    <x v="2823"/>
    <x v="9"/>
    <n v="3100"/>
    <x v="0"/>
    <s v="GB"/>
    <s v="GBP"/>
    <x v="2821"/>
    <x v="2825"/>
    <b v="0"/>
    <n v="51"/>
    <x v="0"/>
    <s v="theater/plays"/>
    <n v="103"/>
    <n v="60.78"/>
    <x v="1"/>
    <x v="6"/>
    <x v="2825"/>
    <x v="2821"/>
    <x v="0"/>
  </r>
  <r>
    <x v="2826"/>
    <x v="2825"/>
    <x v="2824"/>
    <x v="13"/>
    <n v="2155"/>
    <x v="0"/>
    <s v="US"/>
    <s v="USD"/>
    <x v="2822"/>
    <x v="2826"/>
    <b v="0"/>
    <n v="19"/>
    <x v="0"/>
    <s v="theater/plays"/>
    <n v="108"/>
    <n v="113.42"/>
    <x v="1"/>
    <x v="6"/>
    <x v="2826"/>
    <x v="2822"/>
    <x v="0"/>
  </r>
  <r>
    <x v="2827"/>
    <x v="2826"/>
    <x v="2825"/>
    <x v="13"/>
    <n v="2405"/>
    <x v="0"/>
    <s v="US"/>
    <s v="USD"/>
    <x v="2823"/>
    <x v="2827"/>
    <b v="0"/>
    <n v="23"/>
    <x v="0"/>
    <s v="theater/plays"/>
    <n v="120"/>
    <n v="104.57"/>
    <x v="1"/>
    <x v="6"/>
    <x v="2827"/>
    <x v="2823"/>
    <x v="2"/>
  </r>
  <r>
    <x v="2828"/>
    <x v="2827"/>
    <x v="2826"/>
    <x v="196"/>
    <n v="9536"/>
    <x v="0"/>
    <s v="GB"/>
    <s v="GBP"/>
    <x v="2824"/>
    <x v="2828"/>
    <b v="0"/>
    <n v="97"/>
    <x v="0"/>
    <s v="theater/plays"/>
    <n v="100"/>
    <n v="98.31"/>
    <x v="1"/>
    <x v="6"/>
    <x v="2828"/>
    <x v="2824"/>
    <x v="0"/>
  </r>
  <r>
    <x v="2829"/>
    <x v="2828"/>
    <x v="2827"/>
    <x v="30"/>
    <n v="2663"/>
    <x v="0"/>
    <s v="GB"/>
    <s v="GBP"/>
    <x v="2825"/>
    <x v="2829"/>
    <b v="0"/>
    <n v="76"/>
    <x v="0"/>
    <s v="theater/plays"/>
    <n v="107"/>
    <n v="35.04"/>
    <x v="1"/>
    <x v="6"/>
    <x v="2829"/>
    <x v="2825"/>
    <x v="2"/>
  </r>
  <r>
    <x v="2830"/>
    <x v="2829"/>
    <x v="2828"/>
    <x v="9"/>
    <n v="3000"/>
    <x v="0"/>
    <s v="US"/>
    <s v="USD"/>
    <x v="2826"/>
    <x v="2830"/>
    <b v="0"/>
    <n v="11"/>
    <x v="0"/>
    <s v="theater/plays"/>
    <n v="100"/>
    <n v="272.73"/>
    <x v="1"/>
    <x v="6"/>
    <x v="2830"/>
    <x v="2826"/>
    <x v="3"/>
  </r>
  <r>
    <x v="2831"/>
    <x v="2830"/>
    <x v="2829"/>
    <x v="9"/>
    <n v="3320"/>
    <x v="0"/>
    <s v="US"/>
    <s v="USD"/>
    <x v="2827"/>
    <x v="2831"/>
    <b v="0"/>
    <n v="52"/>
    <x v="0"/>
    <s v="theater/plays"/>
    <n v="111"/>
    <n v="63.85"/>
    <x v="1"/>
    <x v="6"/>
    <x v="2831"/>
    <x v="2827"/>
    <x v="0"/>
  </r>
  <r>
    <x v="2832"/>
    <x v="2831"/>
    <x v="2830"/>
    <x v="30"/>
    <n v="2867.99"/>
    <x v="0"/>
    <s v="GB"/>
    <s v="GBP"/>
    <x v="2828"/>
    <x v="2832"/>
    <b v="0"/>
    <n v="95"/>
    <x v="0"/>
    <s v="theater/plays"/>
    <n v="115"/>
    <n v="30.19"/>
    <x v="1"/>
    <x v="6"/>
    <x v="2832"/>
    <x v="2828"/>
    <x v="3"/>
  </r>
  <r>
    <x v="2833"/>
    <x v="2832"/>
    <x v="2831"/>
    <x v="200"/>
    <n v="2923"/>
    <x v="0"/>
    <s v="US"/>
    <s v="USD"/>
    <x v="2829"/>
    <x v="2833"/>
    <b v="0"/>
    <n v="35"/>
    <x v="0"/>
    <s v="theater/plays"/>
    <n v="108"/>
    <n v="83.51"/>
    <x v="1"/>
    <x v="6"/>
    <x v="2833"/>
    <x v="2829"/>
    <x v="0"/>
  </r>
  <r>
    <x v="2834"/>
    <x v="2833"/>
    <x v="2832"/>
    <x v="134"/>
    <n v="1360"/>
    <x v="0"/>
    <s v="GB"/>
    <s v="GBP"/>
    <x v="2830"/>
    <x v="2834"/>
    <b v="0"/>
    <n v="21"/>
    <x v="0"/>
    <s v="theater/plays"/>
    <n v="170"/>
    <n v="64.760000000000005"/>
    <x v="1"/>
    <x v="6"/>
    <x v="2834"/>
    <x v="2830"/>
    <x v="0"/>
  </r>
  <r>
    <x v="2835"/>
    <x v="2834"/>
    <x v="2833"/>
    <x v="28"/>
    <n v="1870.99"/>
    <x v="0"/>
    <s v="GB"/>
    <s v="GBP"/>
    <x v="2831"/>
    <x v="2835"/>
    <b v="0"/>
    <n v="93"/>
    <x v="0"/>
    <s v="theater/plays"/>
    <n v="187"/>
    <n v="20.12"/>
    <x v="1"/>
    <x v="6"/>
    <x v="2835"/>
    <x v="2831"/>
    <x v="0"/>
  </r>
  <r>
    <x v="2836"/>
    <x v="2835"/>
    <x v="2834"/>
    <x v="52"/>
    <n v="485"/>
    <x v="0"/>
    <s v="US"/>
    <s v="USD"/>
    <x v="2832"/>
    <x v="2836"/>
    <b v="0"/>
    <n v="11"/>
    <x v="0"/>
    <s v="theater/plays"/>
    <n v="108"/>
    <n v="44.09"/>
    <x v="1"/>
    <x v="6"/>
    <x v="2836"/>
    <x v="2832"/>
    <x v="1"/>
  </r>
  <r>
    <x v="2837"/>
    <x v="2836"/>
    <x v="2835"/>
    <x v="16"/>
    <n v="850"/>
    <x v="0"/>
    <s v="CA"/>
    <s v="CAD"/>
    <x v="2833"/>
    <x v="2837"/>
    <b v="0"/>
    <n v="21"/>
    <x v="0"/>
    <s v="theater/plays"/>
    <n v="100"/>
    <n v="40.479999999999997"/>
    <x v="1"/>
    <x v="6"/>
    <x v="2837"/>
    <x v="2833"/>
    <x v="0"/>
  </r>
  <r>
    <x v="2838"/>
    <x v="2837"/>
    <x v="2836"/>
    <x v="13"/>
    <n v="2405"/>
    <x v="0"/>
    <s v="US"/>
    <s v="USD"/>
    <x v="2834"/>
    <x v="2838"/>
    <b v="0"/>
    <n v="54"/>
    <x v="0"/>
    <s v="theater/plays"/>
    <n v="120"/>
    <n v="44.54"/>
    <x v="1"/>
    <x v="6"/>
    <x v="2838"/>
    <x v="2834"/>
    <x v="3"/>
  </r>
  <r>
    <x v="2839"/>
    <x v="2838"/>
    <x v="2837"/>
    <x v="8"/>
    <n v="3900"/>
    <x v="0"/>
    <s v="US"/>
    <s v="USD"/>
    <x v="2835"/>
    <x v="2839"/>
    <b v="0"/>
    <n v="31"/>
    <x v="0"/>
    <s v="theater/plays"/>
    <n v="111"/>
    <n v="125.81"/>
    <x v="1"/>
    <x v="6"/>
    <x v="2839"/>
    <x v="2835"/>
    <x v="3"/>
  </r>
  <r>
    <x v="2840"/>
    <x v="2839"/>
    <x v="2838"/>
    <x v="30"/>
    <n v="2600"/>
    <x v="0"/>
    <s v="GB"/>
    <s v="GBP"/>
    <x v="2836"/>
    <x v="2840"/>
    <b v="0"/>
    <n v="132"/>
    <x v="0"/>
    <s v="theater/plays"/>
    <n v="104"/>
    <n v="19.7"/>
    <x v="1"/>
    <x v="6"/>
    <x v="2840"/>
    <x v="2836"/>
    <x v="0"/>
  </r>
  <r>
    <x v="2841"/>
    <x v="2840"/>
    <x v="2839"/>
    <x v="28"/>
    <n v="10"/>
    <x v="2"/>
    <s v="GB"/>
    <s v="GBP"/>
    <x v="2837"/>
    <x v="2841"/>
    <b v="0"/>
    <n v="1"/>
    <x v="1"/>
    <s v="theater/plays"/>
    <n v="1"/>
    <n v="10"/>
    <x v="1"/>
    <x v="6"/>
    <x v="2841"/>
    <x v="2837"/>
    <x v="0"/>
  </r>
  <r>
    <x v="2842"/>
    <x v="2841"/>
    <x v="2840"/>
    <x v="15"/>
    <n v="0"/>
    <x v="2"/>
    <s v="GB"/>
    <s v="GBP"/>
    <x v="2838"/>
    <x v="2842"/>
    <b v="0"/>
    <n v="0"/>
    <x v="1"/>
    <s v="theater/plays"/>
    <n v="0"/>
    <n v="0"/>
    <x v="1"/>
    <x v="6"/>
    <x v="2842"/>
    <x v="2838"/>
    <x v="3"/>
  </r>
  <r>
    <x v="2843"/>
    <x v="2842"/>
    <x v="2841"/>
    <x v="38"/>
    <n v="0"/>
    <x v="2"/>
    <s v="US"/>
    <s v="USD"/>
    <x v="2839"/>
    <x v="2843"/>
    <b v="0"/>
    <n v="0"/>
    <x v="1"/>
    <s v="theater/plays"/>
    <n v="0"/>
    <n v="0"/>
    <x v="1"/>
    <x v="6"/>
    <x v="2843"/>
    <x v="2839"/>
    <x v="2"/>
  </r>
  <r>
    <x v="2844"/>
    <x v="2843"/>
    <x v="2842"/>
    <x v="131"/>
    <n v="30"/>
    <x v="2"/>
    <s v="AT"/>
    <s v="EUR"/>
    <x v="2840"/>
    <x v="2844"/>
    <b v="0"/>
    <n v="1"/>
    <x v="1"/>
    <s v="theater/plays"/>
    <n v="5"/>
    <n v="30"/>
    <x v="1"/>
    <x v="6"/>
    <x v="2844"/>
    <x v="2840"/>
    <x v="2"/>
  </r>
  <r>
    <x v="2845"/>
    <x v="2844"/>
    <x v="2843"/>
    <x v="51"/>
    <n v="2366"/>
    <x v="2"/>
    <s v="US"/>
    <s v="USD"/>
    <x v="2841"/>
    <x v="2845"/>
    <b v="0"/>
    <n v="39"/>
    <x v="1"/>
    <s v="theater/plays"/>
    <n v="32"/>
    <n v="60.67"/>
    <x v="1"/>
    <x v="6"/>
    <x v="2845"/>
    <x v="2841"/>
    <x v="0"/>
  </r>
  <r>
    <x v="2846"/>
    <x v="2845"/>
    <x v="2844"/>
    <x v="6"/>
    <n v="0"/>
    <x v="2"/>
    <s v="US"/>
    <s v="USD"/>
    <x v="2842"/>
    <x v="2846"/>
    <b v="0"/>
    <n v="0"/>
    <x v="1"/>
    <s v="theater/plays"/>
    <n v="0"/>
    <n v="0"/>
    <x v="1"/>
    <x v="6"/>
    <x v="2846"/>
    <x v="2842"/>
    <x v="0"/>
  </r>
  <r>
    <x v="2847"/>
    <x v="2846"/>
    <x v="2845"/>
    <x v="13"/>
    <n v="0"/>
    <x v="2"/>
    <s v="US"/>
    <s v="USD"/>
    <x v="2843"/>
    <x v="2847"/>
    <b v="0"/>
    <n v="0"/>
    <x v="1"/>
    <s v="theater/plays"/>
    <n v="0"/>
    <n v="0"/>
    <x v="1"/>
    <x v="6"/>
    <x v="2847"/>
    <x v="2843"/>
    <x v="2"/>
  </r>
  <r>
    <x v="2848"/>
    <x v="2847"/>
    <x v="2846"/>
    <x v="19"/>
    <n v="70"/>
    <x v="2"/>
    <s v="US"/>
    <s v="USD"/>
    <x v="2844"/>
    <x v="2848"/>
    <b v="0"/>
    <n v="3"/>
    <x v="1"/>
    <s v="theater/plays"/>
    <n v="0"/>
    <n v="23.33"/>
    <x v="1"/>
    <x v="6"/>
    <x v="2848"/>
    <x v="2844"/>
    <x v="0"/>
  </r>
  <r>
    <x v="2849"/>
    <x v="2848"/>
    <x v="2847"/>
    <x v="2"/>
    <n v="5"/>
    <x v="2"/>
    <s v="GB"/>
    <s v="GBP"/>
    <x v="2845"/>
    <x v="2849"/>
    <b v="0"/>
    <n v="1"/>
    <x v="1"/>
    <s v="theater/plays"/>
    <n v="1"/>
    <n v="5"/>
    <x v="1"/>
    <x v="6"/>
    <x v="2849"/>
    <x v="2845"/>
    <x v="2"/>
  </r>
  <r>
    <x v="2850"/>
    <x v="2849"/>
    <x v="2848"/>
    <x v="6"/>
    <n v="311"/>
    <x v="2"/>
    <s v="US"/>
    <s v="USD"/>
    <x v="2846"/>
    <x v="2850"/>
    <b v="0"/>
    <n v="13"/>
    <x v="1"/>
    <s v="theater/plays"/>
    <n v="4"/>
    <n v="23.92"/>
    <x v="1"/>
    <x v="6"/>
    <x v="2850"/>
    <x v="2846"/>
    <x v="3"/>
  </r>
  <r>
    <x v="2851"/>
    <x v="2850"/>
    <x v="2849"/>
    <x v="37"/>
    <n v="0"/>
    <x v="2"/>
    <s v="IE"/>
    <s v="EUR"/>
    <x v="2847"/>
    <x v="2851"/>
    <b v="0"/>
    <n v="0"/>
    <x v="1"/>
    <s v="theater/plays"/>
    <n v="0"/>
    <n v="0"/>
    <x v="1"/>
    <x v="6"/>
    <x v="2851"/>
    <x v="2847"/>
    <x v="2"/>
  </r>
  <r>
    <x v="2852"/>
    <x v="2851"/>
    <x v="2850"/>
    <x v="10"/>
    <n v="95"/>
    <x v="2"/>
    <s v="US"/>
    <s v="USD"/>
    <x v="2848"/>
    <x v="2852"/>
    <b v="0"/>
    <n v="6"/>
    <x v="1"/>
    <s v="theater/plays"/>
    <n v="2"/>
    <n v="15.83"/>
    <x v="1"/>
    <x v="6"/>
    <x v="2852"/>
    <x v="2848"/>
    <x v="3"/>
  </r>
  <r>
    <x v="2853"/>
    <x v="2852"/>
    <x v="2851"/>
    <x v="196"/>
    <n v="0"/>
    <x v="2"/>
    <s v="CA"/>
    <s v="CAD"/>
    <x v="2849"/>
    <x v="2853"/>
    <b v="0"/>
    <n v="0"/>
    <x v="1"/>
    <s v="theater/plays"/>
    <n v="0"/>
    <n v="0"/>
    <x v="1"/>
    <x v="6"/>
    <x v="2853"/>
    <x v="2849"/>
    <x v="3"/>
  </r>
  <r>
    <x v="2854"/>
    <x v="2853"/>
    <x v="2852"/>
    <x v="28"/>
    <n v="417"/>
    <x v="2"/>
    <s v="GB"/>
    <s v="GBP"/>
    <x v="2850"/>
    <x v="2854"/>
    <b v="0"/>
    <n v="14"/>
    <x v="1"/>
    <s v="theater/plays"/>
    <n v="42"/>
    <n v="29.79"/>
    <x v="1"/>
    <x v="6"/>
    <x v="2854"/>
    <x v="2850"/>
    <x v="0"/>
  </r>
  <r>
    <x v="2855"/>
    <x v="2854"/>
    <x v="2853"/>
    <x v="20"/>
    <n v="300"/>
    <x v="2"/>
    <s v="US"/>
    <s v="USD"/>
    <x v="2851"/>
    <x v="2855"/>
    <b v="0"/>
    <n v="5"/>
    <x v="1"/>
    <s v="theater/plays"/>
    <n v="50"/>
    <n v="60"/>
    <x v="1"/>
    <x v="6"/>
    <x v="2855"/>
    <x v="2851"/>
    <x v="2"/>
  </r>
  <r>
    <x v="2856"/>
    <x v="2855"/>
    <x v="2854"/>
    <x v="9"/>
    <n v="146"/>
    <x v="2"/>
    <s v="US"/>
    <s v="USD"/>
    <x v="2852"/>
    <x v="2856"/>
    <b v="0"/>
    <n v="6"/>
    <x v="1"/>
    <s v="theater/plays"/>
    <n v="5"/>
    <n v="24.33"/>
    <x v="1"/>
    <x v="6"/>
    <x v="2856"/>
    <x v="2852"/>
    <x v="0"/>
  </r>
  <r>
    <x v="2857"/>
    <x v="2856"/>
    <x v="2855"/>
    <x v="114"/>
    <n v="7500"/>
    <x v="2"/>
    <s v="MX"/>
    <s v="MXN"/>
    <x v="2853"/>
    <x v="2857"/>
    <b v="0"/>
    <n v="15"/>
    <x v="1"/>
    <s v="theater/plays"/>
    <n v="20"/>
    <n v="500"/>
    <x v="1"/>
    <x v="6"/>
    <x v="2857"/>
    <x v="2853"/>
    <x v="2"/>
  </r>
  <r>
    <x v="2858"/>
    <x v="2857"/>
    <x v="2856"/>
    <x v="28"/>
    <n v="0"/>
    <x v="2"/>
    <s v="NL"/>
    <s v="EUR"/>
    <x v="2854"/>
    <x v="2858"/>
    <b v="0"/>
    <n v="0"/>
    <x v="1"/>
    <s v="theater/plays"/>
    <n v="0"/>
    <n v="0"/>
    <x v="1"/>
    <x v="6"/>
    <x v="2858"/>
    <x v="2854"/>
    <x v="3"/>
  </r>
  <r>
    <x v="2859"/>
    <x v="2858"/>
    <x v="2857"/>
    <x v="13"/>
    <n v="35"/>
    <x v="2"/>
    <s v="AU"/>
    <s v="AUD"/>
    <x v="2855"/>
    <x v="2859"/>
    <b v="0"/>
    <n v="1"/>
    <x v="1"/>
    <s v="theater/plays"/>
    <n v="2"/>
    <n v="35"/>
    <x v="1"/>
    <x v="6"/>
    <x v="2859"/>
    <x v="2855"/>
    <x v="0"/>
  </r>
  <r>
    <x v="2860"/>
    <x v="2859"/>
    <x v="2858"/>
    <x v="23"/>
    <n v="266"/>
    <x v="2"/>
    <s v="US"/>
    <s v="USD"/>
    <x v="2856"/>
    <x v="2860"/>
    <b v="0"/>
    <n v="9"/>
    <x v="1"/>
    <s v="theater/plays"/>
    <n v="7"/>
    <n v="29.56"/>
    <x v="1"/>
    <x v="6"/>
    <x v="2860"/>
    <x v="2856"/>
    <x v="2"/>
  </r>
  <r>
    <x v="2861"/>
    <x v="2860"/>
    <x v="2859"/>
    <x v="49"/>
    <n v="80"/>
    <x v="2"/>
    <s v="AU"/>
    <s v="AUD"/>
    <x v="2857"/>
    <x v="2861"/>
    <b v="0"/>
    <n v="3"/>
    <x v="1"/>
    <s v="theater/plays"/>
    <n v="32"/>
    <n v="26.67"/>
    <x v="1"/>
    <x v="6"/>
    <x v="2861"/>
    <x v="2857"/>
    <x v="0"/>
  </r>
  <r>
    <x v="2862"/>
    <x v="2861"/>
    <x v="2860"/>
    <x v="83"/>
    <n v="55"/>
    <x v="2"/>
    <s v="US"/>
    <s v="USD"/>
    <x v="2858"/>
    <x v="2862"/>
    <b v="0"/>
    <n v="3"/>
    <x v="1"/>
    <s v="theater/plays"/>
    <n v="0"/>
    <n v="18.329999999999998"/>
    <x v="1"/>
    <x v="6"/>
    <x v="2862"/>
    <x v="2858"/>
    <x v="3"/>
  </r>
  <r>
    <x v="2863"/>
    <x v="2862"/>
    <x v="2861"/>
    <x v="63"/>
    <n v="20"/>
    <x v="2"/>
    <s v="US"/>
    <s v="USD"/>
    <x v="2859"/>
    <x v="2863"/>
    <b v="0"/>
    <n v="1"/>
    <x v="1"/>
    <s v="theater/plays"/>
    <n v="0"/>
    <n v="20"/>
    <x v="1"/>
    <x v="6"/>
    <x v="2863"/>
    <x v="2859"/>
    <x v="3"/>
  </r>
  <r>
    <x v="2864"/>
    <x v="2863"/>
    <x v="2862"/>
    <x v="30"/>
    <n v="40"/>
    <x v="2"/>
    <s v="GB"/>
    <s v="GBP"/>
    <x v="2860"/>
    <x v="2864"/>
    <b v="0"/>
    <n v="3"/>
    <x v="1"/>
    <s v="theater/plays"/>
    <n v="2"/>
    <n v="13.33"/>
    <x v="1"/>
    <x v="6"/>
    <x v="2864"/>
    <x v="2860"/>
    <x v="0"/>
  </r>
  <r>
    <x v="2865"/>
    <x v="2864"/>
    <x v="2863"/>
    <x v="374"/>
    <n v="0"/>
    <x v="2"/>
    <s v="US"/>
    <s v="USD"/>
    <x v="2861"/>
    <x v="2865"/>
    <b v="0"/>
    <n v="0"/>
    <x v="1"/>
    <s v="theater/plays"/>
    <n v="0"/>
    <n v="0"/>
    <x v="1"/>
    <x v="6"/>
    <x v="2865"/>
    <x v="2861"/>
    <x v="3"/>
  </r>
  <r>
    <x v="2866"/>
    <x v="2865"/>
    <x v="2864"/>
    <x v="10"/>
    <n v="45"/>
    <x v="2"/>
    <s v="US"/>
    <s v="USD"/>
    <x v="2862"/>
    <x v="2866"/>
    <b v="0"/>
    <n v="2"/>
    <x v="1"/>
    <s v="theater/plays"/>
    <n v="1"/>
    <n v="22.5"/>
    <x v="1"/>
    <x v="6"/>
    <x v="2866"/>
    <x v="2862"/>
    <x v="2"/>
  </r>
  <r>
    <x v="2867"/>
    <x v="2866"/>
    <x v="2865"/>
    <x v="30"/>
    <n v="504"/>
    <x v="2"/>
    <s v="US"/>
    <s v="USD"/>
    <x v="2863"/>
    <x v="2867"/>
    <b v="0"/>
    <n v="10"/>
    <x v="1"/>
    <s v="theater/plays"/>
    <n v="20"/>
    <n v="50.4"/>
    <x v="1"/>
    <x v="6"/>
    <x v="2867"/>
    <x v="2863"/>
    <x v="2"/>
  </r>
  <r>
    <x v="2868"/>
    <x v="2867"/>
    <x v="2866"/>
    <x v="36"/>
    <n v="6301.76"/>
    <x v="2"/>
    <s v="US"/>
    <s v="USD"/>
    <x v="2864"/>
    <x v="2868"/>
    <b v="0"/>
    <n v="60"/>
    <x v="1"/>
    <s v="theater/plays"/>
    <n v="42"/>
    <n v="105.03"/>
    <x v="1"/>
    <x v="6"/>
    <x v="2868"/>
    <x v="2864"/>
    <x v="2"/>
  </r>
  <r>
    <x v="2869"/>
    <x v="2868"/>
    <x v="2867"/>
    <x v="22"/>
    <n v="177"/>
    <x v="2"/>
    <s v="US"/>
    <s v="USD"/>
    <x v="2865"/>
    <x v="2869"/>
    <b v="0"/>
    <n v="5"/>
    <x v="1"/>
    <s v="theater/plays"/>
    <n v="1"/>
    <n v="35.4"/>
    <x v="1"/>
    <x v="6"/>
    <x v="2869"/>
    <x v="2865"/>
    <x v="2"/>
  </r>
  <r>
    <x v="2870"/>
    <x v="2869"/>
    <x v="2868"/>
    <x v="10"/>
    <n v="750"/>
    <x v="2"/>
    <s v="US"/>
    <s v="USD"/>
    <x v="2866"/>
    <x v="2870"/>
    <b v="0"/>
    <n v="9"/>
    <x v="1"/>
    <s v="theater/plays"/>
    <n v="15"/>
    <n v="83.33"/>
    <x v="1"/>
    <x v="6"/>
    <x v="2870"/>
    <x v="2866"/>
    <x v="3"/>
  </r>
  <r>
    <x v="2871"/>
    <x v="2870"/>
    <x v="2869"/>
    <x v="3"/>
    <n v="467"/>
    <x v="2"/>
    <s v="US"/>
    <s v="USD"/>
    <x v="2867"/>
    <x v="2871"/>
    <b v="0"/>
    <n v="13"/>
    <x v="1"/>
    <s v="theater/plays"/>
    <n v="5"/>
    <n v="35.92"/>
    <x v="1"/>
    <x v="6"/>
    <x v="2871"/>
    <x v="2867"/>
    <x v="3"/>
  </r>
  <r>
    <x v="2872"/>
    <x v="2871"/>
    <x v="2870"/>
    <x v="9"/>
    <n v="0"/>
    <x v="2"/>
    <s v="US"/>
    <s v="USD"/>
    <x v="2868"/>
    <x v="2872"/>
    <b v="0"/>
    <n v="0"/>
    <x v="1"/>
    <s v="theater/plays"/>
    <n v="0"/>
    <n v="0"/>
    <x v="1"/>
    <x v="6"/>
    <x v="2872"/>
    <x v="2868"/>
    <x v="0"/>
  </r>
  <r>
    <x v="2873"/>
    <x v="2872"/>
    <x v="2871"/>
    <x v="30"/>
    <n v="953"/>
    <x v="2"/>
    <s v="US"/>
    <s v="USD"/>
    <x v="2869"/>
    <x v="2873"/>
    <b v="0"/>
    <n v="8"/>
    <x v="1"/>
    <s v="theater/plays"/>
    <n v="38"/>
    <n v="119.13"/>
    <x v="1"/>
    <x v="6"/>
    <x v="2873"/>
    <x v="2869"/>
    <x v="3"/>
  </r>
  <r>
    <x v="2874"/>
    <x v="2873"/>
    <x v="2872"/>
    <x v="10"/>
    <n v="271"/>
    <x v="2"/>
    <s v="US"/>
    <s v="USD"/>
    <x v="2870"/>
    <x v="2874"/>
    <b v="0"/>
    <n v="3"/>
    <x v="1"/>
    <s v="theater/plays"/>
    <n v="5"/>
    <n v="90.33"/>
    <x v="1"/>
    <x v="6"/>
    <x v="2874"/>
    <x v="2870"/>
    <x v="2"/>
  </r>
  <r>
    <x v="2875"/>
    <x v="2874"/>
    <x v="2873"/>
    <x v="22"/>
    <n v="7"/>
    <x v="2"/>
    <s v="US"/>
    <s v="USD"/>
    <x v="2871"/>
    <x v="2875"/>
    <b v="0"/>
    <n v="3"/>
    <x v="1"/>
    <s v="theater/plays"/>
    <n v="0"/>
    <n v="2.33"/>
    <x v="1"/>
    <x v="6"/>
    <x v="2875"/>
    <x v="2871"/>
    <x v="2"/>
  </r>
  <r>
    <x v="2876"/>
    <x v="2875"/>
    <x v="2874"/>
    <x v="60"/>
    <n v="0"/>
    <x v="2"/>
    <s v="US"/>
    <s v="USD"/>
    <x v="2872"/>
    <x v="2876"/>
    <b v="0"/>
    <n v="0"/>
    <x v="1"/>
    <s v="theater/plays"/>
    <n v="0"/>
    <n v="0"/>
    <x v="1"/>
    <x v="6"/>
    <x v="2876"/>
    <x v="2872"/>
    <x v="0"/>
  </r>
  <r>
    <x v="2877"/>
    <x v="2876"/>
    <x v="2875"/>
    <x v="12"/>
    <n v="650"/>
    <x v="2"/>
    <s v="US"/>
    <s v="USD"/>
    <x v="2873"/>
    <x v="2877"/>
    <b v="0"/>
    <n v="6"/>
    <x v="1"/>
    <s v="theater/plays"/>
    <n v="11"/>
    <n v="108.33"/>
    <x v="1"/>
    <x v="6"/>
    <x v="2877"/>
    <x v="2873"/>
    <x v="2"/>
  </r>
  <r>
    <x v="2878"/>
    <x v="2877"/>
    <x v="2876"/>
    <x v="9"/>
    <n v="63"/>
    <x v="2"/>
    <s v="GB"/>
    <s v="GBP"/>
    <x v="2874"/>
    <x v="2878"/>
    <b v="0"/>
    <n v="4"/>
    <x v="1"/>
    <s v="theater/plays"/>
    <n v="2"/>
    <n v="15.75"/>
    <x v="1"/>
    <x v="6"/>
    <x v="2878"/>
    <x v="2874"/>
    <x v="0"/>
  </r>
  <r>
    <x v="2879"/>
    <x v="2878"/>
    <x v="2877"/>
    <x v="375"/>
    <n v="29"/>
    <x v="2"/>
    <s v="US"/>
    <s v="USD"/>
    <x v="2875"/>
    <x v="2879"/>
    <b v="0"/>
    <n v="1"/>
    <x v="1"/>
    <s v="theater/plays"/>
    <n v="0"/>
    <n v="29"/>
    <x v="1"/>
    <x v="6"/>
    <x v="2879"/>
    <x v="2875"/>
    <x v="0"/>
  </r>
  <r>
    <x v="2880"/>
    <x v="2879"/>
    <x v="2878"/>
    <x v="14"/>
    <n v="2800"/>
    <x v="2"/>
    <s v="US"/>
    <s v="USD"/>
    <x v="2876"/>
    <x v="2880"/>
    <b v="0"/>
    <n v="29"/>
    <x v="1"/>
    <s v="theater/plays"/>
    <n v="23"/>
    <n v="96.55"/>
    <x v="1"/>
    <x v="6"/>
    <x v="2880"/>
    <x v="2876"/>
    <x v="0"/>
  </r>
  <r>
    <x v="2881"/>
    <x v="2880"/>
    <x v="2879"/>
    <x v="62"/>
    <n v="0"/>
    <x v="2"/>
    <s v="US"/>
    <s v="USD"/>
    <x v="2877"/>
    <x v="2881"/>
    <b v="0"/>
    <n v="0"/>
    <x v="1"/>
    <s v="theater/plays"/>
    <n v="0"/>
    <n v="0"/>
    <x v="1"/>
    <x v="6"/>
    <x v="2881"/>
    <x v="2877"/>
    <x v="3"/>
  </r>
  <r>
    <x v="2882"/>
    <x v="2881"/>
    <x v="2880"/>
    <x v="47"/>
    <n v="252"/>
    <x v="2"/>
    <s v="US"/>
    <s v="USD"/>
    <x v="2878"/>
    <x v="2882"/>
    <b v="0"/>
    <n v="4"/>
    <x v="1"/>
    <s v="theater/plays"/>
    <n v="34"/>
    <n v="63"/>
    <x v="1"/>
    <x v="6"/>
    <x v="2882"/>
    <x v="2878"/>
    <x v="2"/>
  </r>
  <r>
    <x v="2883"/>
    <x v="2882"/>
    <x v="2881"/>
    <x v="3"/>
    <n v="1908"/>
    <x v="2"/>
    <s v="US"/>
    <s v="USD"/>
    <x v="2879"/>
    <x v="2883"/>
    <b v="0"/>
    <n v="5"/>
    <x v="1"/>
    <s v="theater/plays"/>
    <n v="19"/>
    <n v="381.6"/>
    <x v="1"/>
    <x v="6"/>
    <x v="2883"/>
    <x v="2879"/>
    <x v="2"/>
  </r>
  <r>
    <x v="2884"/>
    <x v="2883"/>
    <x v="2882"/>
    <x v="101"/>
    <n v="185"/>
    <x v="2"/>
    <s v="US"/>
    <s v="USD"/>
    <x v="2880"/>
    <x v="2884"/>
    <b v="0"/>
    <n v="4"/>
    <x v="1"/>
    <s v="theater/plays"/>
    <n v="0"/>
    <n v="46.25"/>
    <x v="1"/>
    <x v="6"/>
    <x v="2884"/>
    <x v="2880"/>
    <x v="3"/>
  </r>
  <r>
    <x v="2885"/>
    <x v="2884"/>
    <x v="2883"/>
    <x v="44"/>
    <n v="130"/>
    <x v="2"/>
    <s v="US"/>
    <s v="USD"/>
    <x v="2881"/>
    <x v="2885"/>
    <b v="0"/>
    <n v="5"/>
    <x v="1"/>
    <s v="theater/plays"/>
    <n v="33"/>
    <n v="26"/>
    <x v="1"/>
    <x v="6"/>
    <x v="2885"/>
    <x v="2881"/>
    <x v="0"/>
  </r>
  <r>
    <x v="2886"/>
    <x v="2885"/>
    <x v="2884"/>
    <x v="48"/>
    <n v="10"/>
    <x v="2"/>
    <s v="US"/>
    <s v="USD"/>
    <x v="2882"/>
    <x v="2886"/>
    <b v="0"/>
    <n v="1"/>
    <x v="1"/>
    <s v="theater/plays"/>
    <n v="5"/>
    <n v="10"/>
    <x v="1"/>
    <x v="6"/>
    <x v="2886"/>
    <x v="2882"/>
    <x v="0"/>
  </r>
  <r>
    <x v="2887"/>
    <x v="2886"/>
    <x v="2885"/>
    <x v="9"/>
    <n v="5"/>
    <x v="2"/>
    <s v="US"/>
    <s v="USD"/>
    <x v="2883"/>
    <x v="2887"/>
    <b v="0"/>
    <n v="1"/>
    <x v="1"/>
    <s v="theater/plays"/>
    <n v="0"/>
    <n v="5"/>
    <x v="1"/>
    <x v="6"/>
    <x v="2887"/>
    <x v="2883"/>
    <x v="3"/>
  </r>
  <r>
    <x v="2888"/>
    <x v="2887"/>
    <x v="2886"/>
    <x v="11"/>
    <n v="0"/>
    <x v="2"/>
    <s v="US"/>
    <s v="USD"/>
    <x v="2884"/>
    <x v="2888"/>
    <b v="0"/>
    <n v="0"/>
    <x v="1"/>
    <s v="theater/plays"/>
    <n v="0"/>
    <n v="0"/>
    <x v="1"/>
    <x v="6"/>
    <x v="2888"/>
    <x v="2884"/>
    <x v="3"/>
  </r>
  <r>
    <x v="2889"/>
    <x v="2888"/>
    <x v="2887"/>
    <x v="9"/>
    <n v="1142"/>
    <x v="2"/>
    <s v="US"/>
    <s v="USD"/>
    <x v="2885"/>
    <x v="2889"/>
    <b v="0"/>
    <n v="14"/>
    <x v="1"/>
    <s v="theater/plays"/>
    <n v="38"/>
    <n v="81.569999999999993"/>
    <x v="1"/>
    <x v="6"/>
    <x v="2889"/>
    <x v="2885"/>
    <x v="3"/>
  </r>
  <r>
    <x v="2890"/>
    <x v="2889"/>
    <x v="2888"/>
    <x v="13"/>
    <n v="21"/>
    <x v="2"/>
    <s v="US"/>
    <s v="USD"/>
    <x v="2886"/>
    <x v="2890"/>
    <b v="0"/>
    <n v="3"/>
    <x v="1"/>
    <s v="theater/plays"/>
    <n v="1"/>
    <n v="7"/>
    <x v="1"/>
    <x v="6"/>
    <x v="2890"/>
    <x v="2886"/>
    <x v="3"/>
  </r>
  <r>
    <x v="2891"/>
    <x v="2890"/>
    <x v="2889"/>
    <x v="3"/>
    <n v="273"/>
    <x v="2"/>
    <s v="US"/>
    <s v="USD"/>
    <x v="2887"/>
    <x v="2891"/>
    <b v="0"/>
    <n v="10"/>
    <x v="1"/>
    <s v="theater/plays"/>
    <n v="3"/>
    <n v="27.3"/>
    <x v="1"/>
    <x v="6"/>
    <x v="2891"/>
    <x v="2887"/>
    <x v="2"/>
  </r>
  <r>
    <x v="2892"/>
    <x v="2891"/>
    <x v="2890"/>
    <x v="62"/>
    <n v="500"/>
    <x v="2"/>
    <s v="US"/>
    <s v="USD"/>
    <x v="2888"/>
    <x v="2892"/>
    <b v="0"/>
    <n v="17"/>
    <x v="1"/>
    <s v="theater/plays"/>
    <n v="9"/>
    <n v="29.41"/>
    <x v="1"/>
    <x v="6"/>
    <x v="2892"/>
    <x v="2888"/>
    <x v="3"/>
  </r>
  <r>
    <x v="2893"/>
    <x v="2892"/>
    <x v="2891"/>
    <x v="10"/>
    <n v="25"/>
    <x v="2"/>
    <s v="US"/>
    <s v="USD"/>
    <x v="2889"/>
    <x v="2893"/>
    <b v="0"/>
    <n v="2"/>
    <x v="1"/>
    <s v="theater/plays"/>
    <n v="1"/>
    <n v="12.5"/>
    <x v="1"/>
    <x v="6"/>
    <x v="2893"/>
    <x v="2889"/>
    <x v="3"/>
  </r>
  <r>
    <x v="2894"/>
    <x v="2893"/>
    <x v="2892"/>
    <x v="63"/>
    <n v="0"/>
    <x v="2"/>
    <s v="US"/>
    <s v="USD"/>
    <x v="2890"/>
    <x v="2894"/>
    <b v="0"/>
    <n v="0"/>
    <x v="1"/>
    <s v="theater/plays"/>
    <n v="0"/>
    <n v="0"/>
    <x v="1"/>
    <x v="6"/>
    <x v="2894"/>
    <x v="2890"/>
    <x v="0"/>
  </r>
  <r>
    <x v="2895"/>
    <x v="2894"/>
    <x v="2893"/>
    <x v="2"/>
    <n v="23"/>
    <x v="2"/>
    <s v="US"/>
    <s v="USD"/>
    <x v="2891"/>
    <x v="2895"/>
    <b v="0"/>
    <n v="4"/>
    <x v="1"/>
    <s v="theater/plays"/>
    <n v="5"/>
    <n v="5.75"/>
    <x v="1"/>
    <x v="6"/>
    <x v="2895"/>
    <x v="2891"/>
    <x v="3"/>
  </r>
  <r>
    <x v="2896"/>
    <x v="2895"/>
    <x v="2894"/>
    <x v="9"/>
    <n v="625"/>
    <x v="2"/>
    <s v="US"/>
    <s v="USD"/>
    <x v="2892"/>
    <x v="2896"/>
    <b v="0"/>
    <n v="12"/>
    <x v="1"/>
    <s v="theater/plays"/>
    <n v="21"/>
    <n v="52.08"/>
    <x v="1"/>
    <x v="6"/>
    <x v="2896"/>
    <x v="2892"/>
    <x v="2"/>
  </r>
  <r>
    <x v="2897"/>
    <x v="2896"/>
    <x v="2895"/>
    <x v="14"/>
    <n v="550"/>
    <x v="2"/>
    <s v="US"/>
    <s v="USD"/>
    <x v="2893"/>
    <x v="2897"/>
    <b v="0"/>
    <n v="3"/>
    <x v="1"/>
    <s v="theater/plays"/>
    <n v="5"/>
    <n v="183.33"/>
    <x v="1"/>
    <x v="6"/>
    <x v="2897"/>
    <x v="2893"/>
    <x v="0"/>
  </r>
  <r>
    <x v="2898"/>
    <x v="2897"/>
    <x v="2896"/>
    <x v="51"/>
    <n v="316"/>
    <x v="2"/>
    <s v="US"/>
    <s v="USD"/>
    <x v="2894"/>
    <x v="2898"/>
    <b v="0"/>
    <n v="12"/>
    <x v="1"/>
    <s v="theater/plays"/>
    <n v="4"/>
    <n v="26.33"/>
    <x v="1"/>
    <x v="6"/>
    <x v="2898"/>
    <x v="2894"/>
    <x v="0"/>
  </r>
  <r>
    <x v="2899"/>
    <x v="2898"/>
    <x v="2897"/>
    <x v="3"/>
    <n v="0"/>
    <x v="2"/>
    <s v="US"/>
    <s v="USD"/>
    <x v="2895"/>
    <x v="2899"/>
    <b v="0"/>
    <n v="0"/>
    <x v="1"/>
    <s v="theater/plays"/>
    <n v="0"/>
    <n v="0"/>
    <x v="1"/>
    <x v="6"/>
    <x v="2899"/>
    <x v="2895"/>
    <x v="2"/>
  </r>
  <r>
    <x v="2900"/>
    <x v="2899"/>
    <x v="2898"/>
    <x v="62"/>
    <n v="3405"/>
    <x v="2"/>
    <s v="US"/>
    <s v="USD"/>
    <x v="2896"/>
    <x v="2900"/>
    <b v="0"/>
    <n v="7"/>
    <x v="1"/>
    <s v="theater/plays"/>
    <n v="62"/>
    <n v="486.43"/>
    <x v="1"/>
    <x v="6"/>
    <x v="2900"/>
    <x v="2896"/>
    <x v="3"/>
  </r>
  <r>
    <x v="2901"/>
    <x v="2900"/>
    <x v="2899"/>
    <x v="47"/>
    <n v="6"/>
    <x v="2"/>
    <s v="US"/>
    <s v="USD"/>
    <x v="2897"/>
    <x v="2901"/>
    <b v="0"/>
    <n v="2"/>
    <x v="1"/>
    <s v="theater/plays"/>
    <n v="1"/>
    <n v="3"/>
    <x v="1"/>
    <x v="6"/>
    <x v="2901"/>
    <x v="2897"/>
    <x v="3"/>
  </r>
  <r>
    <x v="2902"/>
    <x v="2901"/>
    <x v="2900"/>
    <x v="60"/>
    <n v="25"/>
    <x v="2"/>
    <s v="US"/>
    <s v="USD"/>
    <x v="2898"/>
    <x v="2902"/>
    <b v="0"/>
    <n v="1"/>
    <x v="1"/>
    <s v="theater/plays"/>
    <n v="0"/>
    <n v="25"/>
    <x v="1"/>
    <x v="6"/>
    <x v="2902"/>
    <x v="2898"/>
    <x v="0"/>
  </r>
  <r>
    <x v="2903"/>
    <x v="2902"/>
    <x v="2901"/>
    <x v="10"/>
    <n v="39"/>
    <x v="2"/>
    <s v="US"/>
    <s v="USD"/>
    <x v="2899"/>
    <x v="2903"/>
    <b v="0"/>
    <n v="4"/>
    <x v="1"/>
    <s v="theater/plays"/>
    <n v="1"/>
    <n v="9.75"/>
    <x v="1"/>
    <x v="6"/>
    <x v="2903"/>
    <x v="2899"/>
    <x v="0"/>
  </r>
  <r>
    <x v="2904"/>
    <x v="2903"/>
    <x v="2902"/>
    <x v="15"/>
    <n v="75"/>
    <x v="2"/>
    <s v="GB"/>
    <s v="GBP"/>
    <x v="2900"/>
    <x v="2904"/>
    <b v="0"/>
    <n v="4"/>
    <x v="1"/>
    <s v="theater/plays"/>
    <n v="5"/>
    <n v="18.75"/>
    <x v="1"/>
    <x v="6"/>
    <x v="2904"/>
    <x v="2900"/>
    <x v="3"/>
  </r>
  <r>
    <x v="2905"/>
    <x v="2904"/>
    <x v="2903"/>
    <x v="8"/>
    <n v="622"/>
    <x v="2"/>
    <s v="US"/>
    <s v="USD"/>
    <x v="2901"/>
    <x v="2905"/>
    <b v="0"/>
    <n v="17"/>
    <x v="1"/>
    <s v="theater/plays"/>
    <n v="18"/>
    <n v="36.590000000000003"/>
    <x v="1"/>
    <x v="6"/>
    <x v="2905"/>
    <x v="2901"/>
    <x v="2"/>
  </r>
  <r>
    <x v="2906"/>
    <x v="2905"/>
    <x v="2904"/>
    <x v="12"/>
    <n v="565"/>
    <x v="2"/>
    <s v="US"/>
    <s v="USD"/>
    <x v="2902"/>
    <x v="2906"/>
    <b v="0"/>
    <n v="7"/>
    <x v="1"/>
    <s v="theater/plays"/>
    <n v="9"/>
    <n v="80.709999999999994"/>
    <x v="1"/>
    <x v="6"/>
    <x v="2906"/>
    <x v="2902"/>
    <x v="0"/>
  </r>
  <r>
    <x v="2907"/>
    <x v="2906"/>
    <x v="2905"/>
    <x v="30"/>
    <n v="2"/>
    <x v="2"/>
    <s v="US"/>
    <s v="USD"/>
    <x v="2903"/>
    <x v="2907"/>
    <b v="0"/>
    <n v="2"/>
    <x v="1"/>
    <s v="theater/plays"/>
    <n v="0"/>
    <n v="1"/>
    <x v="1"/>
    <x v="6"/>
    <x v="2907"/>
    <x v="2903"/>
    <x v="2"/>
  </r>
  <r>
    <x v="2908"/>
    <x v="2907"/>
    <x v="2906"/>
    <x v="376"/>
    <n v="264"/>
    <x v="2"/>
    <s v="US"/>
    <s v="USD"/>
    <x v="2904"/>
    <x v="2908"/>
    <b v="0"/>
    <n v="5"/>
    <x v="1"/>
    <s v="theater/plays"/>
    <n v="3"/>
    <n v="52.8"/>
    <x v="1"/>
    <x v="6"/>
    <x v="2908"/>
    <x v="2904"/>
    <x v="2"/>
  </r>
  <r>
    <x v="2909"/>
    <x v="2908"/>
    <x v="2907"/>
    <x v="237"/>
    <n v="20"/>
    <x v="2"/>
    <s v="US"/>
    <s v="USD"/>
    <x v="2905"/>
    <x v="2909"/>
    <b v="0"/>
    <n v="1"/>
    <x v="1"/>
    <s v="theater/plays"/>
    <n v="0"/>
    <n v="20"/>
    <x v="1"/>
    <x v="6"/>
    <x v="2909"/>
    <x v="2905"/>
    <x v="3"/>
  </r>
  <r>
    <x v="2910"/>
    <x v="2909"/>
    <x v="2908"/>
    <x v="11"/>
    <n v="1"/>
    <x v="2"/>
    <s v="GB"/>
    <s v="GBP"/>
    <x v="2906"/>
    <x v="2910"/>
    <b v="0"/>
    <n v="1"/>
    <x v="1"/>
    <s v="theater/plays"/>
    <n v="0"/>
    <n v="1"/>
    <x v="1"/>
    <x v="6"/>
    <x v="2910"/>
    <x v="2906"/>
    <x v="0"/>
  </r>
  <r>
    <x v="2911"/>
    <x v="2910"/>
    <x v="2909"/>
    <x v="40"/>
    <n v="657"/>
    <x v="2"/>
    <s v="US"/>
    <s v="USD"/>
    <x v="2907"/>
    <x v="2911"/>
    <b v="0"/>
    <n v="14"/>
    <x v="1"/>
    <s v="theater/plays"/>
    <n v="37"/>
    <n v="46.93"/>
    <x v="1"/>
    <x v="6"/>
    <x v="2911"/>
    <x v="2907"/>
    <x v="0"/>
  </r>
  <r>
    <x v="2912"/>
    <x v="2911"/>
    <x v="2910"/>
    <x v="377"/>
    <n v="2030"/>
    <x v="2"/>
    <s v="US"/>
    <s v="USD"/>
    <x v="2908"/>
    <x v="2912"/>
    <b v="0"/>
    <n v="26"/>
    <x v="1"/>
    <s v="theater/plays"/>
    <n v="14"/>
    <n v="78.08"/>
    <x v="1"/>
    <x v="6"/>
    <x v="2912"/>
    <x v="2908"/>
    <x v="0"/>
  </r>
  <r>
    <x v="2913"/>
    <x v="2912"/>
    <x v="2911"/>
    <x v="3"/>
    <n v="2"/>
    <x v="2"/>
    <s v="US"/>
    <s v="USD"/>
    <x v="2909"/>
    <x v="2913"/>
    <b v="0"/>
    <n v="2"/>
    <x v="1"/>
    <s v="theater/plays"/>
    <n v="0"/>
    <n v="1"/>
    <x v="1"/>
    <x v="6"/>
    <x v="2913"/>
    <x v="2909"/>
    <x v="3"/>
  </r>
  <r>
    <x v="2914"/>
    <x v="2913"/>
    <x v="2912"/>
    <x v="31"/>
    <n v="1"/>
    <x v="2"/>
    <s v="GB"/>
    <s v="GBP"/>
    <x v="2910"/>
    <x v="2914"/>
    <b v="0"/>
    <n v="1"/>
    <x v="1"/>
    <s v="theater/plays"/>
    <n v="0"/>
    <n v="1"/>
    <x v="1"/>
    <x v="6"/>
    <x v="2914"/>
    <x v="2910"/>
    <x v="0"/>
  </r>
  <r>
    <x v="2915"/>
    <x v="2914"/>
    <x v="2913"/>
    <x v="28"/>
    <n v="611"/>
    <x v="2"/>
    <s v="GB"/>
    <s v="GBP"/>
    <x v="2911"/>
    <x v="2915"/>
    <b v="0"/>
    <n v="3"/>
    <x v="1"/>
    <s v="theater/plays"/>
    <n v="61"/>
    <n v="203.67"/>
    <x v="1"/>
    <x v="6"/>
    <x v="2915"/>
    <x v="2911"/>
    <x v="2"/>
  </r>
  <r>
    <x v="2916"/>
    <x v="2915"/>
    <x v="2914"/>
    <x v="378"/>
    <n v="145"/>
    <x v="2"/>
    <s v="GB"/>
    <s v="GBP"/>
    <x v="2912"/>
    <x v="2916"/>
    <b v="0"/>
    <n v="7"/>
    <x v="1"/>
    <s v="theater/plays"/>
    <n v="8"/>
    <n v="20.71"/>
    <x v="1"/>
    <x v="6"/>
    <x v="2916"/>
    <x v="2912"/>
    <x v="3"/>
  </r>
  <r>
    <x v="2917"/>
    <x v="2916"/>
    <x v="2915"/>
    <x v="13"/>
    <n v="437"/>
    <x v="2"/>
    <s v="US"/>
    <s v="USD"/>
    <x v="2913"/>
    <x v="2917"/>
    <b v="0"/>
    <n v="9"/>
    <x v="1"/>
    <s v="theater/plays"/>
    <n v="22"/>
    <n v="48.56"/>
    <x v="1"/>
    <x v="6"/>
    <x v="2917"/>
    <x v="2913"/>
    <x v="0"/>
  </r>
  <r>
    <x v="2918"/>
    <x v="2917"/>
    <x v="2916"/>
    <x v="10"/>
    <n v="1362"/>
    <x v="2"/>
    <s v="US"/>
    <s v="USD"/>
    <x v="2914"/>
    <x v="2918"/>
    <b v="0"/>
    <n v="20"/>
    <x v="1"/>
    <s v="theater/plays"/>
    <n v="27"/>
    <n v="68.099999999999994"/>
    <x v="1"/>
    <x v="6"/>
    <x v="2918"/>
    <x v="2914"/>
    <x v="0"/>
  </r>
  <r>
    <x v="2919"/>
    <x v="2918"/>
    <x v="2917"/>
    <x v="20"/>
    <n v="51"/>
    <x v="2"/>
    <s v="US"/>
    <s v="USD"/>
    <x v="2915"/>
    <x v="2919"/>
    <b v="0"/>
    <n v="6"/>
    <x v="1"/>
    <s v="theater/plays"/>
    <n v="9"/>
    <n v="8.5"/>
    <x v="1"/>
    <x v="6"/>
    <x v="2919"/>
    <x v="2915"/>
    <x v="3"/>
  </r>
  <r>
    <x v="2920"/>
    <x v="2919"/>
    <x v="2918"/>
    <x v="30"/>
    <n v="671"/>
    <x v="2"/>
    <s v="CA"/>
    <s v="CAD"/>
    <x v="2916"/>
    <x v="2920"/>
    <b v="0"/>
    <n v="13"/>
    <x v="1"/>
    <s v="theater/plays"/>
    <n v="27"/>
    <n v="51.62"/>
    <x v="1"/>
    <x v="6"/>
    <x v="2920"/>
    <x v="2916"/>
    <x v="0"/>
  </r>
  <r>
    <x v="2921"/>
    <x v="2920"/>
    <x v="2919"/>
    <x v="213"/>
    <n v="129"/>
    <x v="0"/>
    <s v="US"/>
    <s v="USD"/>
    <x v="2917"/>
    <x v="2921"/>
    <b v="0"/>
    <n v="3"/>
    <x v="0"/>
    <s v="theater/musical"/>
    <n v="129"/>
    <n v="43"/>
    <x v="1"/>
    <x v="40"/>
    <x v="2921"/>
    <x v="2917"/>
    <x v="3"/>
  </r>
  <r>
    <x v="2922"/>
    <x v="2921"/>
    <x v="2920"/>
    <x v="2"/>
    <n v="500"/>
    <x v="0"/>
    <s v="GB"/>
    <s v="GBP"/>
    <x v="2918"/>
    <x v="2922"/>
    <b v="0"/>
    <n v="6"/>
    <x v="0"/>
    <s v="theater/musical"/>
    <n v="100"/>
    <n v="83.33"/>
    <x v="1"/>
    <x v="40"/>
    <x v="2922"/>
    <x v="2918"/>
    <x v="0"/>
  </r>
  <r>
    <x v="2923"/>
    <x v="2922"/>
    <x v="2921"/>
    <x v="43"/>
    <n v="300"/>
    <x v="0"/>
    <s v="US"/>
    <s v="USD"/>
    <x v="2919"/>
    <x v="2923"/>
    <b v="0"/>
    <n v="10"/>
    <x v="0"/>
    <s v="theater/musical"/>
    <n v="100"/>
    <n v="30"/>
    <x v="1"/>
    <x v="40"/>
    <x v="2923"/>
    <x v="2919"/>
    <x v="0"/>
  </r>
  <r>
    <x v="2924"/>
    <x v="2923"/>
    <x v="2922"/>
    <x v="31"/>
    <n v="25800"/>
    <x v="0"/>
    <s v="US"/>
    <s v="USD"/>
    <x v="2920"/>
    <x v="2924"/>
    <b v="0"/>
    <n v="147"/>
    <x v="0"/>
    <s v="theater/musical"/>
    <n v="103"/>
    <n v="175.51"/>
    <x v="1"/>
    <x v="40"/>
    <x v="2924"/>
    <x v="2920"/>
    <x v="0"/>
  </r>
  <r>
    <x v="2925"/>
    <x v="2924"/>
    <x v="2923"/>
    <x v="101"/>
    <n v="46100.69"/>
    <x v="0"/>
    <s v="US"/>
    <s v="USD"/>
    <x v="2921"/>
    <x v="2925"/>
    <b v="0"/>
    <n v="199"/>
    <x v="0"/>
    <s v="theater/musical"/>
    <n v="102"/>
    <n v="231.66"/>
    <x v="1"/>
    <x v="40"/>
    <x v="2925"/>
    <x v="2921"/>
    <x v="3"/>
  </r>
  <r>
    <x v="2926"/>
    <x v="2925"/>
    <x v="2924"/>
    <x v="9"/>
    <n v="3750"/>
    <x v="0"/>
    <s v="US"/>
    <s v="USD"/>
    <x v="2922"/>
    <x v="2926"/>
    <b v="0"/>
    <n v="50"/>
    <x v="0"/>
    <s v="theater/musical"/>
    <n v="125"/>
    <n v="75"/>
    <x v="1"/>
    <x v="40"/>
    <x v="2926"/>
    <x v="2922"/>
    <x v="0"/>
  </r>
  <r>
    <x v="2927"/>
    <x v="2926"/>
    <x v="2925"/>
    <x v="40"/>
    <n v="2355"/>
    <x v="0"/>
    <s v="US"/>
    <s v="USD"/>
    <x v="2923"/>
    <x v="2927"/>
    <b v="0"/>
    <n v="21"/>
    <x v="0"/>
    <s v="theater/musical"/>
    <n v="131"/>
    <n v="112.14"/>
    <x v="1"/>
    <x v="40"/>
    <x v="2927"/>
    <x v="2923"/>
    <x v="3"/>
  </r>
  <r>
    <x v="2928"/>
    <x v="2927"/>
    <x v="2926"/>
    <x v="28"/>
    <n v="1000"/>
    <x v="0"/>
    <s v="US"/>
    <s v="USD"/>
    <x v="2924"/>
    <x v="2928"/>
    <b v="0"/>
    <n v="24"/>
    <x v="0"/>
    <s v="theater/musical"/>
    <n v="100"/>
    <n v="41.67"/>
    <x v="1"/>
    <x v="40"/>
    <x v="2928"/>
    <x v="2924"/>
    <x v="2"/>
  </r>
  <r>
    <x v="2929"/>
    <x v="2928"/>
    <x v="2927"/>
    <x v="6"/>
    <n v="8165.55"/>
    <x v="0"/>
    <s v="US"/>
    <s v="USD"/>
    <x v="2925"/>
    <x v="2929"/>
    <b v="0"/>
    <n v="32"/>
    <x v="0"/>
    <s v="theater/musical"/>
    <n v="102"/>
    <n v="255.17"/>
    <x v="1"/>
    <x v="40"/>
    <x v="2929"/>
    <x v="2925"/>
    <x v="3"/>
  </r>
  <r>
    <x v="2930"/>
    <x v="2929"/>
    <x v="2928"/>
    <x v="3"/>
    <n v="10092"/>
    <x v="0"/>
    <s v="GB"/>
    <s v="GBP"/>
    <x v="2926"/>
    <x v="2930"/>
    <b v="0"/>
    <n v="62"/>
    <x v="0"/>
    <s v="theater/musical"/>
    <n v="101"/>
    <n v="162.77000000000001"/>
    <x v="1"/>
    <x v="40"/>
    <x v="2930"/>
    <x v="2926"/>
    <x v="0"/>
  </r>
  <r>
    <x v="2931"/>
    <x v="2930"/>
    <x v="2929"/>
    <x v="47"/>
    <n v="795"/>
    <x v="0"/>
    <s v="CA"/>
    <s v="CAD"/>
    <x v="2927"/>
    <x v="2931"/>
    <b v="0"/>
    <n v="9"/>
    <x v="0"/>
    <s v="theater/musical"/>
    <n v="106"/>
    <n v="88.33"/>
    <x v="1"/>
    <x v="40"/>
    <x v="2931"/>
    <x v="2927"/>
    <x v="3"/>
  </r>
  <r>
    <x v="2932"/>
    <x v="2931"/>
    <x v="2930"/>
    <x v="379"/>
    <n v="3258"/>
    <x v="0"/>
    <s v="AU"/>
    <s v="AUD"/>
    <x v="2928"/>
    <x v="2932"/>
    <b v="0"/>
    <n v="38"/>
    <x v="0"/>
    <s v="theater/musical"/>
    <n v="105"/>
    <n v="85.74"/>
    <x v="1"/>
    <x v="40"/>
    <x v="2932"/>
    <x v="2928"/>
    <x v="0"/>
  </r>
  <r>
    <x v="2933"/>
    <x v="2932"/>
    <x v="2931"/>
    <x v="30"/>
    <n v="2569"/>
    <x v="0"/>
    <s v="US"/>
    <s v="USD"/>
    <x v="2929"/>
    <x v="2933"/>
    <b v="0"/>
    <n v="54"/>
    <x v="0"/>
    <s v="theater/musical"/>
    <n v="103"/>
    <n v="47.57"/>
    <x v="1"/>
    <x v="40"/>
    <x v="2933"/>
    <x v="2929"/>
    <x v="2"/>
  </r>
  <r>
    <x v="2934"/>
    <x v="2933"/>
    <x v="2932"/>
    <x v="30"/>
    <n v="2700"/>
    <x v="0"/>
    <s v="CA"/>
    <s v="CAD"/>
    <x v="2930"/>
    <x v="2934"/>
    <b v="0"/>
    <n v="37"/>
    <x v="0"/>
    <s v="theater/musical"/>
    <n v="108"/>
    <n v="72.97"/>
    <x v="1"/>
    <x v="40"/>
    <x v="2934"/>
    <x v="2930"/>
    <x v="3"/>
  </r>
  <r>
    <x v="2935"/>
    <x v="2934"/>
    <x v="2933"/>
    <x v="8"/>
    <n v="3531"/>
    <x v="0"/>
    <s v="US"/>
    <s v="USD"/>
    <x v="2931"/>
    <x v="2935"/>
    <b v="0"/>
    <n v="39"/>
    <x v="0"/>
    <s v="theater/musical"/>
    <n v="101"/>
    <n v="90.54"/>
    <x v="1"/>
    <x v="40"/>
    <x v="2935"/>
    <x v="2931"/>
    <x v="2"/>
  </r>
  <r>
    <x v="2936"/>
    <x v="2935"/>
    <x v="2934"/>
    <x v="28"/>
    <n v="1280"/>
    <x v="0"/>
    <s v="US"/>
    <s v="USD"/>
    <x v="2932"/>
    <x v="2936"/>
    <b v="0"/>
    <n v="34"/>
    <x v="0"/>
    <s v="theater/musical"/>
    <n v="128"/>
    <n v="37.65"/>
    <x v="1"/>
    <x v="40"/>
    <x v="2936"/>
    <x v="2932"/>
    <x v="3"/>
  </r>
  <r>
    <x v="2937"/>
    <x v="2936"/>
    <x v="2935"/>
    <x v="15"/>
    <n v="2000"/>
    <x v="0"/>
    <s v="GB"/>
    <s v="GBP"/>
    <x v="2933"/>
    <x v="2937"/>
    <b v="0"/>
    <n v="55"/>
    <x v="0"/>
    <s v="theater/musical"/>
    <n v="133"/>
    <n v="36.36"/>
    <x v="1"/>
    <x v="40"/>
    <x v="2937"/>
    <x v="2933"/>
    <x v="3"/>
  </r>
  <r>
    <x v="2938"/>
    <x v="2937"/>
    <x v="2936"/>
    <x v="23"/>
    <n v="4055"/>
    <x v="0"/>
    <s v="US"/>
    <s v="USD"/>
    <x v="2934"/>
    <x v="2938"/>
    <b v="0"/>
    <n v="32"/>
    <x v="0"/>
    <s v="theater/musical"/>
    <n v="101"/>
    <n v="126.72"/>
    <x v="1"/>
    <x v="40"/>
    <x v="2938"/>
    <x v="2934"/>
    <x v="3"/>
  </r>
  <r>
    <x v="2939"/>
    <x v="2938"/>
    <x v="2937"/>
    <x v="6"/>
    <n v="8230"/>
    <x v="0"/>
    <s v="US"/>
    <s v="USD"/>
    <x v="2935"/>
    <x v="2939"/>
    <b v="0"/>
    <n v="25"/>
    <x v="0"/>
    <s v="theater/musical"/>
    <n v="103"/>
    <n v="329.2"/>
    <x v="1"/>
    <x v="40"/>
    <x v="2939"/>
    <x v="2935"/>
    <x v="3"/>
  </r>
  <r>
    <x v="2940"/>
    <x v="2939"/>
    <x v="2938"/>
    <x v="30"/>
    <n v="2681"/>
    <x v="0"/>
    <s v="US"/>
    <s v="USD"/>
    <x v="2936"/>
    <x v="2940"/>
    <b v="0"/>
    <n v="33"/>
    <x v="0"/>
    <s v="theater/musical"/>
    <n v="107"/>
    <n v="81.239999999999995"/>
    <x v="1"/>
    <x v="40"/>
    <x v="2940"/>
    <x v="2936"/>
    <x v="3"/>
  </r>
  <r>
    <x v="2941"/>
    <x v="2940"/>
    <x v="2939"/>
    <x v="31"/>
    <n v="1"/>
    <x v="2"/>
    <s v="US"/>
    <s v="USD"/>
    <x v="2937"/>
    <x v="2941"/>
    <b v="0"/>
    <n v="1"/>
    <x v="1"/>
    <s v="theater/spaces"/>
    <n v="0"/>
    <n v="1"/>
    <x v="1"/>
    <x v="38"/>
    <x v="2941"/>
    <x v="2937"/>
    <x v="0"/>
  </r>
  <r>
    <x v="2942"/>
    <x v="2941"/>
    <x v="2940"/>
    <x v="61"/>
    <n v="40850"/>
    <x v="2"/>
    <s v="CA"/>
    <s v="CAD"/>
    <x v="2938"/>
    <x v="2942"/>
    <b v="0"/>
    <n v="202"/>
    <x v="1"/>
    <s v="theater/spaces"/>
    <n v="20"/>
    <n v="202.23"/>
    <x v="1"/>
    <x v="38"/>
    <x v="2942"/>
    <x v="2938"/>
    <x v="0"/>
  </r>
  <r>
    <x v="2943"/>
    <x v="2942"/>
    <x v="2941"/>
    <x v="9"/>
    <n v="0"/>
    <x v="2"/>
    <s v="US"/>
    <s v="USD"/>
    <x v="2939"/>
    <x v="2943"/>
    <b v="0"/>
    <n v="0"/>
    <x v="1"/>
    <s v="theater/spaces"/>
    <n v="0"/>
    <n v="0"/>
    <x v="1"/>
    <x v="38"/>
    <x v="2943"/>
    <x v="2939"/>
    <x v="0"/>
  </r>
  <r>
    <x v="2944"/>
    <x v="2943"/>
    <x v="2942"/>
    <x v="3"/>
    <n v="100"/>
    <x v="2"/>
    <s v="US"/>
    <s v="USD"/>
    <x v="2940"/>
    <x v="2944"/>
    <b v="0"/>
    <n v="1"/>
    <x v="1"/>
    <s v="theater/spaces"/>
    <n v="1"/>
    <n v="100"/>
    <x v="1"/>
    <x v="38"/>
    <x v="2944"/>
    <x v="2940"/>
    <x v="0"/>
  </r>
  <r>
    <x v="2945"/>
    <x v="2944"/>
    <x v="2943"/>
    <x v="63"/>
    <n v="0"/>
    <x v="2"/>
    <s v="US"/>
    <s v="USD"/>
    <x v="2941"/>
    <x v="2945"/>
    <b v="0"/>
    <n v="0"/>
    <x v="1"/>
    <s v="theater/spaces"/>
    <n v="0"/>
    <n v="0"/>
    <x v="1"/>
    <x v="38"/>
    <x v="2945"/>
    <x v="2941"/>
    <x v="0"/>
  </r>
  <r>
    <x v="2946"/>
    <x v="2945"/>
    <x v="2944"/>
    <x v="13"/>
    <n v="2"/>
    <x v="2"/>
    <s v="GB"/>
    <s v="GBP"/>
    <x v="2942"/>
    <x v="2946"/>
    <b v="0"/>
    <n v="2"/>
    <x v="1"/>
    <s v="theater/spaces"/>
    <n v="0"/>
    <n v="1"/>
    <x v="1"/>
    <x v="38"/>
    <x v="2946"/>
    <x v="2942"/>
    <x v="2"/>
  </r>
  <r>
    <x v="2947"/>
    <x v="2946"/>
    <x v="2945"/>
    <x v="31"/>
    <n v="1072"/>
    <x v="2"/>
    <s v="US"/>
    <s v="USD"/>
    <x v="2943"/>
    <x v="2947"/>
    <b v="0"/>
    <n v="13"/>
    <x v="1"/>
    <s v="theater/spaces"/>
    <n v="4"/>
    <n v="82.46"/>
    <x v="1"/>
    <x v="38"/>
    <x v="2947"/>
    <x v="2943"/>
    <x v="2"/>
  </r>
  <r>
    <x v="2948"/>
    <x v="2947"/>
    <x v="2946"/>
    <x v="69"/>
    <n v="24"/>
    <x v="2"/>
    <s v="US"/>
    <s v="USD"/>
    <x v="2944"/>
    <x v="2948"/>
    <b v="0"/>
    <n v="9"/>
    <x v="1"/>
    <s v="theater/spaces"/>
    <n v="0"/>
    <n v="2.67"/>
    <x v="1"/>
    <x v="38"/>
    <x v="2948"/>
    <x v="2944"/>
    <x v="0"/>
  </r>
  <r>
    <x v="2949"/>
    <x v="2948"/>
    <x v="2947"/>
    <x v="28"/>
    <n v="25"/>
    <x v="2"/>
    <s v="US"/>
    <s v="USD"/>
    <x v="2945"/>
    <x v="2949"/>
    <b v="0"/>
    <n v="2"/>
    <x v="1"/>
    <s v="theater/spaces"/>
    <n v="3"/>
    <n v="12.5"/>
    <x v="1"/>
    <x v="38"/>
    <x v="2949"/>
    <x v="2945"/>
    <x v="0"/>
  </r>
  <r>
    <x v="2950"/>
    <x v="2949"/>
    <x v="2948"/>
    <x v="380"/>
    <n v="0"/>
    <x v="2"/>
    <s v="US"/>
    <s v="USD"/>
    <x v="2946"/>
    <x v="2950"/>
    <b v="0"/>
    <n v="0"/>
    <x v="1"/>
    <s v="theater/spaces"/>
    <n v="0"/>
    <n v="0"/>
    <x v="1"/>
    <x v="38"/>
    <x v="2950"/>
    <x v="2946"/>
    <x v="0"/>
  </r>
  <r>
    <x v="2951"/>
    <x v="2950"/>
    <x v="2949"/>
    <x v="63"/>
    <n v="1096"/>
    <x v="1"/>
    <s v="US"/>
    <s v="USD"/>
    <x v="2947"/>
    <x v="2951"/>
    <b v="0"/>
    <n v="58"/>
    <x v="1"/>
    <s v="theater/spaces"/>
    <n v="2"/>
    <n v="18.899999999999999"/>
    <x v="1"/>
    <x v="38"/>
    <x v="2951"/>
    <x v="2947"/>
    <x v="3"/>
  </r>
  <r>
    <x v="2952"/>
    <x v="2951"/>
    <x v="2950"/>
    <x v="22"/>
    <n v="1605"/>
    <x v="1"/>
    <s v="US"/>
    <s v="USD"/>
    <x v="2948"/>
    <x v="2952"/>
    <b v="0"/>
    <n v="8"/>
    <x v="1"/>
    <s v="theater/spaces"/>
    <n v="8"/>
    <n v="200.63"/>
    <x v="1"/>
    <x v="38"/>
    <x v="2952"/>
    <x v="2948"/>
    <x v="2"/>
  </r>
  <r>
    <x v="2953"/>
    <x v="2952"/>
    <x v="2951"/>
    <x v="307"/>
    <n v="605"/>
    <x v="1"/>
    <s v="US"/>
    <s v="USD"/>
    <x v="2949"/>
    <x v="2953"/>
    <b v="0"/>
    <n v="3"/>
    <x v="1"/>
    <s v="theater/spaces"/>
    <n v="0"/>
    <n v="201.67"/>
    <x v="1"/>
    <x v="38"/>
    <x v="2953"/>
    <x v="2949"/>
    <x v="0"/>
  </r>
  <r>
    <x v="2954"/>
    <x v="2953"/>
    <x v="2952"/>
    <x v="36"/>
    <n v="0"/>
    <x v="1"/>
    <s v="US"/>
    <s v="USD"/>
    <x v="2950"/>
    <x v="2954"/>
    <b v="0"/>
    <n v="0"/>
    <x v="1"/>
    <s v="theater/spaces"/>
    <n v="0"/>
    <n v="0"/>
    <x v="1"/>
    <x v="38"/>
    <x v="2954"/>
    <x v="2950"/>
    <x v="1"/>
  </r>
  <r>
    <x v="2955"/>
    <x v="2954"/>
    <x v="2953"/>
    <x v="38"/>
    <n v="715"/>
    <x v="1"/>
    <s v="US"/>
    <s v="USD"/>
    <x v="2951"/>
    <x v="2955"/>
    <b v="0"/>
    <n v="11"/>
    <x v="1"/>
    <s v="theater/spaces"/>
    <n v="60"/>
    <n v="65"/>
    <x v="1"/>
    <x v="38"/>
    <x v="2955"/>
    <x v="2951"/>
    <x v="0"/>
  </r>
  <r>
    <x v="2956"/>
    <x v="2955"/>
    <x v="2954"/>
    <x v="278"/>
    <n v="1322"/>
    <x v="1"/>
    <s v="US"/>
    <s v="USD"/>
    <x v="2952"/>
    <x v="2956"/>
    <b v="0"/>
    <n v="20"/>
    <x v="1"/>
    <s v="theater/spaces"/>
    <n v="17"/>
    <n v="66.099999999999994"/>
    <x v="1"/>
    <x v="38"/>
    <x v="2956"/>
    <x v="2952"/>
    <x v="2"/>
  </r>
  <r>
    <x v="2957"/>
    <x v="2956"/>
    <x v="2955"/>
    <x v="36"/>
    <n v="280"/>
    <x v="1"/>
    <s v="US"/>
    <s v="USD"/>
    <x v="2953"/>
    <x v="2957"/>
    <b v="0"/>
    <n v="3"/>
    <x v="1"/>
    <s v="theater/spaces"/>
    <n v="2"/>
    <n v="93.33"/>
    <x v="1"/>
    <x v="38"/>
    <x v="2957"/>
    <x v="2953"/>
    <x v="0"/>
  </r>
  <r>
    <x v="2958"/>
    <x v="2957"/>
    <x v="2956"/>
    <x v="58"/>
    <n v="0"/>
    <x v="1"/>
    <s v="US"/>
    <s v="USD"/>
    <x v="2954"/>
    <x v="2958"/>
    <b v="0"/>
    <n v="0"/>
    <x v="1"/>
    <s v="theater/spaces"/>
    <n v="0"/>
    <n v="0"/>
    <x v="1"/>
    <x v="38"/>
    <x v="2958"/>
    <x v="2954"/>
    <x v="2"/>
  </r>
  <r>
    <x v="2959"/>
    <x v="2958"/>
    <x v="2957"/>
    <x v="3"/>
    <n v="0"/>
    <x v="1"/>
    <s v="GB"/>
    <s v="GBP"/>
    <x v="2955"/>
    <x v="2959"/>
    <b v="0"/>
    <n v="0"/>
    <x v="1"/>
    <s v="theater/spaces"/>
    <n v="0"/>
    <n v="0"/>
    <x v="1"/>
    <x v="38"/>
    <x v="2959"/>
    <x v="2955"/>
    <x v="2"/>
  </r>
  <r>
    <x v="2960"/>
    <x v="2959"/>
    <x v="2958"/>
    <x v="381"/>
    <n v="0"/>
    <x v="1"/>
    <s v="US"/>
    <s v="USD"/>
    <x v="2956"/>
    <x v="2960"/>
    <b v="0"/>
    <n v="0"/>
    <x v="1"/>
    <s v="theater/spaces"/>
    <n v="0"/>
    <n v="0"/>
    <x v="1"/>
    <x v="38"/>
    <x v="2960"/>
    <x v="2956"/>
    <x v="3"/>
  </r>
  <r>
    <x v="2961"/>
    <x v="2960"/>
    <x v="2959"/>
    <x v="10"/>
    <n v="5481"/>
    <x v="0"/>
    <s v="US"/>
    <s v="USD"/>
    <x v="2957"/>
    <x v="2961"/>
    <b v="0"/>
    <n v="108"/>
    <x v="0"/>
    <s v="theater/plays"/>
    <n v="110"/>
    <n v="50.75"/>
    <x v="1"/>
    <x v="6"/>
    <x v="2961"/>
    <x v="2957"/>
    <x v="0"/>
  </r>
  <r>
    <x v="2962"/>
    <x v="2961"/>
    <x v="2960"/>
    <x v="28"/>
    <n v="1218"/>
    <x v="0"/>
    <s v="US"/>
    <s v="USD"/>
    <x v="2958"/>
    <x v="2962"/>
    <b v="0"/>
    <n v="20"/>
    <x v="0"/>
    <s v="theater/plays"/>
    <n v="122"/>
    <n v="60.9"/>
    <x v="1"/>
    <x v="6"/>
    <x v="2962"/>
    <x v="2958"/>
    <x v="0"/>
  </r>
  <r>
    <x v="2963"/>
    <x v="2962"/>
    <x v="2961"/>
    <x v="3"/>
    <n v="10685"/>
    <x v="0"/>
    <s v="US"/>
    <s v="USD"/>
    <x v="2959"/>
    <x v="2963"/>
    <b v="0"/>
    <n v="98"/>
    <x v="0"/>
    <s v="theater/plays"/>
    <n v="107"/>
    <n v="109.03"/>
    <x v="1"/>
    <x v="6"/>
    <x v="2963"/>
    <x v="2959"/>
    <x v="0"/>
  </r>
  <r>
    <x v="2964"/>
    <x v="2963"/>
    <x v="2962"/>
    <x v="10"/>
    <n v="5035.6899999999996"/>
    <x v="0"/>
    <s v="US"/>
    <s v="USD"/>
    <x v="2960"/>
    <x v="2964"/>
    <b v="0"/>
    <n v="196"/>
    <x v="0"/>
    <s v="theater/plays"/>
    <n v="101"/>
    <n v="25.69"/>
    <x v="1"/>
    <x v="6"/>
    <x v="2964"/>
    <x v="2960"/>
    <x v="3"/>
  </r>
  <r>
    <x v="2965"/>
    <x v="2964"/>
    <x v="2963"/>
    <x v="15"/>
    <n v="1635"/>
    <x v="0"/>
    <s v="US"/>
    <s v="USD"/>
    <x v="2961"/>
    <x v="2965"/>
    <b v="0"/>
    <n v="39"/>
    <x v="0"/>
    <s v="theater/plays"/>
    <n v="109"/>
    <n v="41.92"/>
    <x v="1"/>
    <x v="6"/>
    <x v="2965"/>
    <x v="2961"/>
    <x v="0"/>
  </r>
  <r>
    <x v="2966"/>
    <x v="2965"/>
    <x v="2964"/>
    <x v="3"/>
    <n v="11363"/>
    <x v="0"/>
    <s v="US"/>
    <s v="USD"/>
    <x v="2962"/>
    <x v="2966"/>
    <b v="0"/>
    <n v="128"/>
    <x v="0"/>
    <s v="theater/plays"/>
    <n v="114"/>
    <n v="88.77"/>
    <x v="1"/>
    <x v="6"/>
    <x v="2966"/>
    <x v="2962"/>
    <x v="0"/>
  </r>
  <r>
    <x v="2967"/>
    <x v="2966"/>
    <x v="2965"/>
    <x v="10"/>
    <n v="5696"/>
    <x v="0"/>
    <s v="US"/>
    <s v="USD"/>
    <x v="2963"/>
    <x v="2967"/>
    <b v="0"/>
    <n v="71"/>
    <x v="0"/>
    <s v="theater/plays"/>
    <n v="114"/>
    <n v="80.23"/>
    <x v="1"/>
    <x v="6"/>
    <x v="2967"/>
    <x v="2963"/>
    <x v="0"/>
  </r>
  <r>
    <x v="2968"/>
    <x v="2967"/>
    <x v="2966"/>
    <x v="8"/>
    <n v="3710"/>
    <x v="0"/>
    <s v="US"/>
    <s v="USD"/>
    <x v="2964"/>
    <x v="2968"/>
    <b v="0"/>
    <n v="47"/>
    <x v="0"/>
    <s v="theater/plays"/>
    <n v="106"/>
    <n v="78.94"/>
    <x v="1"/>
    <x v="6"/>
    <x v="2968"/>
    <x v="2964"/>
    <x v="2"/>
  </r>
  <r>
    <x v="2969"/>
    <x v="2968"/>
    <x v="2967"/>
    <x v="28"/>
    <n v="1625"/>
    <x v="0"/>
    <s v="CA"/>
    <s v="CAD"/>
    <x v="2965"/>
    <x v="2969"/>
    <b v="0"/>
    <n v="17"/>
    <x v="0"/>
    <s v="theater/plays"/>
    <n v="163"/>
    <n v="95.59"/>
    <x v="1"/>
    <x v="6"/>
    <x v="2969"/>
    <x v="2965"/>
    <x v="0"/>
  </r>
  <r>
    <x v="2970"/>
    <x v="2969"/>
    <x v="2968"/>
    <x v="12"/>
    <n v="6360"/>
    <x v="0"/>
    <s v="US"/>
    <s v="USD"/>
    <x v="2966"/>
    <x v="2970"/>
    <b v="0"/>
    <n v="91"/>
    <x v="0"/>
    <s v="theater/plays"/>
    <n v="106"/>
    <n v="69.89"/>
    <x v="1"/>
    <x v="6"/>
    <x v="2970"/>
    <x v="2966"/>
    <x v="3"/>
  </r>
  <r>
    <x v="2971"/>
    <x v="2970"/>
    <x v="2969"/>
    <x v="50"/>
    <n v="3205"/>
    <x v="0"/>
    <s v="US"/>
    <s v="USD"/>
    <x v="2967"/>
    <x v="2971"/>
    <b v="0"/>
    <n v="43"/>
    <x v="0"/>
    <s v="theater/plays"/>
    <n v="100"/>
    <n v="74.53"/>
    <x v="1"/>
    <x v="6"/>
    <x v="2971"/>
    <x v="2967"/>
    <x v="3"/>
  </r>
  <r>
    <x v="2972"/>
    <x v="2971"/>
    <x v="2970"/>
    <x v="13"/>
    <n v="2107"/>
    <x v="0"/>
    <s v="US"/>
    <s v="USD"/>
    <x v="2968"/>
    <x v="2972"/>
    <b v="0"/>
    <n v="17"/>
    <x v="0"/>
    <s v="theater/plays"/>
    <n v="105"/>
    <n v="123.94"/>
    <x v="1"/>
    <x v="6"/>
    <x v="2972"/>
    <x v="2968"/>
    <x v="2"/>
  </r>
  <r>
    <x v="2973"/>
    <x v="2972"/>
    <x v="2971"/>
    <x v="10"/>
    <n v="8740"/>
    <x v="0"/>
    <s v="US"/>
    <s v="USD"/>
    <x v="2969"/>
    <x v="2973"/>
    <b v="0"/>
    <n v="33"/>
    <x v="0"/>
    <s v="theater/plays"/>
    <n v="175"/>
    <n v="264.85000000000002"/>
    <x v="1"/>
    <x v="6"/>
    <x v="2973"/>
    <x v="2969"/>
    <x v="0"/>
  </r>
  <r>
    <x v="2974"/>
    <x v="2973"/>
    <x v="2972"/>
    <x v="10"/>
    <n v="5100"/>
    <x v="0"/>
    <s v="US"/>
    <s v="USD"/>
    <x v="2970"/>
    <x v="2974"/>
    <b v="0"/>
    <n v="87"/>
    <x v="0"/>
    <s v="theater/plays"/>
    <n v="102"/>
    <n v="58.62"/>
    <x v="1"/>
    <x v="6"/>
    <x v="2974"/>
    <x v="2970"/>
    <x v="3"/>
  </r>
  <r>
    <x v="2975"/>
    <x v="2974"/>
    <x v="2973"/>
    <x v="6"/>
    <n v="8010"/>
    <x v="0"/>
    <s v="US"/>
    <s v="USD"/>
    <x v="2971"/>
    <x v="2975"/>
    <b v="0"/>
    <n v="113"/>
    <x v="0"/>
    <s v="theater/plays"/>
    <n v="100"/>
    <n v="70.88"/>
    <x v="1"/>
    <x v="6"/>
    <x v="2975"/>
    <x v="2971"/>
    <x v="3"/>
  </r>
  <r>
    <x v="2976"/>
    <x v="2975"/>
    <x v="2974"/>
    <x v="159"/>
    <n v="120"/>
    <x v="0"/>
    <s v="GB"/>
    <s v="GBP"/>
    <x v="2972"/>
    <x v="2976"/>
    <b v="0"/>
    <n v="14"/>
    <x v="0"/>
    <s v="theater/plays"/>
    <n v="171"/>
    <n v="8.57"/>
    <x v="1"/>
    <x v="6"/>
    <x v="2976"/>
    <x v="2972"/>
    <x v="2"/>
  </r>
  <r>
    <x v="2977"/>
    <x v="2976"/>
    <x v="2975"/>
    <x v="9"/>
    <n v="3407"/>
    <x v="0"/>
    <s v="US"/>
    <s v="USD"/>
    <x v="2973"/>
    <x v="2977"/>
    <b v="0"/>
    <n v="30"/>
    <x v="0"/>
    <s v="theater/plays"/>
    <n v="114"/>
    <n v="113.57"/>
    <x v="1"/>
    <x v="6"/>
    <x v="2977"/>
    <x v="2973"/>
    <x v="0"/>
  </r>
  <r>
    <x v="2978"/>
    <x v="2977"/>
    <x v="2976"/>
    <x v="47"/>
    <n v="971"/>
    <x v="0"/>
    <s v="US"/>
    <s v="USD"/>
    <x v="2974"/>
    <x v="2978"/>
    <b v="0"/>
    <n v="16"/>
    <x v="0"/>
    <s v="theater/plays"/>
    <n v="129"/>
    <n v="60.69"/>
    <x v="1"/>
    <x v="6"/>
    <x v="2978"/>
    <x v="2974"/>
    <x v="3"/>
  </r>
  <r>
    <x v="2979"/>
    <x v="2978"/>
    <x v="2977"/>
    <x v="10"/>
    <n v="5070"/>
    <x v="0"/>
    <s v="US"/>
    <s v="USD"/>
    <x v="2975"/>
    <x v="2979"/>
    <b v="0"/>
    <n v="46"/>
    <x v="0"/>
    <s v="theater/plays"/>
    <n v="101"/>
    <n v="110.22"/>
    <x v="1"/>
    <x v="6"/>
    <x v="2979"/>
    <x v="2975"/>
    <x v="3"/>
  </r>
  <r>
    <x v="2980"/>
    <x v="2979"/>
    <x v="2978"/>
    <x v="9"/>
    <n v="3275"/>
    <x v="0"/>
    <s v="US"/>
    <s v="USD"/>
    <x v="2976"/>
    <x v="2980"/>
    <b v="0"/>
    <n v="24"/>
    <x v="0"/>
    <s v="theater/plays"/>
    <n v="109"/>
    <n v="136.46"/>
    <x v="1"/>
    <x v="6"/>
    <x v="2980"/>
    <x v="2976"/>
    <x v="0"/>
  </r>
  <r>
    <x v="2981"/>
    <x v="2980"/>
    <x v="2979"/>
    <x v="23"/>
    <n v="5157"/>
    <x v="0"/>
    <s v="IE"/>
    <s v="EUR"/>
    <x v="2977"/>
    <x v="2981"/>
    <b v="1"/>
    <n v="97"/>
    <x v="0"/>
    <s v="theater/spaces"/>
    <n v="129"/>
    <n v="53.16"/>
    <x v="1"/>
    <x v="38"/>
    <x v="2981"/>
    <x v="2977"/>
    <x v="0"/>
  </r>
  <r>
    <x v="2982"/>
    <x v="2981"/>
    <x v="2980"/>
    <x v="10"/>
    <n v="5103"/>
    <x v="0"/>
    <s v="GB"/>
    <s v="GBP"/>
    <x v="2978"/>
    <x v="2982"/>
    <b v="1"/>
    <n v="59"/>
    <x v="0"/>
    <s v="theater/spaces"/>
    <n v="102"/>
    <n v="86.49"/>
    <x v="1"/>
    <x v="38"/>
    <x v="2982"/>
    <x v="2978"/>
    <x v="2"/>
  </r>
  <r>
    <x v="2983"/>
    <x v="2982"/>
    <x v="2981"/>
    <x v="382"/>
    <n v="169985.91"/>
    <x v="0"/>
    <s v="US"/>
    <s v="USD"/>
    <x v="2979"/>
    <x v="2983"/>
    <b v="1"/>
    <n v="1095"/>
    <x v="0"/>
    <s v="theater/spaces"/>
    <n v="147"/>
    <n v="155.24"/>
    <x v="1"/>
    <x v="38"/>
    <x v="2983"/>
    <x v="2979"/>
    <x v="3"/>
  </r>
  <r>
    <x v="2984"/>
    <x v="2983"/>
    <x v="2982"/>
    <x v="31"/>
    <n v="25088"/>
    <x v="0"/>
    <s v="US"/>
    <s v="USD"/>
    <x v="2980"/>
    <x v="2984"/>
    <b v="1"/>
    <n v="218"/>
    <x v="0"/>
    <s v="theater/spaces"/>
    <n v="100"/>
    <n v="115.08"/>
    <x v="1"/>
    <x v="38"/>
    <x v="2984"/>
    <x v="2980"/>
    <x v="2"/>
  </r>
  <r>
    <x v="2985"/>
    <x v="2984"/>
    <x v="2983"/>
    <x v="3"/>
    <n v="12165"/>
    <x v="0"/>
    <s v="NZ"/>
    <s v="NZD"/>
    <x v="2981"/>
    <x v="2985"/>
    <b v="0"/>
    <n v="111"/>
    <x v="0"/>
    <s v="theater/spaces"/>
    <n v="122"/>
    <n v="109.59"/>
    <x v="1"/>
    <x v="38"/>
    <x v="2985"/>
    <x v="2981"/>
    <x v="2"/>
  </r>
  <r>
    <x v="2986"/>
    <x v="2985"/>
    <x v="2984"/>
    <x v="262"/>
    <n v="2532"/>
    <x v="0"/>
    <s v="GB"/>
    <s v="GBP"/>
    <x v="2982"/>
    <x v="2986"/>
    <b v="0"/>
    <n v="56"/>
    <x v="0"/>
    <s v="theater/spaces"/>
    <n v="106"/>
    <n v="45.21"/>
    <x v="1"/>
    <x v="38"/>
    <x v="2986"/>
    <x v="2982"/>
    <x v="2"/>
  </r>
  <r>
    <x v="2987"/>
    <x v="2986"/>
    <x v="2985"/>
    <x v="31"/>
    <n v="27600.2"/>
    <x v="0"/>
    <s v="US"/>
    <s v="USD"/>
    <x v="2983"/>
    <x v="2987"/>
    <b v="0"/>
    <n v="265"/>
    <x v="0"/>
    <s v="theater/spaces"/>
    <n v="110"/>
    <n v="104.15"/>
    <x v="1"/>
    <x v="38"/>
    <x v="2987"/>
    <x v="2983"/>
    <x v="2"/>
  </r>
  <r>
    <x v="2988"/>
    <x v="2987"/>
    <x v="2986"/>
    <x v="28"/>
    <n v="1000"/>
    <x v="0"/>
    <s v="GB"/>
    <s v="GBP"/>
    <x v="2984"/>
    <x v="2988"/>
    <b v="0"/>
    <n v="28"/>
    <x v="0"/>
    <s v="theater/spaces"/>
    <n v="100"/>
    <n v="35.71"/>
    <x v="1"/>
    <x v="38"/>
    <x v="2988"/>
    <x v="2984"/>
    <x v="2"/>
  </r>
  <r>
    <x v="2989"/>
    <x v="2988"/>
    <x v="2987"/>
    <x v="22"/>
    <n v="35307"/>
    <x v="0"/>
    <s v="US"/>
    <s v="USD"/>
    <x v="2985"/>
    <x v="2989"/>
    <b v="0"/>
    <n v="364"/>
    <x v="0"/>
    <s v="theater/spaces"/>
    <n v="177"/>
    <n v="97"/>
    <x v="1"/>
    <x v="38"/>
    <x v="2989"/>
    <x v="2985"/>
    <x v="0"/>
  </r>
  <r>
    <x v="2990"/>
    <x v="2989"/>
    <x v="2988"/>
    <x v="3"/>
    <n v="10000"/>
    <x v="0"/>
    <s v="US"/>
    <s v="USD"/>
    <x v="2986"/>
    <x v="2990"/>
    <b v="0"/>
    <n v="27"/>
    <x v="0"/>
    <s v="theater/spaces"/>
    <n v="100"/>
    <n v="370.37"/>
    <x v="1"/>
    <x v="38"/>
    <x v="2990"/>
    <x v="2986"/>
    <x v="0"/>
  </r>
  <r>
    <x v="2991"/>
    <x v="2990"/>
    <x v="2989"/>
    <x v="0"/>
    <n v="8780"/>
    <x v="0"/>
    <s v="US"/>
    <s v="USD"/>
    <x v="2987"/>
    <x v="2991"/>
    <b v="0"/>
    <n v="93"/>
    <x v="0"/>
    <s v="theater/spaces"/>
    <n v="103"/>
    <n v="94.41"/>
    <x v="1"/>
    <x v="38"/>
    <x v="2991"/>
    <x v="2987"/>
    <x v="1"/>
  </r>
  <r>
    <x v="2992"/>
    <x v="2991"/>
    <x v="2990"/>
    <x v="9"/>
    <n v="3135"/>
    <x v="0"/>
    <s v="US"/>
    <s v="USD"/>
    <x v="2988"/>
    <x v="2992"/>
    <b v="0"/>
    <n v="64"/>
    <x v="0"/>
    <s v="theater/spaces"/>
    <n v="105"/>
    <n v="48.98"/>
    <x v="1"/>
    <x v="38"/>
    <x v="2992"/>
    <x v="2988"/>
    <x v="2"/>
  </r>
  <r>
    <x v="2993"/>
    <x v="2992"/>
    <x v="2991"/>
    <x v="28"/>
    <n v="1003"/>
    <x v="0"/>
    <s v="US"/>
    <s v="USD"/>
    <x v="2989"/>
    <x v="2993"/>
    <b v="0"/>
    <n v="22"/>
    <x v="0"/>
    <s v="theater/spaces"/>
    <n v="100"/>
    <n v="45.59"/>
    <x v="1"/>
    <x v="38"/>
    <x v="2993"/>
    <x v="2989"/>
    <x v="2"/>
  </r>
  <r>
    <x v="2994"/>
    <x v="2993"/>
    <x v="2992"/>
    <x v="43"/>
    <n v="1373.24"/>
    <x v="0"/>
    <s v="GB"/>
    <s v="GBP"/>
    <x v="2990"/>
    <x v="2994"/>
    <b v="0"/>
    <n v="59"/>
    <x v="0"/>
    <s v="theater/spaces"/>
    <n v="458"/>
    <n v="23.28"/>
    <x v="1"/>
    <x v="38"/>
    <x v="2994"/>
    <x v="2990"/>
    <x v="3"/>
  </r>
  <r>
    <x v="2995"/>
    <x v="2994"/>
    <x v="2993"/>
    <x v="36"/>
    <n v="15744"/>
    <x v="0"/>
    <s v="US"/>
    <s v="USD"/>
    <x v="2991"/>
    <x v="2995"/>
    <b v="0"/>
    <n v="249"/>
    <x v="0"/>
    <s v="theater/spaces"/>
    <n v="105"/>
    <n v="63.23"/>
    <x v="1"/>
    <x v="38"/>
    <x v="2995"/>
    <x v="2991"/>
    <x v="2"/>
  </r>
  <r>
    <x v="2996"/>
    <x v="2995"/>
    <x v="2994"/>
    <x v="19"/>
    <n v="60180"/>
    <x v="0"/>
    <s v="US"/>
    <s v="USD"/>
    <x v="2992"/>
    <x v="2996"/>
    <b v="0"/>
    <n v="392"/>
    <x v="0"/>
    <s v="theater/spaces"/>
    <n v="172"/>
    <n v="153.52000000000001"/>
    <x v="1"/>
    <x v="38"/>
    <x v="2996"/>
    <x v="2992"/>
    <x v="0"/>
  </r>
  <r>
    <x v="2997"/>
    <x v="2996"/>
    <x v="2995"/>
    <x v="3"/>
    <n v="10373"/>
    <x v="0"/>
    <s v="US"/>
    <s v="USD"/>
    <x v="2993"/>
    <x v="2997"/>
    <b v="0"/>
    <n v="115"/>
    <x v="0"/>
    <s v="theater/spaces"/>
    <n v="104"/>
    <n v="90.2"/>
    <x v="1"/>
    <x v="38"/>
    <x v="2997"/>
    <x v="2993"/>
    <x v="1"/>
  </r>
  <r>
    <x v="2998"/>
    <x v="2997"/>
    <x v="2996"/>
    <x v="63"/>
    <n v="51514.5"/>
    <x v="0"/>
    <s v="US"/>
    <s v="USD"/>
    <x v="2994"/>
    <x v="2998"/>
    <b v="0"/>
    <n v="433"/>
    <x v="0"/>
    <s v="theater/spaces"/>
    <n v="103"/>
    <n v="118.97"/>
    <x v="1"/>
    <x v="38"/>
    <x v="2998"/>
    <x v="2994"/>
    <x v="3"/>
  </r>
  <r>
    <x v="2999"/>
    <x v="2998"/>
    <x v="2997"/>
    <x v="383"/>
    <n v="1605"/>
    <x v="0"/>
    <s v="US"/>
    <s v="USD"/>
    <x v="807"/>
    <x v="2999"/>
    <b v="0"/>
    <n v="20"/>
    <x v="0"/>
    <s v="theater/spaces"/>
    <n v="119"/>
    <n v="80.25"/>
    <x v="1"/>
    <x v="38"/>
    <x v="2999"/>
    <x v="807"/>
    <x v="1"/>
  </r>
  <r>
    <x v="3000"/>
    <x v="2999"/>
    <x v="2998"/>
    <x v="2"/>
    <n v="500"/>
    <x v="0"/>
    <s v="US"/>
    <s v="USD"/>
    <x v="2995"/>
    <x v="3000"/>
    <b v="0"/>
    <n v="8"/>
    <x v="0"/>
    <s v="theater/spaces"/>
    <n v="100"/>
    <n v="62.5"/>
    <x v="1"/>
    <x v="38"/>
    <x v="3000"/>
    <x v="2995"/>
    <x v="1"/>
  </r>
  <r>
    <x v="3001"/>
    <x v="3000"/>
    <x v="2999"/>
    <x v="384"/>
    <n v="22991.01"/>
    <x v="0"/>
    <s v="US"/>
    <s v="USD"/>
    <x v="2996"/>
    <x v="3001"/>
    <b v="0"/>
    <n v="175"/>
    <x v="0"/>
    <s v="theater/spaces"/>
    <n v="319"/>
    <n v="131.38"/>
    <x v="1"/>
    <x v="38"/>
    <x v="3001"/>
    <x v="2996"/>
    <x v="2"/>
  </r>
  <r>
    <x v="3002"/>
    <x v="3001"/>
    <x v="3000"/>
    <x v="39"/>
    <n v="7595.43"/>
    <x v="0"/>
    <s v="US"/>
    <s v="USD"/>
    <x v="2997"/>
    <x v="3002"/>
    <b v="0"/>
    <n v="104"/>
    <x v="0"/>
    <s v="theater/spaces"/>
    <n v="109"/>
    <n v="73.03"/>
    <x v="1"/>
    <x v="38"/>
    <x v="3002"/>
    <x v="2997"/>
    <x v="5"/>
  </r>
  <r>
    <x v="3003"/>
    <x v="3002"/>
    <x v="3001"/>
    <x v="9"/>
    <n v="3035"/>
    <x v="0"/>
    <s v="US"/>
    <s v="USD"/>
    <x v="2998"/>
    <x v="3003"/>
    <b v="0"/>
    <n v="17"/>
    <x v="0"/>
    <s v="theater/spaces"/>
    <n v="101"/>
    <n v="178.53"/>
    <x v="1"/>
    <x v="38"/>
    <x v="3003"/>
    <x v="2998"/>
    <x v="2"/>
  </r>
  <r>
    <x v="3004"/>
    <x v="3003"/>
    <x v="3002"/>
    <x v="79"/>
    <n v="45126"/>
    <x v="0"/>
    <s v="US"/>
    <s v="USD"/>
    <x v="2999"/>
    <x v="3004"/>
    <b v="0"/>
    <n v="277"/>
    <x v="0"/>
    <s v="theater/spaces"/>
    <n v="113"/>
    <n v="162.91"/>
    <x v="1"/>
    <x v="38"/>
    <x v="3004"/>
    <x v="2999"/>
    <x v="3"/>
  </r>
  <r>
    <x v="3005"/>
    <x v="3004"/>
    <x v="3003"/>
    <x v="385"/>
    <n v="12772.6"/>
    <x v="0"/>
    <s v="US"/>
    <s v="USD"/>
    <x v="3000"/>
    <x v="3005"/>
    <b v="0"/>
    <n v="118"/>
    <x v="0"/>
    <s v="theater/spaces"/>
    <n v="120"/>
    <n v="108.24"/>
    <x v="1"/>
    <x v="38"/>
    <x v="3005"/>
    <x v="3000"/>
    <x v="3"/>
  </r>
  <r>
    <x v="3006"/>
    <x v="3005"/>
    <x v="3004"/>
    <x v="6"/>
    <n v="8620"/>
    <x v="0"/>
    <s v="CA"/>
    <s v="CAD"/>
    <x v="3001"/>
    <x v="3006"/>
    <b v="0"/>
    <n v="97"/>
    <x v="0"/>
    <s v="theater/spaces"/>
    <n v="108"/>
    <n v="88.87"/>
    <x v="1"/>
    <x v="38"/>
    <x v="3006"/>
    <x v="3001"/>
    <x v="3"/>
  </r>
  <r>
    <x v="3007"/>
    <x v="3006"/>
    <x v="3005"/>
    <x v="20"/>
    <n v="1080"/>
    <x v="0"/>
    <s v="US"/>
    <s v="USD"/>
    <x v="3002"/>
    <x v="3007"/>
    <b v="0"/>
    <n v="20"/>
    <x v="0"/>
    <s v="theater/spaces"/>
    <n v="180"/>
    <n v="54"/>
    <x v="1"/>
    <x v="38"/>
    <x v="3007"/>
    <x v="3002"/>
    <x v="0"/>
  </r>
  <r>
    <x v="3008"/>
    <x v="3007"/>
    <x v="3006"/>
    <x v="9"/>
    <n v="3035"/>
    <x v="0"/>
    <s v="US"/>
    <s v="USD"/>
    <x v="3003"/>
    <x v="3008"/>
    <b v="0"/>
    <n v="26"/>
    <x v="0"/>
    <s v="theater/spaces"/>
    <n v="101"/>
    <n v="116.73"/>
    <x v="1"/>
    <x v="38"/>
    <x v="3008"/>
    <x v="3003"/>
    <x v="0"/>
  </r>
  <r>
    <x v="3009"/>
    <x v="3008"/>
    <x v="3007"/>
    <x v="31"/>
    <n v="29939"/>
    <x v="0"/>
    <s v="US"/>
    <s v="USD"/>
    <x v="3004"/>
    <x v="3009"/>
    <b v="0"/>
    <n v="128"/>
    <x v="0"/>
    <s v="theater/spaces"/>
    <n v="120"/>
    <n v="233.9"/>
    <x v="1"/>
    <x v="38"/>
    <x v="3009"/>
    <x v="3004"/>
    <x v="3"/>
  </r>
  <r>
    <x v="3010"/>
    <x v="3009"/>
    <x v="3008"/>
    <x v="15"/>
    <n v="2370"/>
    <x v="0"/>
    <s v="US"/>
    <s v="USD"/>
    <x v="3005"/>
    <x v="3010"/>
    <b v="0"/>
    <n v="15"/>
    <x v="0"/>
    <s v="theater/spaces"/>
    <n v="158"/>
    <n v="158"/>
    <x v="1"/>
    <x v="38"/>
    <x v="3010"/>
    <x v="3005"/>
    <x v="3"/>
  </r>
  <r>
    <x v="3011"/>
    <x v="3010"/>
    <x v="3009"/>
    <x v="43"/>
    <n v="371"/>
    <x v="0"/>
    <s v="ES"/>
    <s v="EUR"/>
    <x v="3006"/>
    <x v="3011"/>
    <b v="0"/>
    <n v="25"/>
    <x v="0"/>
    <s v="theater/spaces"/>
    <n v="124"/>
    <n v="14.84"/>
    <x v="1"/>
    <x v="38"/>
    <x v="3011"/>
    <x v="3006"/>
    <x v="0"/>
  </r>
  <r>
    <x v="3012"/>
    <x v="3011"/>
    <x v="3010"/>
    <x v="23"/>
    <n v="4685"/>
    <x v="0"/>
    <s v="US"/>
    <s v="USD"/>
    <x v="3007"/>
    <x v="3012"/>
    <b v="0"/>
    <n v="55"/>
    <x v="0"/>
    <s v="theater/spaces"/>
    <n v="117"/>
    <n v="85.18"/>
    <x v="1"/>
    <x v="38"/>
    <x v="3012"/>
    <x v="3007"/>
    <x v="0"/>
  </r>
  <r>
    <x v="3013"/>
    <x v="3012"/>
    <x v="3011"/>
    <x v="3"/>
    <n v="15696"/>
    <x v="0"/>
    <s v="US"/>
    <s v="USD"/>
    <x v="3008"/>
    <x v="3013"/>
    <b v="0"/>
    <n v="107"/>
    <x v="0"/>
    <s v="theater/spaces"/>
    <n v="157"/>
    <n v="146.69"/>
    <x v="1"/>
    <x v="38"/>
    <x v="3013"/>
    <x v="3008"/>
    <x v="0"/>
  </r>
  <r>
    <x v="3014"/>
    <x v="3013"/>
    <x v="3012"/>
    <x v="31"/>
    <n v="28276"/>
    <x v="0"/>
    <s v="US"/>
    <s v="USD"/>
    <x v="3009"/>
    <x v="3014"/>
    <b v="0"/>
    <n v="557"/>
    <x v="0"/>
    <s v="theater/spaces"/>
    <n v="113"/>
    <n v="50.76"/>
    <x v="1"/>
    <x v="38"/>
    <x v="3014"/>
    <x v="3009"/>
    <x v="3"/>
  </r>
  <r>
    <x v="3015"/>
    <x v="3014"/>
    <x v="3013"/>
    <x v="104"/>
    <n v="3508"/>
    <x v="0"/>
    <s v="US"/>
    <s v="USD"/>
    <x v="3010"/>
    <x v="3015"/>
    <b v="0"/>
    <n v="40"/>
    <x v="0"/>
    <s v="theater/spaces"/>
    <n v="103"/>
    <n v="87.7"/>
    <x v="1"/>
    <x v="38"/>
    <x v="3015"/>
    <x v="3010"/>
    <x v="3"/>
  </r>
  <r>
    <x v="3016"/>
    <x v="3015"/>
    <x v="3014"/>
    <x v="0"/>
    <n v="8722"/>
    <x v="0"/>
    <s v="US"/>
    <s v="USD"/>
    <x v="3011"/>
    <x v="3016"/>
    <b v="0"/>
    <n v="36"/>
    <x v="0"/>
    <s v="theater/spaces"/>
    <n v="103"/>
    <n v="242.28"/>
    <x v="1"/>
    <x v="38"/>
    <x v="3016"/>
    <x v="3011"/>
    <x v="3"/>
  </r>
  <r>
    <x v="3017"/>
    <x v="3016"/>
    <x v="3015"/>
    <x v="29"/>
    <n v="23285"/>
    <x v="0"/>
    <s v="US"/>
    <s v="USD"/>
    <x v="3012"/>
    <x v="3017"/>
    <b v="0"/>
    <n v="159"/>
    <x v="0"/>
    <s v="theater/spaces"/>
    <n v="106"/>
    <n v="146.44999999999999"/>
    <x v="1"/>
    <x v="38"/>
    <x v="3017"/>
    <x v="3012"/>
    <x v="3"/>
  </r>
  <r>
    <x v="3018"/>
    <x v="3017"/>
    <x v="3016"/>
    <x v="285"/>
    <n v="4230"/>
    <x v="0"/>
    <s v="FR"/>
    <s v="EUR"/>
    <x v="3013"/>
    <x v="3018"/>
    <b v="0"/>
    <n v="41"/>
    <x v="0"/>
    <s v="theater/spaces"/>
    <n v="101"/>
    <n v="103.17"/>
    <x v="1"/>
    <x v="38"/>
    <x v="3018"/>
    <x v="3013"/>
    <x v="0"/>
  </r>
  <r>
    <x v="3019"/>
    <x v="3018"/>
    <x v="3017"/>
    <x v="36"/>
    <n v="18185"/>
    <x v="0"/>
    <s v="US"/>
    <s v="USD"/>
    <x v="3014"/>
    <x v="3019"/>
    <b v="0"/>
    <n v="226"/>
    <x v="0"/>
    <s v="theater/spaces"/>
    <n v="121"/>
    <n v="80.459999999999994"/>
    <x v="1"/>
    <x v="38"/>
    <x v="3019"/>
    <x v="3014"/>
    <x v="3"/>
  </r>
  <r>
    <x v="3020"/>
    <x v="3019"/>
    <x v="3018"/>
    <x v="39"/>
    <n v="7040"/>
    <x v="0"/>
    <s v="US"/>
    <s v="USD"/>
    <x v="3015"/>
    <x v="3020"/>
    <b v="0"/>
    <n v="30"/>
    <x v="0"/>
    <s v="theater/spaces"/>
    <n v="101"/>
    <n v="234.67"/>
    <x v="1"/>
    <x v="38"/>
    <x v="3020"/>
    <x v="3015"/>
    <x v="0"/>
  </r>
  <r>
    <x v="3021"/>
    <x v="3020"/>
    <x v="3019"/>
    <x v="37"/>
    <n v="5221"/>
    <x v="0"/>
    <s v="US"/>
    <s v="USD"/>
    <x v="3016"/>
    <x v="3021"/>
    <b v="0"/>
    <n v="103"/>
    <x v="0"/>
    <s v="theater/spaces"/>
    <n v="116"/>
    <n v="50.69"/>
    <x v="1"/>
    <x v="38"/>
    <x v="3021"/>
    <x v="3016"/>
    <x v="2"/>
  </r>
  <r>
    <x v="3022"/>
    <x v="3021"/>
    <x v="3020"/>
    <x v="3"/>
    <n v="10088"/>
    <x v="0"/>
    <s v="US"/>
    <s v="USD"/>
    <x v="3017"/>
    <x v="3022"/>
    <b v="0"/>
    <n v="62"/>
    <x v="0"/>
    <s v="theater/spaces"/>
    <n v="101"/>
    <n v="162.71"/>
    <x v="1"/>
    <x v="38"/>
    <x v="3022"/>
    <x v="3017"/>
    <x v="2"/>
  </r>
  <r>
    <x v="3023"/>
    <x v="3022"/>
    <x v="3021"/>
    <x v="176"/>
    <n v="721"/>
    <x v="0"/>
    <s v="GB"/>
    <s v="GBP"/>
    <x v="3018"/>
    <x v="3023"/>
    <b v="0"/>
    <n v="6"/>
    <x v="0"/>
    <s v="theater/spaces"/>
    <n v="103"/>
    <n v="120.17"/>
    <x v="1"/>
    <x v="38"/>
    <x v="3023"/>
    <x v="3018"/>
    <x v="0"/>
  </r>
  <r>
    <x v="3024"/>
    <x v="3023"/>
    <x v="3022"/>
    <x v="10"/>
    <n v="12321"/>
    <x v="0"/>
    <s v="US"/>
    <s v="USD"/>
    <x v="3019"/>
    <x v="3024"/>
    <b v="0"/>
    <n v="182"/>
    <x v="0"/>
    <s v="theater/spaces"/>
    <n v="246"/>
    <n v="67.7"/>
    <x v="1"/>
    <x v="38"/>
    <x v="3024"/>
    <x v="3019"/>
    <x v="5"/>
  </r>
  <r>
    <x v="3025"/>
    <x v="3024"/>
    <x v="3023"/>
    <x v="30"/>
    <n v="7555"/>
    <x v="0"/>
    <s v="GB"/>
    <s v="GBP"/>
    <x v="3020"/>
    <x v="3025"/>
    <b v="0"/>
    <n v="145"/>
    <x v="0"/>
    <s v="theater/spaces"/>
    <n v="302"/>
    <n v="52.1"/>
    <x v="1"/>
    <x v="38"/>
    <x v="3025"/>
    <x v="3020"/>
    <x v="3"/>
  </r>
  <r>
    <x v="3026"/>
    <x v="3025"/>
    <x v="3024"/>
    <x v="42"/>
    <n v="1290"/>
    <x v="0"/>
    <s v="GB"/>
    <s v="GBP"/>
    <x v="3021"/>
    <x v="3026"/>
    <b v="0"/>
    <n v="25"/>
    <x v="0"/>
    <s v="theater/spaces"/>
    <n v="143"/>
    <n v="51.6"/>
    <x v="1"/>
    <x v="38"/>
    <x v="3026"/>
    <x v="3021"/>
    <x v="1"/>
  </r>
  <r>
    <x v="3027"/>
    <x v="3026"/>
    <x v="3025"/>
    <x v="79"/>
    <n v="52576"/>
    <x v="0"/>
    <s v="US"/>
    <s v="USD"/>
    <x v="3022"/>
    <x v="3027"/>
    <b v="0"/>
    <n v="320"/>
    <x v="0"/>
    <s v="theater/spaces"/>
    <n v="131"/>
    <n v="164.3"/>
    <x v="1"/>
    <x v="38"/>
    <x v="3027"/>
    <x v="3022"/>
    <x v="0"/>
  </r>
  <r>
    <x v="3028"/>
    <x v="3027"/>
    <x v="3026"/>
    <x v="10"/>
    <n v="8401"/>
    <x v="0"/>
    <s v="US"/>
    <s v="USD"/>
    <x v="3023"/>
    <x v="3028"/>
    <b v="0"/>
    <n v="99"/>
    <x v="0"/>
    <s v="theater/spaces"/>
    <n v="168"/>
    <n v="84.86"/>
    <x v="1"/>
    <x v="38"/>
    <x v="3028"/>
    <x v="3023"/>
    <x v="2"/>
  </r>
  <r>
    <x v="3029"/>
    <x v="3028"/>
    <x v="3027"/>
    <x v="11"/>
    <n v="32903"/>
    <x v="0"/>
    <s v="US"/>
    <s v="USD"/>
    <x v="3024"/>
    <x v="3029"/>
    <b v="0"/>
    <n v="348"/>
    <x v="0"/>
    <s v="theater/spaces"/>
    <n v="110"/>
    <n v="94.55"/>
    <x v="1"/>
    <x v="38"/>
    <x v="3029"/>
    <x v="3024"/>
    <x v="3"/>
  </r>
  <r>
    <x v="3030"/>
    <x v="3029"/>
    <x v="3028"/>
    <x v="257"/>
    <n v="1867"/>
    <x v="0"/>
    <s v="US"/>
    <s v="USD"/>
    <x v="3025"/>
    <x v="3030"/>
    <b v="0"/>
    <n v="41"/>
    <x v="0"/>
    <s v="theater/spaces"/>
    <n v="107"/>
    <n v="45.54"/>
    <x v="1"/>
    <x v="38"/>
    <x v="3030"/>
    <x v="3025"/>
    <x v="0"/>
  </r>
  <r>
    <x v="3031"/>
    <x v="3030"/>
    <x v="3029"/>
    <x v="15"/>
    <n v="1500"/>
    <x v="0"/>
    <s v="US"/>
    <s v="USD"/>
    <x v="3026"/>
    <x v="3031"/>
    <b v="0"/>
    <n v="29"/>
    <x v="0"/>
    <s v="theater/spaces"/>
    <n v="100"/>
    <n v="51.72"/>
    <x v="1"/>
    <x v="38"/>
    <x v="3031"/>
    <x v="3026"/>
    <x v="2"/>
  </r>
  <r>
    <x v="3032"/>
    <x v="3031"/>
    <x v="3030"/>
    <x v="28"/>
    <n v="1272"/>
    <x v="0"/>
    <s v="US"/>
    <s v="USD"/>
    <x v="3027"/>
    <x v="3032"/>
    <b v="0"/>
    <n v="25"/>
    <x v="0"/>
    <s v="theater/spaces"/>
    <n v="127"/>
    <n v="50.88"/>
    <x v="1"/>
    <x v="38"/>
    <x v="3032"/>
    <x v="3027"/>
    <x v="0"/>
  </r>
  <r>
    <x v="3033"/>
    <x v="3032"/>
    <x v="3031"/>
    <x v="9"/>
    <n v="4396"/>
    <x v="0"/>
    <s v="US"/>
    <s v="USD"/>
    <x v="3028"/>
    <x v="3033"/>
    <b v="0"/>
    <n v="23"/>
    <x v="0"/>
    <s v="theater/spaces"/>
    <n v="147"/>
    <n v="191.13"/>
    <x v="1"/>
    <x v="38"/>
    <x v="3033"/>
    <x v="3028"/>
    <x v="2"/>
  </r>
  <r>
    <x v="3034"/>
    <x v="3033"/>
    <x v="3032"/>
    <x v="57"/>
    <n v="112536"/>
    <x v="0"/>
    <s v="US"/>
    <s v="USD"/>
    <x v="3029"/>
    <x v="3034"/>
    <b v="0"/>
    <n v="1260"/>
    <x v="0"/>
    <s v="theater/spaces"/>
    <n v="113"/>
    <n v="89.31"/>
    <x v="1"/>
    <x v="38"/>
    <x v="3034"/>
    <x v="3029"/>
    <x v="2"/>
  </r>
  <r>
    <x v="3035"/>
    <x v="3034"/>
    <x v="3033"/>
    <x v="31"/>
    <n v="27196.71"/>
    <x v="0"/>
    <s v="US"/>
    <s v="USD"/>
    <x v="3030"/>
    <x v="3035"/>
    <b v="0"/>
    <n v="307"/>
    <x v="0"/>
    <s v="theater/spaces"/>
    <n v="109"/>
    <n v="88.59"/>
    <x v="1"/>
    <x v="38"/>
    <x v="3035"/>
    <x v="3030"/>
    <x v="4"/>
  </r>
  <r>
    <x v="3036"/>
    <x v="3035"/>
    <x v="3034"/>
    <x v="31"/>
    <n v="31683"/>
    <x v="0"/>
    <s v="US"/>
    <s v="USD"/>
    <x v="3031"/>
    <x v="3036"/>
    <b v="0"/>
    <n v="329"/>
    <x v="0"/>
    <s v="theater/spaces"/>
    <n v="127"/>
    <n v="96.3"/>
    <x v="1"/>
    <x v="38"/>
    <x v="3036"/>
    <x v="3031"/>
    <x v="4"/>
  </r>
  <r>
    <x v="3037"/>
    <x v="3036"/>
    <x v="3035"/>
    <x v="2"/>
    <n v="1066"/>
    <x v="0"/>
    <s v="US"/>
    <s v="USD"/>
    <x v="3032"/>
    <x v="3037"/>
    <b v="0"/>
    <n v="32"/>
    <x v="0"/>
    <s v="theater/spaces"/>
    <n v="213"/>
    <n v="33.31"/>
    <x v="1"/>
    <x v="38"/>
    <x v="3037"/>
    <x v="3032"/>
    <x v="7"/>
  </r>
  <r>
    <x v="3038"/>
    <x v="3037"/>
    <x v="3036"/>
    <x v="28"/>
    <n v="1005"/>
    <x v="0"/>
    <s v="US"/>
    <s v="USD"/>
    <x v="3033"/>
    <x v="3038"/>
    <b v="0"/>
    <n v="27"/>
    <x v="0"/>
    <s v="theater/spaces"/>
    <n v="101"/>
    <n v="37.22"/>
    <x v="1"/>
    <x v="38"/>
    <x v="3038"/>
    <x v="3033"/>
    <x v="2"/>
  </r>
  <r>
    <x v="3039"/>
    <x v="3038"/>
    <x v="3037"/>
    <x v="22"/>
    <n v="21742.78"/>
    <x v="0"/>
    <s v="US"/>
    <s v="USD"/>
    <x v="3034"/>
    <x v="3039"/>
    <b v="0"/>
    <n v="236"/>
    <x v="0"/>
    <s v="theater/spaces"/>
    <n v="109"/>
    <n v="92.13"/>
    <x v="1"/>
    <x v="38"/>
    <x v="3039"/>
    <x v="3034"/>
    <x v="4"/>
  </r>
  <r>
    <x v="3040"/>
    <x v="3039"/>
    <x v="3038"/>
    <x v="9"/>
    <n v="3225"/>
    <x v="0"/>
    <s v="US"/>
    <s v="USD"/>
    <x v="3035"/>
    <x v="3040"/>
    <b v="0"/>
    <n v="42"/>
    <x v="0"/>
    <s v="theater/spaces"/>
    <n v="108"/>
    <n v="76.790000000000006"/>
    <x v="1"/>
    <x v="38"/>
    <x v="3040"/>
    <x v="3035"/>
    <x v="0"/>
  </r>
  <r>
    <x v="3041"/>
    <x v="3040"/>
    <x v="3039"/>
    <x v="386"/>
    <n v="9170"/>
    <x v="0"/>
    <s v="US"/>
    <s v="USD"/>
    <x v="3036"/>
    <x v="3041"/>
    <b v="0"/>
    <n v="95"/>
    <x v="0"/>
    <s v="theater/spaces"/>
    <n v="110"/>
    <n v="96.53"/>
    <x v="1"/>
    <x v="38"/>
    <x v="3041"/>
    <x v="3036"/>
    <x v="0"/>
  </r>
  <r>
    <x v="3042"/>
    <x v="3041"/>
    <x v="3040"/>
    <x v="15"/>
    <n v="1920"/>
    <x v="0"/>
    <s v="GB"/>
    <s v="GBP"/>
    <x v="3037"/>
    <x v="3042"/>
    <b v="0"/>
    <n v="37"/>
    <x v="0"/>
    <s v="theater/spaces"/>
    <n v="128"/>
    <n v="51.89"/>
    <x v="1"/>
    <x v="38"/>
    <x v="3042"/>
    <x v="3037"/>
    <x v="0"/>
  </r>
  <r>
    <x v="3043"/>
    <x v="3042"/>
    <x v="3041"/>
    <x v="36"/>
    <n v="16501"/>
    <x v="0"/>
    <s v="CA"/>
    <s v="CAD"/>
    <x v="3038"/>
    <x v="3043"/>
    <b v="0"/>
    <n v="128"/>
    <x v="0"/>
    <s v="theater/spaces"/>
    <n v="110"/>
    <n v="128.91"/>
    <x v="1"/>
    <x v="38"/>
    <x v="3043"/>
    <x v="3038"/>
    <x v="0"/>
  </r>
  <r>
    <x v="3044"/>
    <x v="3043"/>
    <x v="3042"/>
    <x v="14"/>
    <n v="13121"/>
    <x v="0"/>
    <s v="US"/>
    <s v="USD"/>
    <x v="3039"/>
    <x v="3044"/>
    <b v="0"/>
    <n v="156"/>
    <x v="0"/>
    <s v="theater/spaces"/>
    <n v="109"/>
    <n v="84.11"/>
    <x v="1"/>
    <x v="38"/>
    <x v="3044"/>
    <x v="3039"/>
    <x v="2"/>
  </r>
  <r>
    <x v="3045"/>
    <x v="3044"/>
    <x v="3043"/>
    <x v="23"/>
    <n v="5308.26"/>
    <x v="0"/>
    <s v="US"/>
    <s v="USD"/>
    <x v="3040"/>
    <x v="3045"/>
    <b v="0"/>
    <n v="64"/>
    <x v="0"/>
    <s v="theater/spaces"/>
    <n v="133"/>
    <n v="82.94"/>
    <x v="1"/>
    <x v="38"/>
    <x v="3045"/>
    <x v="3040"/>
    <x v="3"/>
  </r>
  <r>
    <x v="3046"/>
    <x v="3045"/>
    <x v="3044"/>
    <x v="278"/>
    <n v="15077"/>
    <x v="0"/>
    <s v="US"/>
    <s v="USD"/>
    <x v="3041"/>
    <x v="3046"/>
    <b v="0"/>
    <n v="58"/>
    <x v="0"/>
    <s v="theater/spaces"/>
    <n v="191"/>
    <n v="259.95"/>
    <x v="1"/>
    <x v="38"/>
    <x v="3046"/>
    <x v="3041"/>
    <x v="3"/>
  </r>
  <r>
    <x v="3047"/>
    <x v="3046"/>
    <x v="3045"/>
    <x v="2"/>
    <n v="745"/>
    <x v="0"/>
    <s v="US"/>
    <s v="USD"/>
    <x v="3042"/>
    <x v="3047"/>
    <b v="0"/>
    <n v="20"/>
    <x v="0"/>
    <s v="theater/spaces"/>
    <n v="149"/>
    <n v="37.25"/>
    <x v="1"/>
    <x v="38"/>
    <x v="3047"/>
    <x v="3042"/>
    <x v="2"/>
  </r>
  <r>
    <x v="3048"/>
    <x v="3047"/>
    <x v="3046"/>
    <x v="10"/>
    <n v="8320"/>
    <x v="0"/>
    <s v="US"/>
    <s v="USD"/>
    <x v="3043"/>
    <x v="3048"/>
    <b v="0"/>
    <n v="47"/>
    <x v="0"/>
    <s v="theater/spaces"/>
    <n v="166"/>
    <n v="177.02"/>
    <x v="1"/>
    <x v="38"/>
    <x v="3048"/>
    <x v="3043"/>
    <x v="3"/>
  </r>
  <r>
    <x v="3049"/>
    <x v="3048"/>
    <x v="3047"/>
    <x v="192"/>
    <n v="4000"/>
    <x v="0"/>
    <s v="US"/>
    <s v="USD"/>
    <x v="3044"/>
    <x v="3049"/>
    <b v="0"/>
    <n v="54"/>
    <x v="0"/>
    <s v="theater/spaces"/>
    <n v="107"/>
    <n v="74.069999999999993"/>
    <x v="1"/>
    <x v="38"/>
    <x v="3049"/>
    <x v="3044"/>
    <x v="0"/>
  </r>
  <r>
    <x v="3050"/>
    <x v="3049"/>
    <x v="3048"/>
    <x v="20"/>
    <n v="636"/>
    <x v="0"/>
    <s v="US"/>
    <s v="USD"/>
    <x v="3045"/>
    <x v="3050"/>
    <b v="0"/>
    <n v="9"/>
    <x v="0"/>
    <s v="theater/spaces"/>
    <n v="106"/>
    <n v="70.67"/>
    <x v="1"/>
    <x v="38"/>
    <x v="3050"/>
    <x v="3045"/>
    <x v="2"/>
  </r>
  <r>
    <x v="3051"/>
    <x v="3050"/>
    <x v="3049"/>
    <x v="8"/>
    <n v="827"/>
    <x v="2"/>
    <s v="GB"/>
    <s v="GBP"/>
    <x v="3046"/>
    <x v="3051"/>
    <b v="1"/>
    <n v="35"/>
    <x v="1"/>
    <s v="theater/spaces"/>
    <n v="24"/>
    <n v="23.63"/>
    <x v="1"/>
    <x v="38"/>
    <x v="3051"/>
    <x v="3046"/>
    <x v="1"/>
  </r>
  <r>
    <x v="3052"/>
    <x v="3051"/>
    <x v="3050"/>
    <x v="63"/>
    <n v="75"/>
    <x v="2"/>
    <s v="US"/>
    <s v="USD"/>
    <x v="3047"/>
    <x v="3052"/>
    <b v="0"/>
    <n v="2"/>
    <x v="1"/>
    <s v="theater/spaces"/>
    <n v="0"/>
    <n v="37.5"/>
    <x v="1"/>
    <x v="38"/>
    <x v="3052"/>
    <x v="3047"/>
    <x v="0"/>
  </r>
  <r>
    <x v="3053"/>
    <x v="3052"/>
    <x v="3051"/>
    <x v="3"/>
    <n v="40"/>
    <x v="2"/>
    <s v="US"/>
    <s v="USD"/>
    <x v="3048"/>
    <x v="3053"/>
    <b v="0"/>
    <n v="3"/>
    <x v="1"/>
    <s v="theater/spaces"/>
    <n v="0"/>
    <n v="13.33"/>
    <x v="1"/>
    <x v="38"/>
    <x v="3053"/>
    <x v="3048"/>
    <x v="3"/>
  </r>
  <r>
    <x v="3054"/>
    <x v="3053"/>
    <x v="3052"/>
    <x v="43"/>
    <n v="0"/>
    <x v="2"/>
    <s v="US"/>
    <s v="USD"/>
    <x v="3049"/>
    <x v="3054"/>
    <b v="0"/>
    <n v="0"/>
    <x v="1"/>
    <s v="theater/spaces"/>
    <n v="0"/>
    <n v="0"/>
    <x v="1"/>
    <x v="38"/>
    <x v="3054"/>
    <x v="3049"/>
    <x v="0"/>
  </r>
  <r>
    <x v="3055"/>
    <x v="3054"/>
    <x v="3053"/>
    <x v="22"/>
    <n v="1"/>
    <x v="2"/>
    <s v="US"/>
    <s v="USD"/>
    <x v="3050"/>
    <x v="3055"/>
    <b v="0"/>
    <n v="1"/>
    <x v="1"/>
    <s v="theater/spaces"/>
    <n v="0"/>
    <n v="1"/>
    <x v="1"/>
    <x v="38"/>
    <x v="3055"/>
    <x v="3050"/>
    <x v="3"/>
  </r>
  <r>
    <x v="3056"/>
    <x v="3055"/>
    <x v="3054"/>
    <x v="31"/>
    <n v="0"/>
    <x v="2"/>
    <s v="US"/>
    <s v="USD"/>
    <x v="3051"/>
    <x v="3056"/>
    <b v="0"/>
    <n v="0"/>
    <x v="1"/>
    <s v="theater/spaces"/>
    <n v="0"/>
    <n v="0"/>
    <x v="1"/>
    <x v="38"/>
    <x v="3056"/>
    <x v="3051"/>
    <x v="3"/>
  </r>
  <r>
    <x v="3057"/>
    <x v="3056"/>
    <x v="3055"/>
    <x v="63"/>
    <n v="0"/>
    <x v="2"/>
    <s v="GB"/>
    <s v="GBP"/>
    <x v="3052"/>
    <x v="3057"/>
    <b v="0"/>
    <n v="0"/>
    <x v="1"/>
    <s v="theater/spaces"/>
    <n v="0"/>
    <n v="0"/>
    <x v="1"/>
    <x v="38"/>
    <x v="3057"/>
    <x v="3052"/>
    <x v="2"/>
  </r>
  <r>
    <x v="3058"/>
    <x v="3057"/>
    <x v="3056"/>
    <x v="102"/>
    <n v="3"/>
    <x v="2"/>
    <s v="IT"/>
    <s v="EUR"/>
    <x v="3053"/>
    <x v="3058"/>
    <b v="0"/>
    <n v="3"/>
    <x v="1"/>
    <s v="theater/spaces"/>
    <n v="0"/>
    <n v="1"/>
    <x v="1"/>
    <x v="38"/>
    <x v="3058"/>
    <x v="3053"/>
    <x v="2"/>
  </r>
  <r>
    <x v="3059"/>
    <x v="3058"/>
    <x v="3057"/>
    <x v="36"/>
    <n v="451"/>
    <x v="2"/>
    <s v="US"/>
    <s v="USD"/>
    <x v="3054"/>
    <x v="3059"/>
    <b v="0"/>
    <n v="11"/>
    <x v="1"/>
    <s v="theater/spaces"/>
    <n v="3"/>
    <n v="41"/>
    <x v="1"/>
    <x v="38"/>
    <x v="3059"/>
    <x v="3054"/>
    <x v="3"/>
  </r>
  <r>
    <x v="3060"/>
    <x v="3059"/>
    <x v="3058"/>
    <x v="135"/>
    <n v="335"/>
    <x v="2"/>
    <s v="US"/>
    <s v="USD"/>
    <x v="3055"/>
    <x v="3060"/>
    <b v="0"/>
    <n v="6"/>
    <x v="1"/>
    <s v="theater/spaces"/>
    <n v="0"/>
    <n v="55.83"/>
    <x v="1"/>
    <x v="38"/>
    <x v="3060"/>
    <x v="3055"/>
    <x v="0"/>
  </r>
  <r>
    <x v="3061"/>
    <x v="3060"/>
    <x v="3059"/>
    <x v="80"/>
    <n v="0"/>
    <x v="2"/>
    <s v="US"/>
    <s v="USD"/>
    <x v="3056"/>
    <x v="3061"/>
    <b v="0"/>
    <n v="0"/>
    <x v="1"/>
    <s v="theater/spaces"/>
    <n v="0"/>
    <n v="0"/>
    <x v="1"/>
    <x v="38"/>
    <x v="3061"/>
    <x v="3056"/>
    <x v="3"/>
  </r>
  <r>
    <x v="3062"/>
    <x v="3061"/>
    <x v="3060"/>
    <x v="3"/>
    <n v="6684"/>
    <x v="2"/>
    <s v="US"/>
    <s v="USD"/>
    <x v="3057"/>
    <x v="3062"/>
    <b v="0"/>
    <n v="67"/>
    <x v="1"/>
    <s v="theater/spaces"/>
    <n v="67"/>
    <n v="99.76"/>
    <x v="1"/>
    <x v="38"/>
    <x v="3062"/>
    <x v="3057"/>
    <x v="0"/>
  </r>
  <r>
    <x v="3063"/>
    <x v="3062"/>
    <x v="3061"/>
    <x v="9"/>
    <n v="587"/>
    <x v="2"/>
    <s v="US"/>
    <s v="USD"/>
    <x v="3058"/>
    <x v="3063"/>
    <b v="0"/>
    <n v="23"/>
    <x v="1"/>
    <s v="theater/spaces"/>
    <n v="20"/>
    <n v="25.52"/>
    <x v="1"/>
    <x v="38"/>
    <x v="3063"/>
    <x v="3058"/>
    <x v="2"/>
  </r>
  <r>
    <x v="3064"/>
    <x v="3063"/>
    <x v="3062"/>
    <x v="96"/>
    <n v="8471"/>
    <x v="2"/>
    <s v="US"/>
    <s v="USD"/>
    <x v="3059"/>
    <x v="3064"/>
    <b v="0"/>
    <n v="72"/>
    <x v="1"/>
    <s v="theater/spaces"/>
    <n v="11"/>
    <n v="117.65"/>
    <x v="1"/>
    <x v="38"/>
    <x v="3064"/>
    <x v="3059"/>
    <x v="0"/>
  </r>
  <r>
    <x v="3065"/>
    <x v="3064"/>
    <x v="3063"/>
    <x v="31"/>
    <n v="10"/>
    <x v="2"/>
    <s v="US"/>
    <s v="USD"/>
    <x v="3060"/>
    <x v="3065"/>
    <b v="0"/>
    <n v="2"/>
    <x v="1"/>
    <s v="theater/spaces"/>
    <n v="0"/>
    <n v="5"/>
    <x v="1"/>
    <x v="38"/>
    <x v="3065"/>
    <x v="3060"/>
    <x v="3"/>
  </r>
  <r>
    <x v="3066"/>
    <x v="3065"/>
    <x v="3064"/>
    <x v="90"/>
    <n v="41950"/>
    <x v="2"/>
    <s v="AU"/>
    <s v="AUD"/>
    <x v="3061"/>
    <x v="3066"/>
    <b v="0"/>
    <n v="15"/>
    <x v="1"/>
    <s v="theater/spaces"/>
    <n v="12"/>
    <n v="2796.67"/>
    <x v="1"/>
    <x v="38"/>
    <x v="3066"/>
    <x v="3061"/>
    <x v="2"/>
  </r>
  <r>
    <x v="3067"/>
    <x v="3066"/>
    <x v="3065"/>
    <x v="6"/>
    <n v="200"/>
    <x v="2"/>
    <s v="NZ"/>
    <s v="NZD"/>
    <x v="3062"/>
    <x v="3067"/>
    <b v="0"/>
    <n v="1"/>
    <x v="1"/>
    <s v="theater/spaces"/>
    <n v="3"/>
    <n v="200"/>
    <x v="1"/>
    <x v="38"/>
    <x v="3067"/>
    <x v="3062"/>
    <x v="0"/>
  </r>
  <r>
    <x v="3068"/>
    <x v="3067"/>
    <x v="3066"/>
    <x v="65"/>
    <n v="175"/>
    <x v="2"/>
    <s v="US"/>
    <s v="USD"/>
    <x v="3063"/>
    <x v="3068"/>
    <b v="0"/>
    <n v="2"/>
    <x v="1"/>
    <s v="theater/spaces"/>
    <n v="0"/>
    <n v="87.5"/>
    <x v="1"/>
    <x v="38"/>
    <x v="3068"/>
    <x v="3063"/>
    <x v="0"/>
  </r>
  <r>
    <x v="3069"/>
    <x v="3068"/>
    <x v="3067"/>
    <x v="28"/>
    <n v="141"/>
    <x v="2"/>
    <s v="US"/>
    <s v="USD"/>
    <x v="3064"/>
    <x v="3069"/>
    <b v="0"/>
    <n v="7"/>
    <x v="1"/>
    <s v="theater/spaces"/>
    <n v="14"/>
    <n v="20.14"/>
    <x v="1"/>
    <x v="38"/>
    <x v="3069"/>
    <x v="3064"/>
    <x v="3"/>
  </r>
  <r>
    <x v="3070"/>
    <x v="3069"/>
    <x v="3068"/>
    <x v="3"/>
    <n v="334"/>
    <x v="2"/>
    <s v="GB"/>
    <s v="GBP"/>
    <x v="3065"/>
    <x v="3070"/>
    <b v="0"/>
    <n v="16"/>
    <x v="1"/>
    <s v="theater/spaces"/>
    <n v="3"/>
    <n v="20.88"/>
    <x v="1"/>
    <x v="38"/>
    <x v="3070"/>
    <x v="3065"/>
    <x v="2"/>
  </r>
  <r>
    <x v="3071"/>
    <x v="3070"/>
    <x v="3069"/>
    <x v="14"/>
    <n v="7173"/>
    <x v="2"/>
    <s v="US"/>
    <s v="USD"/>
    <x v="3066"/>
    <x v="3071"/>
    <b v="0"/>
    <n v="117"/>
    <x v="1"/>
    <s v="theater/spaces"/>
    <n v="60"/>
    <n v="61.31"/>
    <x v="1"/>
    <x v="38"/>
    <x v="3071"/>
    <x v="3066"/>
    <x v="0"/>
  </r>
  <r>
    <x v="3072"/>
    <x v="3071"/>
    <x v="3070"/>
    <x v="14"/>
    <n v="2"/>
    <x v="2"/>
    <s v="US"/>
    <s v="USD"/>
    <x v="3067"/>
    <x v="3072"/>
    <b v="0"/>
    <n v="2"/>
    <x v="1"/>
    <s v="theater/spaces"/>
    <n v="0"/>
    <n v="1"/>
    <x v="1"/>
    <x v="38"/>
    <x v="3072"/>
    <x v="3067"/>
    <x v="2"/>
  </r>
  <r>
    <x v="3073"/>
    <x v="3072"/>
    <x v="3071"/>
    <x v="387"/>
    <n v="645"/>
    <x v="2"/>
    <s v="US"/>
    <s v="USD"/>
    <x v="3068"/>
    <x v="3073"/>
    <b v="0"/>
    <n v="7"/>
    <x v="1"/>
    <s v="theater/spaces"/>
    <n v="0"/>
    <n v="92.14"/>
    <x v="1"/>
    <x v="38"/>
    <x v="3073"/>
    <x v="3068"/>
    <x v="0"/>
  </r>
  <r>
    <x v="3074"/>
    <x v="3073"/>
    <x v="3072"/>
    <x v="31"/>
    <n v="22"/>
    <x v="2"/>
    <s v="FR"/>
    <s v="EUR"/>
    <x v="3069"/>
    <x v="3074"/>
    <b v="0"/>
    <n v="3"/>
    <x v="1"/>
    <s v="theater/spaces"/>
    <n v="0"/>
    <n v="7.33"/>
    <x v="1"/>
    <x v="38"/>
    <x v="3074"/>
    <x v="3069"/>
    <x v="2"/>
  </r>
  <r>
    <x v="3075"/>
    <x v="3074"/>
    <x v="3073"/>
    <x v="36"/>
    <n v="1296"/>
    <x v="2"/>
    <s v="US"/>
    <s v="USD"/>
    <x v="3070"/>
    <x v="3075"/>
    <b v="0"/>
    <n v="20"/>
    <x v="1"/>
    <s v="theater/spaces"/>
    <n v="9"/>
    <n v="64.8"/>
    <x v="1"/>
    <x v="38"/>
    <x v="3075"/>
    <x v="3070"/>
    <x v="2"/>
  </r>
  <r>
    <x v="3076"/>
    <x v="3075"/>
    <x v="3074"/>
    <x v="3"/>
    <n v="1506"/>
    <x v="2"/>
    <s v="US"/>
    <s v="USD"/>
    <x v="3071"/>
    <x v="3076"/>
    <b v="0"/>
    <n v="50"/>
    <x v="1"/>
    <s v="theater/spaces"/>
    <n v="15"/>
    <n v="30.12"/>
    <x v="1"/>
    <x v="38"/>
    <x v="3076"/>
    <x v="3071"/>
    <x v="0"/>
  </r>
  <r>
    <x v="3077"/>
    <x v="3076"/>
    <x v="3075"/>
    <x v="29"/>
    <n v="105"/>
    <x v="2"/>
    <s v="CA"/>
    <s v="CAD"/>
    <x v="3072"/>
    <x v="3077"/>
    <b v="0"/>
    <n v="2"/>
    <x v="1"/>
    <s v="theater/spaces"/>
    <n v="0"/>
    <n v="52.5"/>
    <x v="1"/>
    <x v="38"/>
    <x v="3077"/>
    <x v="3072"/>
    <x v="1"/>
  </r>
  <r>
    <x v="3078"/>
    <x v="3077"/>
    <x v="3076"/>
    <x v="127"/>
    <n v="71"/>
    <x v="2"/>
    <s v="US"/>
    <s v="USD"/>
    <x v="3073"/>
    <x v="3078"/>
    <b v="0"/>
    <n v="3"/>
    <x v="1"/>
    <s v="theater/spaces"/>
    <n v="0"/>
    <n v="23.67"/>
    <x v="1"/>
    <x v="38"/>
    <x v="3078"/>
    <x v="3073"/>
    <x v="0"/>
  </r>
  <r>
    <x v="3079"/>
    <x v="3078"/>
    <x v="3077"/>
    <x v="388"/>
    <n v="11226"/>
    <x v="2"/>
    <s v="US"/>
    <s v="USD"/>
    <x v="3074"/>
    <x v="3079"/>
    <b v="0"/>
    <n v="27"/>
    <x v="1"/>
    <s v="theater/spaces"/>
    <n v="1"/>
    <n v="415.78"/>
    <x v="1"/>
    <x v="38"/>
    <x v="3079"/>
    <x v="3074"/>
    <x v="0"/>
  </r>
  <r>
    <x v="3080"/>
    <x v="3079"/>
    <x v="3078"/>
    <x v="71"/>
    <n v="376"/>
    <x v="2"/>
    <s v="US"/>
    <s v="USD"/>
    <x v="3075"/>
    <x v="3080"/>
    <b v="0"/>
    <n v="7"/>
    <x v="1"/>
    <s v="theater/spaces"/>
    <n v="0"/>
    <n v="53.71"/>
    <x v="1"/>
    <x v="38"/>
    <x v="3080"/>
    <x v="3075"/>
    <x v="3"/>
  </r>
  <r>
    <x v="3081"/>
    <x v="3080"/>
    <x v="3079"/>
    <x v="80"/>
    <n v="2103"/>
    <x v="2"/>
    <s v="US"/>
    <s v="USD"/>
    <x v="3076"/>
    <x v="3081"/>
    <b v="0"/>
    <n v="5"/>
    <x v="1"/>
    <s v="theater/spaces"/>
    <n v="0"/>
    <n v="420.6"/>
    <x v="1"/>
    <x v="38"/>
    <x v="3081"/>
    <x v="3076"/>
    <x v="0"/>
  </r>
  <r>
    <x v="3082"/>
    <x v="3081"/>
    <x v="3080"/>
    <x v="7"/>
    <n v="0"/>
    <x v="2"/>
    <s v="US"/>
    <s v="USD"/>
    <x v="3077"/>
    <x v="3082"/>
    <b v="0"/>
    <n v="0"/>
    <x v="1"/>
    <s v="theater/spaces"/>
    <n v="0"/>
    <n v="0"/>
    <x v="1"/>
    <x v="38"/>
    <x v="3082"/>
    <x v="3077"/>
    <x v="0"/>
  </r>
  <r>
    <x v="3083"/>
    <x v="3082"/>
    <x v="3081"/>
    <x v="22"/>
    <n v="56"/>
    <x v="2"/>
    <s v="US"/>
    <s v="USD"/>
    <x v="3078"/>
    <x v="3083"/>
    <b v="0"/>
    <n v="3"/>
    <x v="1"/>
    <s v="theater/spaces"/>
    <n v="0"/>
    <n v="18.670000000000002"/>
    <x v="1"/>
    <x v="38"/>
    <x v="3083"/>
    <x v="3078"/>
    <x v="3"/>
  </r>
  <r>
    <x v="3084"/>
    <x v="3083"/>
    <x v="3082"/>
    <x v="389"/>
    <n v="470"/>
    <x v="2"/>
    <s v="US"/>
    <s v="USD"/>
    <x v="3079"/>
    <x v="3084"/>
    <b v="0"/>
    <n v="6"/>
    <x v="1"/>
    <s v="theater/spaces"/>
    <n v="12"/>
    <n v="78.33"/>
    <x v="1"/>
    <x v="38"/>
    <x v="3084"/>
    <x v="3079"/>
    <x v="0"/>
  </r>
  <r>
    <x v="3085"/>
    <x v="3084"/>
    <x v="3083"/>
    <x v="31"/>
    <n v="610"/>
    <x v="2"/>
    <s v="US"/>
    <s v="USD"/>
    <x v="3080"/>
    <x v="3085"/>
    <b v="0"/>
    <n v="9"/>
    <x v="1"/>
    <s v="theater/spaces"/>
    <n v="2"/>
    <n v="67.78"/>
    <x v="1"/>
    <x v="38"/>
    <x v="3085"/>
    <x v="3080"/>
    <x v="0"/>
  </r>
  <r>
    <x v="3086"/>
    <x v="3085"/>
    <x v="3084"/>
    <x v="22"/>
    <n v="50"/>
    <x v="2"/>
    <s v="IT"/>
    <s v="EUR"/>
    <x v="3081"/>
    <x v="3086"/>
    <b v="0"/>
    <n v="3"/>
    <x v="1"/>
    <s v="theater/spaces"/>
    <n v="0"/>
    <n v="16.670000000000002"/>
    <x v="1"/>
    <x v="38"/>
    <x v="3086"/>
    <x v="3081"/>
    <x v="0"/>
  </r>
  <r>
    <x v="3087"/>
    <x v="3086"/>
    <x v="3085"/>
    <x v="22"/>
    <n v="125"/>
    <x v="2"/>
    <s v="US"/>
    <s v="USD"/>
    <x v="3082"/>
    <x v="3087"/>
    <b v="0"/>
    <n v="2"/>
    <x v="1"/>
    <s v="theater/spaces"/>
    <n v="1"/>
    <n v="62.5"/>
    <x v="1"/>
    <x v="38"/>
    <x v="3087"/>
    <x v="3082"/>
    <x v="2"/>
  </r>
  <r>
    <x v="3088"/>
    <x v="3087"/>
    <x v="3086"/>
    <x v="99"/>
    <n v="126"/>
    <x v="2"/>
    <s v="US"/>
    <s v="USD"/>
    <x v="3083"/>
    <x v="3088"/>
    <b v="0"/>
    <n v="3"/>
    <x v="1"/>
    <s v="theater/spaces"/>
    <n v="0"/>
    <n v="42"/>
    <x v="1"/>
    <x v="38"/>
    <x v="3088"/>
    <x v="3083"/>
    <x v="3"/>
  </r>
  <r>
    <x v="3089"/>
    <x v="3088"/>
    <x v="3087"/>
    <x v="31"/>
    <n v="5854"/>
    <x v="2"/>
    <s v="US"/>
    <s v="USD"/>
    <x v="3084"/>
    <x v="3089"/>
    <b v="0"/>
    <n v="45"/>
    <x v="1"/>
    <s v="theater/spaces"/>
    <n v="23"/>
    <n v="130.09"/>
    <x v="1"/>
    <x v="38"/>
    <x v="3089"/>
    <x v="3084"/>
    <x v="2"/>
  </r>
  <r>
    <x v="3090"/>
    <x v="3089"/>
    <x v="3088"/>
    <x v="390"/>
    <n v="11432"/>
    <x v="2"/>
    <s v="US"/>
    <s v="USD"/>
    <x v="3085"/>
    <x v="3090"/>
    <b v="0"/>
    <n v="9"/>
    <x v="1"/>
    <s v="theater/spaces"/>
    <n v="5"/>
    <n v="1270.22"/>
    <x v="1"/>
    <x v="38"/>
    <x v="3090"/>
    <x v="3085"/>
    <x v="0"/>
  </r>
  <r>
    <x v="3091"/>
    <x v="3090"/>
    <x v="3089"/>
    <x v="10"/>
    <n v="796"/>
    <x v="2"/>
    <s v="US"/>
    <s v="USD"/>
    <x v="3086"/>
    <x v="3091"/>
    <b v="0"/>
    <n v="9"/>
    <x v="1"/>
    <s v="theater/spaces"/>
    <n v="16"/>
    <n v="88.44"/>
    <x v="1"/>
    <x v="38"/>
    <x v="3091"/>
    <x v="3086"/>
    <x v="2"/>
  </r>
  <r>
    <x v="3092"/>
    <x v="3091"/>
    <x v="3090"/>
    <x v="57"/>
    <n v="1183.19"/>
    <x v="2"/>
    <s v="US"/>
    <s v="USD"/>
    <x v="3087"/>
    <x v="3092"/>
    <b v="0"/>
    <n v="21"/>
    <x v="1"/>
    <s v="theater/spaces"/>
    <n v="1"/>
    <n v="56.34"/>
    <x v="1"/>
    <x v="38"/>
    <x v="3092"/>
    <x v="3087"/>
    <x v="0"/>
  </r>
  <r>
    <x v="3093"/>
    <x v="3092"/>
    <x v="3091"/>
    <x v="23"/>
    <n v="910"/>
    <x v="2"/>
    <s v="CA"/>
    <s v="CAD"/>
    <x v="2806"/>
    <x v="3093"/>
    <b v="0"/>
    <n v="17"/>
    <x v="1"/>
    <s v="theater/spaces"/>
    <n v="23"/>
    <n v="53.53"/>
    <x v="1"/>
    <x v="38"/>
    <x v="3093"/>
    <x v="2806"/>
    <x v="3"/>
  </r>
  <r>
    <x v="3094"/>
    <x v="3093"/>
    <x v="3092"/>
    <x v="57"/>
    <n v="25"/>
    <x v="2"/>
    <s v="US"/>
    <s v="USD"/>
    <x v="3088"/>
    <x v="3094"/>
    <b v="0"/>
    <n v="1"/>
    <x v="1"/>
    <s v="theater/spaces"/>
    <n v="0"/>
    <n v="25"/>
    <x v="1"/>
    <x v="38"/>
    <x v="3094"/>
    <x v="3088"/>
    <x v="0"/>
  </r>
  <r>
    <x v="3095"/>
    <x v="3094"/>
    <x v="3093"/>
    <x v="391"/>
    <n v="50"/>
    <x v="2"/>
    <s v="US"/>
    <s v="USD"/>
    <x v="3089"/>
    <x v="3095"/>
    <b v="0"/>
    <n v="1"/>
    <x v="1"/>
    <s v="theater/spaces"/>
    <n v="0"/>
    <n v="50"/>
    <x v="1"/>
    <x v="38"/>
    <x v="3095"/>
    <x v="3089"/>
    <x v="2"/>
  </r>
  <r>
    <x v="3096"/>
    <x v="3095"/>
    <x v="3094"/>
    <x v="22"/>
    <n v="795"/>
    <x v="2"/>
    <s v="US"/>
    <s v="USD"/>
    <x v="3090"/>
    <x v="3096"/>
    <b v="0"/>
    <n v="14"/>
    <x v="1"/>
    <s v="theater/spaces"/>
    <n v="4"/>
    <n v="56.79"/>
    <x v="1"/>
    <x v="38"/>
    <x v="3096"/>
    <x v="3090"/>
    <x v="0"/>
  </r>
  <r>
    <x v="3097"/>
    <x v="3096"/>
    <x v="3095"/>
    <x v="3"/>
    <n v="1715"/>
    <x v="2"/>
    <s v="GB"/>
    <s v="GBP"/>
    <x v="3091"/>
    <x v="3097"/>
    <b v="0"/>
    <n v="42"/>
    <x v="1"/>
    <s v="theater/spaces"/>
    <n v="17"/>
    <n v="40.83"/>
    <x v="1"/>
    <x v="38"/>
    <x v="3097"/>
    <x v="3091"/>
    <x v="2"/>
  </r>
  <r>
    <x v="3098"/>
    <x v="3097"/>
    <x v="3096"/>
    <x v="392"/>
    <n v="1758"/>
    <x v="2"/>
    <s v="US"/>
    <s v="USD"/>
    <x v="3092"/>
    <x v="3098"/>
    <b v="0"/>
    <n v="27"/>
    <x v="1"/>
    <s v="theater/spaces"/>
    <n v="4"/>
    <n v="65.11"/>
    <x v="1"/>
    <x v="38"/>
    <x v="3098"/>
    <x v="3092"/>
    <x v="0"/>
  </r>
  <r>
    <x v="3099"/>
    <x v="3098"/>
    <x v="3097"/>
    <x v="13"/>
    <n v="278"/>
    <x v="2"/>
    <s v="US"/>
    <s v="USD"/>
    <x v="3093"/>
    <x v="3099"/>
    <b v="0"/>
    <n v="5"/>
    <x v="1"/>
    <s v="theater/spaces"/>
    <n v="14"/>
    <n v="55.6"/>
    <x v="1"/>
    <x v="38"/>
    <x v="3099"/>
    <x v="3093"/>
    <x v="2"/>
  </r>
  <r>
    <x v="3100"/>
    <x v="3099"/>
    <x v="3098"/>
    <x v="14"/>
    <n v="1827"/>
    <x v="2"/>
    <s v="US"/>
    <s v="USD"/>
    <x v="3094"/>
    <x v="3100"/>
    <b v="0"/>
    <n v="13"/>
    <x v="1"/>
    <s v="theater/spaces"/>
    <n v="15"/>
    <n v="140.54"/>
    <x v="1"/>
    <x v="38"/>
    <x v="3100"/>
    <x v="3094"/>
    <x v="3"/>
  </r>
  <r>
    <x v="3101"/>
    <x v="3100"/>
    <x v="3099"/>
    <x v="30"/>
    <n v="300"/>
    <x v="2"/>
    <s v="FR"/>
    <s v="EUR"/>
    <x v="3095"/>
    <x v="3101"/>
    <b v="0"/>
    <n v="12"/>
    <x v="1"/>
    <s v="theater/spaces"/>
    <n v="12"/>
    <n v="25"/>
    <x v="1"/>
    <x v="38"/>
    <x v="3101"/>
    <x v="3095"/>
    <x v="0"/>
  </r>
  <r>
    <x v="3102"/>
    <x v="3101"/>
    <x v="3100"/>
    <x v="194"/>
    <n v="6258"/>
    <x v="2"/>
    <s v="GB"/>
    <s v="GBP"/>
    <x v="3096"/>
    <x v="3102"/>
    <b v="0"/>
    <n v="90"/>
    <x v="1"/>
    <s v="theater/spaces"/>
    <n v="39"/>
    <n v="69.53"/>
    <x v="1"/>
    <x v="38"/>
    <x v="3102"/>
    <x v="3096"/>
    <x v="2"/>
  </r>
  <r>
    <x v="3103"/>
    <x v="3102"/>
    <x v="3101"/>
    <x v="393"/>
    <n v="11"/>
    <x v="2"/>
    <s v="US"/>
    <s v="USD"/>
    <x v="3097"/>
    <x v="3103"/>
    <b v="0"/>
    <n v="2"/>
    <x v="1"/>
    <s v="theater/spaces"/>
    <n v="0"/>
    <n v="5.5"/>
    <x v="1"/>
    <x v="38"/>
    <x v="3103"/>
    <x v="3097"/>
    <x v="0"/>
  </r>
  <r>
    <x v="3104"/>
    <x v="3103"/>
    <x v="3102"/>
    <x v="23"/>
    <n v="1185"/>
    <x v="2"/>
    <s v="AU"/>
    <s v="AUD"/>
    <x v="3098"/>
    <x v="3104"/>
    <b v="0"/>
    <n v="5"/>
    <x v="1"/>
    <s v="theater/spaces"/>
    <n v="30"/>
    <n v="237"/>
    <x v="1"/>
    <x v="38"/>
    <x v="3104"/>
    <x v="3098"/>
    <x v="0"/>
  </r>
  <r>
    <x v="3105"/>
    <x v="3104"/>
    <x v="3103"/>
    <x v="394"/>
    <n v="2476"/>
    <x v="2"/>
    <s v="US"/>
    <s v="USD"/>
    <x v="3099"/>
    <x v="3105"/>
    <b v="0"/>
    <n v="31"/>
    <x v="1"/>
    <s v="theater/spaces"/>
    <n v="42"/>
    <n v="79.87"/>
    <x v="1"/>
    <x v="38"/>
    <x v="3105"/>
    <x v="3099"/>
    <x v="3"/>
  </r>
  <r>
    <x v="3106"/>
    <x v="3105"/>
    <x v="3104"/>
    <x v="28"/>
    <n v="41"/>
    <x v="2"/>
    <s v="GB"/>
    <s v="GBP"/>
    <x v="3100"/>
    <x v="3106"/>
    <b v="0"/>
    <n v="4"/>
    <x v="1"/>
    <s v="theater/spaces"/>
    <n v="4"/>
    <n v="10.25"/>
    <x v="1"/>
    <x v="38"/>
    <x v="3106"/>
    <x v="3100"/>
    <x v="0"/>
  </r>
  <r>
    <x v="3107"/>
    <x v="3106"/>
    <x v="3105"/>
    <x v="79"/>
    <n v="7905"/>
    <x v="2"/>
    <s v="US"/>
    <s v="USD"/>
    <x v="3101"/>
    <x v="3107"/>
    <b v="0"/>
    <n v="29"/>
    <x v="1"/>
    <s v="theater/spaces"/>
    <n v="20"/>
    <n v="272.58999999999997"/>
    <x v="1"/>
    <x v="38"/>
    <x v="3107"/>
    <x v="3101"/>
    <x v="0"/>
  </r>
  <r>
    <x v="3108"/>
    <x v="3107"/>
    <x v="3106"/>
    <x v="63"/>
    <n v="26"/>
    <x v="2"/>
    <s v="US"/>
    <s v="USD"/>
    <x v="3102"/>
    <x v="3108"/>
    <b v="0"/>
    <n v="2"/>
    <x v="1"/>
    <s v="theater/spaces"/>
    <n v="0"/>
    <n v="13"/>
    <x v="1"/>
    <x v="38"/>
    <x v="3108"/>
    <x v="3102"/>
    <x v="0"/>
  </r>
  <r>
    <x v="3109"/>
    <x v="3108"/>
    <x v="3107"/>
    <x v="228"/>
    <n v="6633"/>
    <x v="2"/>
    <s v="US"/>
    <s v="USD"/>
    <x v="3103"/>
    <x v="3109"/>
    <b v="0"/>
    <n v="114"/>
    <x v="1"/>
    <s v="theater/spaces"/>
    <n v="25"/>
    <n v="58.18"/>
    <x v="1"/>
    <x v="38"/>
    <x v="3109"/>
    <x v="3103"/>
    <x v="3"/>
  </r>
  <r>
    <x v="3110"/>
    <x v="3109"/>
    <x v="3108"/>
    <x v="31"/>
    <n v="10"/>
    <x v="2"/>
    <s v="US"/>
    <s v="USD"/>
    <x v="3104"/>
    <x v="3110"/>
    <b v="0"/>
    <n v="1"/>
    <x v="1"/>
    <s v="theater/spaces"/>
    <n v="0"/>
    <n v="10"/>
    <x v="1"/>
    <x v="38"/>
    <x v="3110"/>
    <x v="3104"/>
    <x v="1"/>
  </r>
  <r>
    <x v="3111"/>
    <x v="3110"/>
    <x v="3109"/>
    <x v="22"/>
    <n v="5328"/>
    <x v="2"/>
    <s v="US"/>
    <s v="USD"/>
    <x v="3105"/>
    <x v="3111"/>
    <b v="0"/>
    <n v="76"/>
    <x v="1"/>
    <s v="theater/spaces"/>
    <n v="27"/>
    <n v="70.11"/>
    <x v="1"/>
    <x v="38"/>
    <x v="3111"/>
    <x v="3105"/>
    <x v="3"/>
  </r>
  <r>
    <x v="3112"/>
    <x v="3111"/>
    <x v="3110"/>
    <x v="34"/>
    <n v="521"/>
    <x v="2"/>
    <s v="US"/>
    <s v="USD"/>
    <x v="3106"/>
    <x v="3112"/>
    <b v="0"/>
    <n v="9"/>
    <x v="1"/>
    <s v="theater/spaces"/>
    <n v="5"/>
    <n v="57.89"/>
    <x v="1"/>
    <x v="38"/>
    <x v="3112"/>
    <x v="3106"/>
    <x v="2"/>
  </r>
  <r>
    <x v="3113"/>
    <x v="3112"/>
    <x v="3111"/>
    <x v="395"/>
    <n v="4635"/>
    <x v="2"/>
    <s v="US"/>
    <s v="USD"/>
    <x v="3107"/>
    <x v="3113"/>
    <b v="0"/>
    <n v="37"/>
    <x v="1"/>
    <s v="theater/spaces"/>
    <n v="4"/>
    <n v="125.27"/>
    <x v="1"/>
    <x v="38"/>
    <x v="3113"/>
    <x v="3107"/>
    <x v="0"/>
  </r>
  <r>
    <x v="3114"/>
    <x v="3113"/>
    <x v="3112"/>
    <x v="96"/>
    <n v="0"/>
    <x v="2"/>
    <s v="US"/>
    <s v="USD"/>
    <x v="3108"/>
    <x v="3114"/>
    <b v="0"/>
    <n v="0"/>
    <x v="1"/>
    <s v="theater/spaces"/>
    <n v="0"/>
    <n v="0"/>
    <x v="1"/>
    <x v="38"/>
    <x v="3114"/>
    <x v="3108"/>
    <x v="3"/>
  </r>
  <r>
    <x v="3115"/>
    <x v="3114"/>
    <x v="3113"/>
    <x v="3"/>
    <n v="300"/>
    <x v="2"/>
    <s v="SE"/>
    <s v="SEK"/>
    <x v="3109"/>
    <x v="3115"/>
    <b v="0"/>
    <n v="1"/>
    <x v="1"/>
    <s v="theater/spaces"/>
    <n v="3"/>
    <n v="300"/>
    <x v="1"/>
    <x v="38"/>
    <x v="3115"/>
    <x v="3109"/>
    <x v="2"/>
  </r>
  <r>
    <x v="3116"/>
    <x v="3115"/>
    <x v="3114"/>
    <x v="47"/>
    <n v="430"/>
    <x v="2"/>
    <s v="US"/>
    <s v="USD"/>
    <x v="3110"/>
    <x v="3116"/>
    <b v="0"/>
    <n v="10"/>
    <x v="1"/>
    <s v="theater/spaces"/>
    <n v="57"/>
    <n v="43"/>
    <x v="1"/>
    <x v="38"/>
    <x v="3116"/>
    <x v="3110"/>
    <x v="0"/>
  </r>
  <r>
    <x v="3117"/>
    <x v="3116"/>
    <x v="3115"/>
    <x v="28"/>
    <n v="1"/>
    <x v="2"/>
    <s v="GB"/>
    <s v="GBP"/>
    <x v="3111"/>
    <x v="3117"/>
    <b v="0"/>
    <n v="1"/>
    <x v="1"/>
    <s v="theater/spaces"/>
    <n v="0"/>
    <n v="1"/>
    <x v="1"/>
    <x v="38"/>
    <x v="3117"/>
    <x v="3111"/>
    <x v="2"/>
  </r>
  <r>
    <x v="3118"/>
    <x v="3117"/>
    <x v="3116"/>
    <x v="69"/>
    <n v="1550"/>
    <x v="2"/>
    <s v="SE"/>
    <s v="SEK"/>
    <x v="3112"/>
    <x v="3118"/>
    <b v="0"/>
    <n v="2"/>
    <x v="1"/>
    <s v="theater/spaces"/>
    <n v="0"/>
    <n v="775"/>
    <x v="1"/>
    <x v="38"/>
    <x v="3118"/>
    <x v="3112"/>
    <x v="2"/>
  </r>
  <r>
    <x v="3119"/>
    <x v="3118"/>
    <x v="3117"/>
    <x v="3"/>
    <n v="5"/>
    <x v="2"/>
    <s v="US"/>
    <s v="USD"/>
    <x v="3113"/>
    <x v="3119"/>
    <b v="0"/>
    <n v="1"/>
    <x v="1"/>
    <s v="theater/spaces"/>
    <n v="0"/>
    <n v="5"/>
    <x v="1"/>
    <x v="38"/>
    <x v="3119"/>
    <x v="3113"/>
    <x v="0"/>
  </r>
  <r>
    <x v="3120"/>
    <x v="3119"/>
    <x v="3118"/>
    <x v="396"/>
    <n v="128"/>
    <x v="2"/>
    <s v="NL"/>
    <s v="EUR"/>
    <x v="3114"/>
    <x v="3120"/>
    <b v="0"/>
    <n v="10"/>
    <x v="1"/>
    <s v="theater/spaces"/>
    <n v="0"/>
    <n v="12.8"/>
    <x v="1"/>
    <x v="38"/>
    <x v="3120"/>
    <x v="3114"/>
    <x v="2"/>
  </r>
  <r>
    <x v="3121"/>
    <x v="3120"/>
    <x v="3119"/>
    <x v="15"/>
    <n v="10"/>
    <x v="1"/>
    <s v="CA"/>
    <s v="CAD"/>
    <x v="3115"/>
    <x v="3121"/>
    <b v="0"/>
    <n v="1"/>
    <x v="1"/>
    <s v="theater/spaces"/>
    <n v="1"/>
    <n v="10"/>
    <x v="1"/>
    <x v="38"/>
    <x v="3121"/>
    <x v="3115"/>
    <x v="3"/>
  </r>
  <r>
    <x v="3122"/>
    <x v="3121"/>
    <x v="3120"/>
    <x v="212"/>
    <n v="116"/>
    <x v="1"/>
    <s v="US"/>
    <s v="USD"/>
    <x v="3116"/>
    <x v="3122"/>
    <b v="0"/>
    <n v="2"/>
    <x v="1"/>
    <s v="theater/spaces"/>
    <n v="58"/>
    <n v="58"/>
    <x v="1"/>
    <x v="38"/>
    <x v="3122"/>
    <x v="3116"/>
    <x v="2"/>
  </r>
  <r>
    <x v="3123"/>
    <x v="3122"/>
    <x v="3121"/>
    <x v="152"/>
    <n v="85192"/>
    <x v="1"/>
    <s v="US"/>
    <s v="USD"/>
    <x v="3117"/>
    <x v="3123"/>
    <b v="0"/>
    <n v="348"/>
    <x v="1"/>
    <s v="theater/spaces"/>
    <n v="68"/>
    <n v="244.8"/>
    <x v="1"/>
    <x v="38"/>
    <x v="3123"/>
    <x v="3117"/>
    <x v="2"/>
  </r>
  <r>
    <x v="3124"/>
    <x v="3123"/>
    <x v="3122"/>
    <x v="397"/>
    <n v="26"/>
    <x v="1"/>
    <s v="US"/>
    <s v="USD"/>
    <x v="3118"/>
    <x v="3124"/>
    <b v="0"/>
    <n v="4"/>
    <x v="1"/>
    <s v="theater/spaces"/>
    <n v="0"/>
    <n v="6.5"/>
    <x v="1"/>
    <x v="38"/>
    <x v="3124"/>
    <x v="3118"/>
    <x v="3"/>
  </r>
  <r>
    <x v="3125"/>
    <x v="3124"/>
    <x v="3123"/>
    <x v="86"/>
    <n v="0"/>
    <x v="1"/>
    <s v="US"/>
    <s v="USD"/>
    <x v="3119"/>
    <x v="3125"/>
    <b v="0"/>
    <n v="0"/>
    <x v="1"/>
    <s v="theater/spaces"/>
    <n v="0"/>
    <n v="0"/>
    <x v="1"/>
    <x v="38"/>
    <x v="3125"/>
    <x v="3119"/>
    <x v="0"/>
  </r>
  <r>
    <x v="3126"/>
    <x v="3125"/>
    <x v="3124"/>
    <x v="31"/>
    <n v="1040"/>
    <x v="1"/>
    <s v="US"/>
    <s v="USD"/>
    <x v="3120"/>
    <x v="3126"/>
    <b v="0"/>
    <n v="17"/>
    <x v="1"/>
    <s v="theater/spaces"/>
    <n v="4"/>
    <n v="61.18"/>
    <x v="1"/>
    <x v="38"/>
    <x v="3126"/>
    <x v="3120"/>
    <x v="2"/>
  </r>
  <r>
    <x v="3127"/>
    <x v="3126"/>
    <x v="3125"/>
    <x v="57"/>
    <n v="0"/>
    <x v="1"/>
    <s v="US"/>
    <s v="USD"/>
    <x v="3121"/>
    <x v="3127"/>
    <b v="0"/>
    <n v="0"/>
    <x v="1"/>
    <s v="theater/spaces"/>
    <n v="0"/>
    <n v="0"/>
    <x v="1"/>
    <x v="38"/>
    <x v="3127"/>
    <x v="3121"/>
    <x v="0"/>
  </r>
  <r>
    <x v="3128"/>
    <x v="3127"/>
    <x v="3126"/>
    <x v="36"/>
    <n v="16291"/>
    <x v="3"/>
    <s v="US"/>
    <s v="USD"/>
    <x v="3122"/>
    <x v="3128"/>
    <b v="0"/>
    <n v="117"/>
    <x v="1"/>
    <s v="theater/plays"/>
    <n v="109"/>
    <n v="139.24"/>
    <x v="1"/>
    <x v="6"/>
    <x v="3128"/>
    <x v="3122"/>
    <x v="1"/>
  </r>
  <r>
    <x v="3129"/>
    <x v="3128"/>
    <x v="3127"/>
    <x v="21"/>
    <n v="10"/>
    <x v="3"/>
    <s v="US"/>
    <s v="USD"/>
    <x v="3123"/>
    <x v="3129"/>
    <b v="0"/>
    <n v="1"/>
    <x v="1"/>
    <s v="theater/plays"/>
    <n v="1"/>
    <n v="10"/>
    <x v="1"/>
    <x v="6"/>
    <x v="3129"/>
    <x v="3123"/>
    <x v="1"/>
  </r>
  <r>
    <x v="3130"/>
    <x v="3129"/>
    <x v="3128"/>
    <x v="3"/>
    <n v="375"/>
    <x v="3"/>
    <s v="US"/>
    <s v="USD"/>
    <x v="3124"/>
    <x v="3130"/>
    <b v="0"/>
    <n v="4"/>
    <x v="1"/>
    <s v="theater/plays"/>
    <n v="4"/>
    <n v="93.75"/>
    <x v="1"/>
    <x v="6"/>
    <x v="3130"/>
    <x v="3124"/>
    <x v="1"/>
  </r>
  <r>
    <x v="3131"/>
    <x v="3130"/>
    <x v="3129"/>
    <x v="393"/>
    <n v="645"/>
    <x v="3"/>
    <s v="US"/>
    <s v="USD"/>
    <x v="3125"/>
    <x v="3131"/>
    <b v="0"/>
    <n v="12"/>
    <x v="1"/>
    <s v="theater/plays"/>
    <n v="16"/>
    <n v="53.75"/>
    <x v="1"/>
    <x v="6"/>
    <x v="3131"/>
    <x v="3125"/>
    <x v="1"/>
  </r>
  <r>
    <x v="3132"/>
    <x v="3131"/>
    <x v="3130"/>
    <x v="11"/>
    <n v="10"/>
    <x v="3"/>
    <s v="US"/>
    <s v="USD"/>
    <x v="3126"/>
    <x v="3132"/>
    <b v="0"/>
    <n v="1"/>
    <x v="1"/>
    <s v="theater/plays"/>
    <n v="0"/>
    <n v="10"/>
    <x v="1"/>
    <x v="6"/>
    <x v="3132"/>
    <x v="3126"/>
    <x v="1"/>
  </r>
  <r>
    <x v="3133"/>
    <x v="3132"/>
    <x v="3131"/>
    <x v="2"/>
    <n v="540"/>
    <x v="3"/>
    <s v="GB"/>
    <s v="GBP"/>
    <x v="3127"/>
    <x v="3133"/>
    <b v="0"/>
    <n v="16"/>
    <x v="1"/>
    <s v="theater/plays"/>
    <n v="108"/>
    <n v="33.75"/>
    <x v="1"/>
    <x v="6"/>
    <x v="3133"/>
    <x v="3127"/>
    <x v="1"/>
  </r>
  <r>
    <x v="3134"/>
    <x v="3133"/>
    <x v="3132"/>
    <x v="28"/>
    <n v="225"/>
    <x v="3"/>
    <s v="GB"/>
    <s v="GBP"/>
    <x v="3128"/>
    <x v="3134"/>
    <b v="0"/>
    <n v="12"/>
    <x v="1"/>
    <s v="theater/plays"/>
    <n v="23"/>
    <n v="18.75"/>
    <x v="1"/>
    <x v="6"/>
    <x v="3134"/>
    <x v="3128"/>
    <x v="1"/>
  </r>
  <r>
    <x v="3135"/>
    <x v="3134"/>
    <x v="3133"/>
    <x v="398"/>
    <n v="162"/>
    <x v="3"/>
    <s v="US"/>
    <s v="USD"/>
    <x v="3129"/>
    <x v="3135"/>
    <b v="0"/>
    <n v="7"/>
    <x v="1"/>
    <s v="theater/plays"/>
    <n v="21"/>
    <n v="23.14"/>
    <x v="1"/>
    <x v="6"/>
    <x v="3135"/>
    <x v="3129"/>
    <x v="1"/>
  </r>
  <r>
    <x v="3136"/>
    <x v="3135"/>
    <x v="3134"/>
    <x v="2"/>
    <n v="639"/>
    <x v="3"/>
    <s v="GB"/>
    <s v="GBP"/>
    <x v="3130"/>
    <x v="3136"/>
    <b v="0"/>
    <n v="22"/>
    <x v="1"/>
    <s v="theater/plays"/>
    <n v="128"/>
    <n v="29.05"/>
    <x v="1"/>
    <x v="6"/>
    <x v="3136"/>
    <x v="3130"/>
    <x v="1"/>
  </r>
  <r>
    <x v="3137"/>
    <x v="3136"/>
    <x v="3135"/>
    <x v="15"/>
    <n v="50"/>
    <x v="3"/>
    <s v="US"/>
    <s v="USD"/>
    <x v="3131"/>
    <x v="3137"/>
    <b v="0"/>
    <n v="1"/>
    <x v="1"/>
    <s v="theater/plays"/>
    <n v="3"/>
    <n v="50"/>
    <x v="1"/>
    <x v="6"/>
    <x v="3137"/>
    <x v="3131"/>
    <x v="1"/>
  </r>
  <r>
    <x v="3138"/>
    <x v="3137"/>
    <x v="3136"/>
    <x v="48"/>
    <n v="0"/>
    <x v="3"/>
    <s v="GB"/>
    <s v="GBP"/>
    <x v="3132"/>
    <x v="3138"/>
    <b v="0"/>
    <n v="0"/>
    <x v="1"/>
    <s v="theater/plays"/>
    <n v="0"/>
    <n v="0"/>
    <x v="1"/>
    <x v="6"/>
    <x v="3138"/>
    <x v="3132"/>
    <x v="1"/>
  </r>
  <r>
    <x v="3139"/>
    <x v="3138"/>
    <x v="3137"/>
    <x v="63"/>
    <n v="2700"/>
    <x v="3"/>
    <s v="MX"/>
    <s v="MXN"/>
    <x v="3133"/>
    <x v="3139"/>
    <b v="0"/>
    <n v="6"/>
    <x v="1"/>
    <s v="theater/plays"/>
    <n v="5"/>
    <n v="450"/>
    <x v="1"/>
    <x v="6"/>
    <x v="3139"/>
    <x v="3133"/>
    <x v="1"/>
  </r>
  <r>
    <x v="3140"/>
    <x v="3139"/>
    <x v="3138"/>
    <x v="3"/>
    <n v="96"/>
    <x v="3"/>
    <s v="FR"/>
    <s v="EUR"/>
    <x v="3134"/>
    <x v="3140"/>
    <b v="0"/>
    <n v="4"/>
    <x v="1"/>
    <s v="theater/plays"/>
    <n v="1"/>
    <n v="24"/>
    <x v="1"/>
    <x v="6"/>
    <x v="3140"/>
    <x v="3134"/>
    <x v="1"/>
  </r>
  <r>
    <x v="3141"/>
    <x v="3140"/>
    <x v="3139"/>
    <x v="2"/>
    <n v="258"/>
    <x v="3"/>
    <s v="NL"/>
    <s v="EUR"/>
    <x v="3135"/>
    <x v="3141"/>
    <b v="0"/>
    <n v="8"/>
    <x v="1"/>
    <s v="theater/plays"/>
    <n v="52"/>
    <n v="32.25"/>
    <x v="1"/>
    <x v="6"/>
    <x v="3141"/>
    <x v="3135"/>
    <x v="1"/>
  </r>
  <r>
    <x v="3142"/>
    <x v="3141"/>
    <x v="3140"/>
    <x v="181"/>
    <n v="45"/>
    <x v="3"/>
    <s v="GB"/>
    <s v="GBP"/>
    <x v="3136"/>
    <x v="3142"/>
    <b v="0"/>
    <n v="3"/>
    <x v="1"/>
    <s v="theater/plays"/>
    <n v="2"/>
    <n v="15"/>
    <x v="1"/>
    <x v="6"/>
    <x v="3142"/>
    <x v="3136"/>
    <x v="1"/>
  </r>
  <r>
    <x v="3143"/>
    <x v="3142"/>
    <x v="3141"/>
    <x v="176"/>
    <n v="0"/>
    <x v="3"/>
    <s v="GB"/>
    <s v="GBP"/>
    <x v="3137"/>
    <x v="3143"/>
    <b v="0"/>
    <n v="0"/>
    <x v="1"/>
    <s v="theater/plays"/>
    <n v="0"/>
    <n v="0"/>
    <x v="1"/>
    <x v="6"/>
    <x v="3143"/>
    <x v="3137"/>
    <x v="1"/>
  </r>
  <r>
    <x v="3144"/>
    <x v="3143"/>
    <x v="3142"/>
    <x v="3"/>
    <n v="7540"/>
    <x v="3"/>
    <s v="US"/>
    <s v="USD"/>
    <x v="3138"/>
    <x v="3144"/>
    <b v="0"/>
    <n v="30"/>
    <x v="1"/>
    <s v="theater/plays"/>
    <n v="75"/>
    <n v="251.33"/>
    <x v="1"/>
    <x v="6"/>
    <x v="3144"/>
    <x v="3138"/>
    <x v="1"/>
  </r>
  <r>
    <x v="3145"/>
    <x v="3144"/>
    <x v="3143"/>
    <x v="31"/>
    <n v="0"/>
    <x v="3"/>
    <s v="US"/>
    <s v="USD"/>
    <x v="3139"/>
    <x v="3145"/>
    <b v="0"/>
    <n v="0"/>
    <x v="1"/>
    <s v="theater/plays"/>
    <n v="0"/>
    <n v="0"/>
    <x v="1"/>
    <x v="6"/>
    <x v="3145"/>
    <x v="3139"/>
    <x v="1"/>
  </r>
  <r>
    <x v="3146"/>
    <x v="3145"/>
    <x v="3144"/>
    <x v="63"/>
    <n v="5250"/>
    <x v="3"/>
    <s v="MX"/>
    <s v="MXN"/>
    <x v="3140"/>
    <x v="3146"/>
    <b v="0"/>
    <n v="12"/>
    <x v="1"/>
    <s v="theater/plays"/>
    <n v="11"/>
    <n v="437.5"/>
    <x v="1"/>
    <x v="6"/>
    <x v="3146"/>
    <x v="3140"/>
    <x v="1"/>
  </r>
  <r>
    <x v="3147"/>
    <x v="3146"/>
    <x v="3145"/>
    <x v="22"/>
    <n v="23505"/>
    <x v="0"/>
    <s v="US"/>
    <s v="USD"/>
    <x v="3141"/>
    <x v="3147"/>
    <b v="1"/>
    <n v="213"/>
    <x v="0"/>
    <s v="theater/plays"/>
    <n v="118"/>
    <n v="110.35"/>
    <x v="1"/>
    <x v="6"/>
    <x v="3147"/>
    <x v="3141"/>
    <x v="3"/>
  </r>
  <r>
    <x v="3148"/>
    <x v="3147"/>
    <x v="3146"/>
    <x v="40"/>
    <n v="2361"/>
    <x v="0"/>
    <s v="US"/>
    <s v="USD"/>
    <x v="3142"/>
    <x v="3148"/>
    <b v="1"/>
    <n v="57"/>
    <x v="0"/>
    <s v="theater/plays"/>
    <n v="131"/>
    <n v="41.42"/>
    <x v="1"/>
    <x v="6"/>
    <x v="3148"/>
    <x v="3142"/>
    <x v="3"/>
  </r>
  <r>
    <x v="3149"/>
    <x v="3148"/>
    <x v="3147"/>
    <x v="21"/>
    <n v="1300"/>
    <x v="0"/>
    <s v="US"/>
    <s v="USD"/>
    <x v="3143"/>
    <x v="3149"/>
    <b v="1"/>
    <n v="25"/>
    <x v="0"/>
    <s v="theater/plays"/>
    <n v="104"/>
    <n v="52"/>
    <x v="1"/>
    <x v="6"/>
    <x v="3149"/>
    <x v="3143"/>
    <x v="5"/>
  </r>
  <r>
    <x v="3150"/>
    <x v="3149"/>
    <x v="3148"/>
    <x v="8"/>
    <n v="3535"/>
    <x v="0"/>
    <s v="US"/>
    <s v="USD"/>
    <x v="3144"/>
    <x v="3150"/>
    <b v="1"/>
    <n v="104"/>
    <x v="0"/>
    <s v="theater/plays"/>
    <n v="101"/>
    <n v="33.99"/>
    <x v="1"/>
    <x v="6"/>
    <x v="3150"/>
    <x v="3144"/>
    <x v="7"/>
  </r>
  <r>
    <x v="3151"/>
    <x v="3150"/>
    <x v="3149"/>
    <x v="8"/>
    <n v="3514"/>
    <x v="0"/>
    <s v="US"/>
    <s v="USD"/>
    <x v="3145"/>
    <x v="3151"/>
    <b v="1"/>
    <n v="34"/>
    <x v="0"/>
    <s v="theater/plays"/>
    <n v="100"/>
    <n v="103.35"/>
    <x v="1"/>
    <x v="6"/>
    <x v="3151"/>
    <x v="3145"/>
    <x v="3"/>
  </r>
  <r>
    <x v="3152"/>
    <x v="3151"/>
    <x v="3150"/>
    <x v="41"/>
    <n v="2331"/>
    <x v="0"/>
    <s v="GB"/>
    <s v="GBP"/>
    <x v="3146"/>
    <x v="3152"/>
    <b v="1"/>
    <n v="67"/>
    <x v="0"/>
    <s v="theater/plays"/>
    <n v="106"/>
    <n v="34.79"/>
    <x v="1"/>
    <x v="6"/>
    <x v="3152"/>
    <x v="3146"/>
    <x v="4"/>
  </r>
  <r>
    <x v="3153"/>
    <x v="3152"/>
    <x v="3151"/>
    <x v="9"/>
    <n v="10067.5"/>
    <x v="0"/>
    <s v="US"/>
    <s v="USD"/>
    <x v="3147"/>
    <x v="3153"/>
    <b v="1"/>
    <n v="241"/>
    <x v="0"/>
    <s v="theater/plays"/>
    <n v="336"/>
    <n v="41.77"/>
    <x v="1"/>
    <x v="6"/>
    <x v="3153"/>
    <x v="3147"/>
    <x v="6"/>
  </r>
  <r>
    <x v="3154"/>
    <x v="3153"/>
    <x v="3152"/>
    <x v="39"/>
    <n v="7905"/>
    <x v="0"/>
    <s v="US"/>
    <s v="USD"/>
    <x v="3148"/>
    <x v="3154"/>
    <b v="1"/>
    <n v="123"/>
    <x v="0"/>
    <s v="theater/plays"/>
    <n v="113"/>
    <n v="64.27"/>
    <x v="1"/>
    <x v="6"/>
    <x v="3154"/>
    <x v="3148"/>
    <x v="5"/>
  </r>
  <r>
    <x v="3155"/>
    <x v="3154"/>
    <x v="3153"/>
    <x v="10"/>
    <n v="9425.23"/>
    <x v="0"/>
    <s v="GB"/>
    <s v="GBP"/>
    <x v="3149"/>
    <x v="3155"/>
    <b v="1"/>
    <n v="302"/>
    <x v="0"/>
    <s v="theater/plays"/>
    <n v="189"/>
    <n v="31.21"/>
    <x v="1"/>
    <x v="6"/>
    <x v="3155"/>
    <x v="3149"/>
    <x v="5"/>
  </r>
  <r>
    <x v="3156"/>
    <x v="3155"/>
    <x v="3154"/>
    <x v="62"/>
    <n v="5600"/>
    <x v="0"/>
    <s v="US"/>
    <s v="USD"/>
    <x v="3150"/>
    <x v="3156"/>
    <b v="1"/>
    <n v="89"/>
    <x v="0"/>
    <s v="theater/plays"/>
    <n v="102"/>
    <n v="62.92"/>
    <x v="1"/>
    <x v="6"/>
    <x v="3156"/>
    <x v="3150"/>
    <x v="5"/>
  </r>
  <r>
    <x v="3157"/>
    <x v="3156"/>
    <x v="3155"/>
    <x v="23"/>
    <n v="4040"/>
    <x v="0"/>
    <s v="US"/>
    <s v="USD"/>
    <x v="3151"/>
    <x v="3157"/>
    <b v="1"/>
    <n v="41"/>
    <x v="0"/>
    <s v="theater/plays"/>
    <n v="101"/>
    <n v="98.54"/>
    <x v="1"/>
    <x v="6"/>
    <x v="3157"/>
    <x v="3151"/>
    <x v="3"/>
  </r>
  <r>
    <x v="3158"/>
    <x v="3157"/>
    <x v="3156"/>
    <x v="10"/>
    <n v="5700"/>
    <x v="0"/>
    <s v="US"/>
    <s v="USD"/>
    <x v="3152"/>
    <x v="3158"/>
    <b v="1"/>
    <n v="69"/>
    <x v="0"/>
    <s v="theater/plays"/>
    <n v="114"/>
    <n v="82.61"/>
    <x v="1"/>
    <x v="6"/>
    <x v="3158"/>
    <x v="3152"/>
    <x v="4"/>
  </r>
  <r>
    <x v="3159"/>
    <x v="3158"/>
    <x v="3157"/>
    <x v="15"/>
    <n v="2002.22"/>
    <x v="0"/>
    <s v="US"/>
    <s v="USD"/>
    <x v="3153"/>
    <x v="3159"/>
    <b v="1"/>
    <n v="52"/>
    <x v="0"/>
    <s v="theater/plays"/>
    <n v="133"/>
    <n v="38.5"/>
    <x v="1"/>
    <x v="6"/>
    <x v="3159"/>
    <x v="3153"/>
    <x v="6"/>
  </r>
  <r>
    <x v="3160"/>
    <x v="3159"/>
    <x v="3158"/>
    <x v="37"/>
    <n v="4569"/>
    <x v="0"/>
    <s v="US"/>
    <s v="USD"/>
    <x v="3154"/>
    <x v="3160"/>
    <b v="1"/>
    <n v="57"/>
    <x v="0"/>
    <s v="theater/plays"/>
    <n v="102"/>
    <n v="80.16"/>
    <x v="1"/>
    <x v="6"/>
    <x v="3160"/>
    <x v="3154"/>
    <x v="3"/>
  </r>
  <r>
    <x v="3161"/>
    <x v="3160"/>
    <x v="3159"/>
    <x v="13"/>
    <n v="2102"/>
    <x v="0"/>
    <s v="GB"/>
    <s v="GBP"/>
    <x v="3155"/>
    <x v="3161"/>
    <b v="1"/>
    <n v="74"/>
    <x v="0"/>
    <s v="theater/plays"/>
    <n v="105"/>
    <n v="28.41"/>
    <x v="1"/>
    <x v="6"/>
    <x v="3161"/>
    <x v="3155"/>
    <x v="3"/>
  </r>
  <r>
    <x v="3162"/>
    <x v="3161"/>
    <x v="3160"/>
    <x v="23"/>
    <n v="5086"/>
    <x v="0"/>
    <s v="US"/>
    <s v="USD"/>
    <x v="3156"/>
    <x v="3162"/>
    <b v="1"/>
    <n v="63"/>
    <x v="0"/>
    <s v="theater/plays"/>
    <n v="127"/>
    <n v="80.73"/>
    <x v="1"/>
    <x v="6"/>
    <x v="3162"/>
    <x v="3156"/>
    <x v="3"/>
  </r>
  <r>
    <x v="3163"/>
    <x v="3162"/>
    <x v="3161"/>
    <x v="93"/>
    <n v="14450"/>
    <x v="0"/>
    <s v="US"/>
    <s v="USD"/>
    <x v="3157"/>
    <x v="3163"/>
    <b v="1"/>
    <n v="72"/>
    <x v="0"/>
    <s v="theater/plays"/>
    <n v="111"/>
    <n v="200.69"/>
    <x v="1"/>
    <x v="6"/>
    <x v="3163"/>
    <x v="3157"/>
    <x v="3"/>
  </r>
  <r>
    <x v="3164"/>
    <x v="3163"/>
    <x v="3162"/>
    <x v="30"/>
    <n v="2669"/>
    <x v="0"/>
    <s v="US"/>
    <s v="USD"/>
    <x v="3158"/>
    <x v="3164"/>
    <b v="1"/>
    <n v="71"/>
    <x v="0"/>
    <s v="theater/plays"/>
    <n v="107"/>
    <n v="37.590000000000003"/>
    <x v="1"/>
    <x v="6"/>
    <x v="3164"/>
    <x v="3158"/>
    <x v="3"/>
  </r>
  <r>
    <x v="3165"/>
    <x v="3164"/>
    <x v="3163"/>
    <x v="47"/>
    <n v="1220"/>
    <x v="0"/>
    <s v="US"/>
    <s v="USD"/>
    <x v="73"/>
    <x v="3165"/>
    <b v="1"/>
    <n v="21"/>
    <x v="0"/>
    <s v="theater/plays"/>
    <n v="163"/>
    <n v="58.1"/>
    <x v="1"/>
    <x v="6"/>
    <x v="3165"/>
    <x v="73"/>
    <x v="6"/>
  </r>
  <r>
    <x v="3166"/>
    <x v="3165"/>
    <x v="3164"/>
    <x v="19"/>
    <n v="56079.83"/>
    <x v="0"/>
    <s v="US"/>
    <s v="USD"/>
    <x v="3159"/>
    <x v="3166"/>
    <b v="1"/>
    <n v="930"/>
    <x v="0"/>
    <s v="theater/plays"/>
    <n v="160"/>
    <n v="60.3"/>
    <x v="1"/>
    <x v="6"/>
    <x v="3166"/>
    <x v="3159"/>
    <x v="3"/>
  </r>
  <r>
    <x v="3167"/>
    <x v="3166"/>
    <x v="3165"/>
    <x v="9"/>
    <n v="3485"/>
    <x v="0"/>
    <s v="US"/>
    <s v="USD"/>
    <x v="3160"/>
    <x v="3167"/>
    <b v="1"/>
    <n v="55"/>
    <x v="0"/>
    <s v="theater/plays"/>
    <n v="116"/>
    <n v="63.36"/>
    <x v="1"/>
    <x v="6"/>
    <x v="3167"/>
    <x v="3160"/>
    <x v="3"/>
  </r>
  <r>
    <x v="3168"/>
    <x v="3167"/>
    <x v="3166"/>
    <x v="30"/>
    <n v="3105"/>
    <x v="0"/>
    <s v="US"/>
    <s v="USD"/>
    <x v="3161"/>
    <x v="3168"/>
    <b v="1"/>
    <n v="61"/>
    <x v="0"/>
    <s v="theater/plays"/>
    <n v="124"/>
    <n v="50.9"/>
    <x v="1"/>
    <x v="6"/>
    <x v="3168"/>
    <x v="3161"/>
    <x v="3"/>
  </r>
  <r>
    <x v="3169"/>
    <x v="3168"/>
    <x v="3167"/>
    <x v="6"/>
    <n v="8241"/>
    <x v="0"/>
    <s v="US"/>
    <s v="USD"/>
    <x v="3162"/>
    <x v="3169"/>
    <b v="1"/>
    <n v="82"/>
    <x v="0"/>
    <s v="theater/plays"/>
    <n v="103"/>
    <n v="100.5"/>
    <x v="1"/>
    <x v="6"/>
    <x v="3169"/>
    <x v="3162"/>
    <x v="4"/>
  </r>
  <r>
    <x v="3170"/>
    <x v="3169"/>
    <x v="3168"/>
    <x v="13"/>
    <n v="2245"/>
    <x v="0"/>
    <s v="US"/>
    <s v="USD"/>
    <x v="3163"/>
    <x v="3170"/>
    <b v="1"/>
    <n v="71"/>
    <x v="0"/>
    <s v="theater/plays"/>
    <n v="112"/>
    <n v="31.62"/>
    <x v="1"/>
    <x v="6"/>
    <x v="3170"/>
    <x v="3163"/>
    <x v="3"/>
  </r>
  <r>
    <x v="3171"/>
    <x v="3170"/>
    <x v="3169"/>
    <x v="39"/>
    <n v="7617"/>
    <x v="0"/>
    <s v="GB"/>
    <s v="GBP"/>
    <x v="3164"/>
    <x v="3171"/>
    <b v="1"/>
    <n v="117"/>
    <x v="0"/>
    <s v="theater/plays"/>
    <n v="109"/>
    <n v="65.099999999999994"/>
    <x v="1"/>
    <x v="6"/>
    <x v="3171"/>
    <x v="3164"/>
    <x v="2"/>
  </r>
  <r>
    <x v="3172"/>
    <x v="3171"/>
    <x v="3170"/>
    <x v="13"/>
    <n v="2300"/>
    <x v="0"/>
    <s v="US"/>
    <s v="USD"/>
    <x v="3165"/>
    <x v="3172"/>
    <b v="1"/>
    <n v="29"/>
    <x v="0"/>
    <s v="theater/plays"/>
    <n v="115"/>
    <n v="79.31"/>
    <x v="1"/>
    <x v="6"/>
    <x v="3172"/>
    <x v="3165"/>
    <x v="5"/>
  </r>
  <r>
    <x v="3173"/>
    <x v="3172"/>
    <x v="3171"/>
    <x v="3"/>
    <n v="10300"/>
    <x v="0"/>
    <s v="US"/>
    <s v="USD"/>
    <x v="3166"/>
    <x v="3173"/>
    <b v="1"/>
    <n v="74"/>
    <x v="0"/>
    <s v="theater/plays"/>
    <n v="103"/>
    <n v="139.19"/>
    <x v="1"/>
    <x v="6"/>
    <x v="3173"/>
    <x v="3166"/>
    <x v="3"/>
  </r>
  <r>
    <x v="3174"/>
    <x v="3173"/>
    <x v="3172"/>
    <x v="9"/>
    <n v="3034"/>
    <x v="0"/>
    <s v="US"/>
    <s v="USD"/>
    <x v="3167"/>
    <x v="3174"/>
    <b v="1"/>
    <n v="23"/>
    <x v="0"/>
    <s v="theater/plays"/>
    <n v="101"/>
    <n v="131.91"/>
    <x v="1"/>
    <x v="6"/>
    <x v="3174"/>
    <x v="3167"/>
    <x v="3"/>
  </r>
  <r>
    <x v="3175"/>
    <x v="3174"/>
    <x v="3173"/>
    <x v="10"/>
    <n v="5478"/>
    <x v="0"/>
    <s v="US"/>
    <s v="USD"/>
    <x v="3168"/>
    <x v="3175"/>
    <b v="1"/>
    <n v="60"/>
    <x v="0"/>
    <s v="theater/plays"/>
    <n v="110"/>
    <n v="91.3"/>
    <x v="1"/>
    <x v="6"/>
    <x v="3175"/>
    <x v="3168"/>
    <x v="7"/>
  </r>
  <r>
    <x v="3176"/>
    <x v="3175"/>
    <x v="3174"/>
    <x v="168"/>
    <n v="2182"/>
    <x v="0"/>
    <s v="US"/>
    <s v="USD"/>
    <x v="3169"/>
    <x v="3176"/>
    <b v="1"/>
    <n v="55"/>
    <x v="0"/>
    <s v="theater/plays"/>
    <n v="115"/>
    <n v="39.67"/>
    <x v="1"/>
    <x v="6"/>
    <x v="3176"/>
    <x v="3169"/>
    <x v="4"/>
  </r>
  <r>
    <x v="3177"/>
    <x v="3176"/>
    <x v="3175"/>
    <x v="30"/>
    <n v="2935"/>
    <x v="0"/>
    <s v="US"/>
    <s v="USD"/>
    <x v="3170"/>
    <x v="3177"/>
    <b v="1"/>
    <n v="51"/>
    <x v="0"/>
    <s v="theater/plays"/>
    <n v="117"/>
    <n v="57.55"/>
    <x v="1"/>
    <x v="6"/>
    <x v="3177"/>
    <x v="3170"/>
    <x v="3"/>
  </r>
  <r>
    <x v="3178"/>
    <x v="3177"/>
    <x v="3176"/>
    <x v="15"/>
    <n v="2576"/>
    <x v="0"/>
    <s v="GB"/>
    <s v="GBP"/>
    <x v="3171"/>
    <x v="3178"/>
    <b v="1"/>
    <n v="78"/>
    <x v="0"/>
    <s v="theater/plays"/>
    <n v="172"/>
    <n v="33.03"/>
    <x v="1"/>
    <x v="6"/>
    <x v="3178"/>
    <x v="3171"/>
    <x v="3"/>
  </r>
  <r>
    <x v="3179"/>
    <x v="3178"/>
    <x v="3177"/>
    <x v="285"/>
    <n v="4794.82"/>
    <x v="0"/>
    <s v="US"/>
    <s v="USD"/>
    <x v="3172"/>
    <x v="3179"/>
    <b v="1"/>
    <n v="62"/>
    <x v="0"/>
    <s v="theater/plays"/>
    <n v="114"/>
    <n v="77.34"/>
    <x v="1"/>
    <x v="6"/>
    <x v="3179"/>
    <x v="3172"/>
    <x v="4"/>
  </r>
  <r>
    <x v="3180"/>
    <x v="3179"/>
    <x v="3178"/>
    <x v="38"/>
    <n v="1437"/>
    <x v="0"/>
    <s v="GB"/>
    <s v="GBP"/>
    <x v="3173"/>
    <x v="3180"/>
    <b v="1"/>
    <n v="45"/>
    <x v="0"/>
    <s v="theater/plays"/>
    <n v="120"/>
    <n v="31.93"/>
    <x v="1"/>
    <x v="6"/>
    <x v="3180"/>
    <x v="3173"/>
    <x v="3"/>
  </r>
  <r>
    <x v="3181"/>
    <x v="3180"/>
    <x v="3179"/>
    <x v="2"/>
    <n v="545"/>
    <x v="0"/>
    <s v="GB"/>
    <s v="GBP"/>
    <x v="3174"/>
    <x v="3181"/>
    <b v="1"/>
    <n v="15"/>
    <x v="0"/>
    <s v="theater/plays"/>
    <n v="109"/>
    <n v="36.33"/>
    <x v="1"/>
    <x v="6"/>
    <x v="3181"/>
    <x v="3174"/>
    <x v="3"/>
  </r>
  <r>
    <x v="3182"/>
    <x v="3181"/>
    <x v="3180"/>
    <x v="39"/>
    <n v="7062"/>
    <x v="0"/>
    <s v="US"/>
    <s v="USD"/>
    <x v="3175"/>
    <x v="3182"/>
    <b v="1"/>
    <n v="151"/>
    <x v="0"/>
    <s v="theater/plays"/>
    <n v="101"/>
    <n v="46.77"/>
    <x v="1"/>
    <x v="6"/>
    <x v="3182"/>
    <x v="3175"/>
    <x v="6"/>
  </r>
  <r>
    <x v="3183"/>
    <x v="3182"/>
    <x v="3181"/>
    <x v="30"/>
    <n v="2725"/>
    <x v="0"/>
    <s v="US"/>
    <s v="USD"/>
    <x v="3176"/>
    <x v="3183"/>
    <b v="1"/>
    <n v="68"/>
    <x v="0"/>
    <s v="theater/plays"/>
    <n v="109"/>
    <n v="40.07"/>
    <x v="1"/>
    <x v="6"/>
    <x v="3183"/>
    <x v="3176"/>
    <x v="4"/>
  </r>
  <r>
    <x v="3184"/>
    <x v="3183"/>
    <x v="3182"/>
    <x v="270"/>
    <n v="4610"/>
    <x v="0"/>
    <s v="US"/>
    <s v="USD"/>
    <x v="3177"/>
    <x v="3184"/>
    <b v="1"/>
    <n v="46"/>
    <x v="0"/>
    <s v="theater/plays"/>
    <n v="107"/>
    <n v="100.22"/>
    <x v="1"/>
    <x v="6"/>
    <x v="3184"/>
    <x v="3177"/>
    <x v="3"/>
  </r>
  <r>
    <x v="3185"/>
    <x v="3184"/>
    <x v="3183"/>
    <x v="28"/>
    <n v="1000"/>
    <x v="0"/>
    <s v="GB"/>
    <s v="GBP"/>
    <x v="3178"/>
    <x v="3185"/>
    <b v="1"/>
    <n v="24"/>
    <x v="0"/>
    <s v="theater/plays"/>
    <n v="100"/>
    <n v="41.67"/>
    <x v="1"/>
    <x v="6"/>
    <x v="3185"/>
    <x v="3178"/>
    <x v="3"/>
  </r>
  <r>
    <x v="3186"/>
    <x v="3185"/>
    <x v="3184"/>
    <x v="50"/>
    <n v="3270"/>
    <x v="0"/>
    <s v="GB"/>
    <s v="GBP"/>
    <x v="3179"/>
    <x v="3186"/>
    <b v="1"/>
    <n v="70"/>
    <x v="0"/>
    <s v="theater/plays"/>
    <n v="102"/>
    <n v="46.71"/>
    <x v="1"/>
    <x v="6"/>
    <x v="3186"/>
    <x v="3179"/>
    <x v="3"/>
  </r>
  <r>
    <x v="3187"/>
    <x v="3186"/>
    <x v="3185"/>
    <x v="36"/>
    <n v="17444"/>
    <x v="0"/>
    <s v="US"/>
    <s v="USD"/>
    <x v="3180"/>
    <x v="3187"/>
    <b v="1"/>
    <n v="244"/>
    <x v="0"/>
    <s v="theater/plays"/>
    <n v="116"/>
    <n v="71.489999999999995"/>
    <x v="1"/>
    <x v="6"/>
    <x v="3187"/>
    <x v="3180"/>
    <x v="3"/>
  </r>
  <r>
    <x v="3188"/>
    <x v="3187"/>
    <x v="3186"/>
    <x v="48"/>
    <n v="130"/>
    <x v="2"/>
    <s v="GB"/>
    <s v="GBP"/>
    <x v="3181"/>
    <x v="3188"/>
    <b v="0"/>
    <n v="9"/>
    <x v="1"/>
    <s v="theater/musical"/>
    <n v="65"/>
    <n v="14.44"/>
    <x v="1"/>
    <x v="40"/>
    <x v="3188"/>
    <x v="3181"/>
    <x v="0"/>
  </r>
  <r>
    <x v="3189"/>
    <x v="3188"/>
    <x v="3187"/>
    <x v="56"/>
    <n v="6780"/>
    <x v="2"/>
    <s v="SE"/>
    <s v="SEK"/>
    <x v="3182"/>
    <x v="3189"/>
    <b v="0"/>
    <n v="19"/>
    <x v="1"/>
    <s v="theater/musical"/>
    <n v="12"/>
    <n v="356.84"/>
    <x v="1"/>
    <x v="40"/>
    <x v="3189"/>
    <x v="3182"/>
    <x v="0"/>
  </r>
  <r>
    <x v="3190"/>
    <x v="3189"/>
    <x v="3188"/>
    <x v="23"/>
    <n v="0"/>
    <x v="2"/>
    <s v="CA"/>
    <s v="CAD"/>
    <x v="3183"/>
    <x v="3190"/>
    <b v="0"/>
    <n v="0"/>
    <x v="1"/>
    <s v="theater/musical"/>
    <n v="0"/>
    <n v="0"/>
    <x v="1"/>
    <x v="40"/>
    <x v="3190"/>
    <x v="3183"/>
    <x v="2"/>
  </r>
  <r>
    <x v="3191"/>
    <x v="3190"/>
    <x v="3189"/>
    <x v="192"/>
    <n v="151"/>
    <x v="2"/>
    <s v="US"/>
    <s v="USD"/>
    <x v="3184"/>
    <x v="3191"/>
    <b v="0"/>
    <n v="4"/>
    <x v="1"/>
    <s v="theater/musical"/>
    <n v="4"/>
    <n v="37.75"/>
    <x v="1"/>
    <x v="40"/>
    <x v="3191"/>
    <x v="3184"/>
    <x v="2"/>
  </r>
  <r>
    <x v="3192"/>
    <x v="3191"/>
    <x v="3190"/>
    <x v="3"/>
    <n v="102"/>
    <x v="2"/>
    <s v="GB"/>
    <s v="GBP"/>
    <x v="3185"/>
    <x v="3192"/>
    <b v="0"/>
    <n v="8"/>
    <x v="1"/>
    <s v="theater/musical"/>
    <n v="1"/>
    <n v="12.75"/>
    <x v="1"/>
    <x v="40"/>
    <x v="3192"/>
    <x v="3185"/>
    <x v="0"/>
  </r>
  <r>
    <x v="3193"/>
    <x v="3192"/>
    <x v="3191"/>
    <x v="10"/>
    <n v="587"/>
    <x v="2"/>
    <s v="GB"/>
    <s v="GBP"/>
    <x v="3186"/>
    <x v="3193"/>
    <b v="0"/>
    <n v="24"/>
    <x v="1"/>
    <s v="theater/musical"/>
    <n v="12"/>
    <n v="24.46"/>
    <x v="1"/>
    <x v="40"/>
    <x v="3193"/>
    <x v="3186"/>
    <x v="0"/>
  </r>
  <r>
    <x v="3194"/>
    <x v="3193"/>
    <x v="3192"/>
    <x v="34"/>
    <n v="0"/>
    <x v="2"/>
    <s v="US"/>
    <s v="USD"/>
    <x v="3187"/>
    <x v="3194"/>
    <b v="0"/>
    <n v="0"/>
    <x v="1"/>
    <s v="theater/musical"/>
    <n v="0"/>
    <n v="0"/>
    <x v="1"/>
    <x v="40"/>
    <x v="3194"/>
    <x v="3187"/>
    <x v="0"/>
  </r>
  <r>
    <x v="3195"/>
    <x v="3194"/>
    <x v="3193"/>
    <x v="8"/>
    <n v="2070"/>
    <x v="2"/>
    <s v="US"/>
    <s v="USD"/>
    <x v="3188"/>
    <x v="3195"/>
    <b v="0"/>
    <n v="39"/>
    <x v="1"/>
    <s v="theater/musical"/>
    <n v="59"/>
    <n v="53.08"/>
    <x v="1"/>
    <x v="40"/>
    <x v="3195"/>
    <x v="3188"/>
    <x v="0"/>
  </r>
  <r>
    <x v="3196"/>
    <x v="3195"/>
    <x v="3194"/>
    <x v="399"/>
    <n v="1800"/>
    <x v="2"/>
    <s v="US"/>
    <s v="USD"/>
    <x v="3189"/>
    <x v="3196"/>
    <b v="0"/>
    <n v="6"/>
    <x v="1"/>
    <s v="theater/musical"/>
    <n v="0"/>
    <n v="300"/>
    <x v="1"/>
    <x v="40"/>
    <x v="3196"/>
    <x v="3189"/>
    <x v="0"/>
  </r>
  <r>
    <x v="3197"/>
    <x v="3196"/>
    <x v="3195"/>
    <x v="3"/>
    <n v="1145"/>
    <x v="2"/>
    <s v="NO"/>
    <s v="NOK"/>
    <x v="3190"/>
    <x v="3197"/>
    <b v="0"/>
    <n v="4"/>
    <x v="1"/>
    <s v="theater/musical"/>
    <n v="11"/>
    <n v="286.25"/>
    <x v="1"/>
    <x v="40"/>
    <x v="3197"/>
    <x v="3190"/>
    <x v="0"/>
  </r>
  <r>
    <x v="3198"/>
    <x v="3197"/>
    <x v="3196"/>
    <x v="11"/>
    <n v="110"/>
    <x v="2"/>
    <s v="DK"/>
    <s v="DKK"/>
    <x v="3191"/>
    <x v="3198"/>
    <b v="0"/>
    <n v="3"/>
    <x v="1"/>
    <s v="theater/musical"/>
    <n v="0"/>
    <n v="36.67"/>
    <x v="1"/>
    <x v="40"/>
    <x v="3198"/>
    <x v="3191"/>
    <x v="0"/>
  </r>
  <r>
    <x v="3199"/>
    <x v="3198"/>
    <x v="3197"/>
    <x v="10"/>
    <n v="2608"/>
    <x v="2"/>
    <s v="US"/>
    <s v="USD"/>
    <x v="3192"/>
    <x v="3199"/>
    <b v="0"/>
    <n v="53"/>
    <x v="1"/>
    <s v="theater/musical"/>
    <n v="52"/>
    <n v="49.21"/>
    <x v="1"/>
    <x v="40"/>
    <x v="3199"/>
    <x v="3192"/>
    <x v="3"/>
  </r>
  <r>
    <x v="3200"/>
    <x v="3199"/>
    <x v="3198"/>
    <x v="63"/>
    <n v="1"/>
    <x v="2"/>
    <s v="US"/>
    <s v="USD"/>
    <x v="3193"/>
    <x v="3200"/>
    <b v="0"/>
    <n v="1"/>
    <x v="1"/>
    <s v="theater/musical"/>
    <n v="0"/>
    <n v="1"/>
    <x v="1"/>
    <x v="40"/>
    <x v="3200"/>
    <x v="3193"/>
    <x v="2"/>
  </r>
  <r>
    <x v="3201"/>
    <x v="3200"/>
    <x v="3199"/>
    <x v="13"/>
    <n v="25"/>
    <x v="2"/>
    <s v="GB"/>
    <s v="GBP"/>
    <x v="3194"/>
    <x v="3201"/>
    <b v="0"/>
    <n v="2"/>
    <x v="1"/>
    <s v="theater/musical"/>
    <n v="1"/>
    <n v="12.5"/>
    <x v="1"/>
    <x v="40"/>
    <x v="3201"/>
    <x v="3194"/>
    <x v="3"/>
  </r>
  <r>
    <x v="3202"/>
    <x v="3201"/>
    <x v="3200"/>
    <x v="10"/>
    <n v="2726"/>
    <x v="2"/>
    <s v="US"/>
    <s v="USD"/>
    <x v="3195"/>
    <x v="3202"/>
    <b v="0"/>
    <n v="25"/>
    <x v="1"/>
    <s v="theater/musical"/>
    <n v="55"/>
    <n v="109.04"/>
    <x v="1"/>
    <x v="40"/>
    <x v="3202"/>
    <x v="3195"/>
    <x v="0"/>
  </r>
  <r>
    <x v="3203"/>
    <x v="3202"/>
    <x v="3201"/>
    <x v="28"/>
    <n v="250"/>
    <x v="2"/>
    <s v="US"/>
    <s v="USD"/>
    <x v="3196"/>
    <x v="3203"/>
    <b v="0"/>
    <n v="6"/>
    <x v="1"/>
    <s v="theater/musical"/>
    <n v="25"/>
    <n v="41.67"/>
    <x v="1"/>
    <x v="40"/>
    <x v="3203"/>
    <x v="3196"/>
    <x v="0"/>
  </r>
  <r>
    <x v="3204"/>
    <x v="3203"/>
    <x v="3202"/>
    <x v="2"/>
    <n v="0"/>
    <x v="2"/>
    <s v="US"/>
    <s v="USD"/>
    <x v="3197"/>
    <x v="3204"/>
    <b v="0"/>
    <n v="0"/>
    <x v="1"/>
    <s v="theater/musical"/>
    <n v="0"/>
    <n v="0"/>
    <x v="1"/>
    <x v="40"/>
    <x v="3204"/>
    <x v="3197"/>
    <x v="0"/>
  </r>
  <r>
    <x v="3205"/>
    <x v="3204"/>
    <x v="3203"/>
    <x v="6"/>
    <n v="273"/>
    <x v="2"/>
    <s v="GB"/>
    <s v="GBP"/>
    <x v="3198"/>
    <x v="3205"/>
    <b v="0"/>
    <n v="12"/>
    <x v="1"/>
    <s v="theater/musical"/>
    <n v="3"/>
    <n v="22.75"/>
    <x v="1"/>
    <x v="40"/>
    <x v="3205"/>
    <x v="3198"/>
    <x v="0"/>
  </r>
  <r>
    <x v="3206"/>
    <x v="3205"/>
    <x v="3204"/>
    <x v="10"/>
    <n v="0"/>
    <x v="2"/>
    <s v="US"/>
    <s v="USD"/>
    <x v="3199"/>
    <x v="3206"/>
    <b v="0"/>
    <n v="0"/>
    <x v="1"/>
    <s v="theater/musical"/>
    <n v="0"/>
    <n v="0"/>
    <x v="1"/>
    <x v="40"/>
    <x v="3206"/>
    <x v="3199"/>
    <x v="0"/>
  </r>
  <r>
    <x v="3207"/>
    <x v="3206"/>
    <x v="3205"/>
    <x v="62"/>
    <n v="2550"/>
    <x v="2"/>
    <s v="US"/>
    <s v="USD"/>
    <x v="3200"/>
    <x v="3207"/>
    <b v="0"/>
    <n v="36"/>
    <x v="1"/>
    <s v="theater/musical"/>
    <n v="46"/>
    <n v="70.83"/>
    <x v="1"/>
    <x v="40"/>
    <x v="3207"/>
    <x v="3200"/>
    <x v="0"/>
  </r>
  <r>
    <x v="3208"/>
    <x v="3207"/>
    <x v="3206"/>
    <x v="10"/>
    <n v="5175"/>
    <x v="0"/>
    <s v="US"/>
    <s v="USD"/>
    <x v="3201"/>
    <x v="3208"/>
    <b v="1"/>
    <n v="82"/>
    <x v="0"/>
    <s v="theater/plays"/>
    <n v="104"/>
    <n v="63.11"/>
    <x v="1"/>
    <x v="6"/>
    <x v="3208"/>
    <x v="3201"/>
    <x v="3"/>
  </r>
  <r>
    <x v="3209"/>
    <x v="3208"/>
    <x v="3207"/>
    <x v="196"/>
    <n v="11335.7"/>
    <x v="0"/>
    <s v="US"/>
    <s v="USD"/>
    <x v="3202"/>
    <x v="3209"/>
    <b v="1"/>
    <n v="226"/>
    <x v="0"/>
    <s v="theater/plays"/>
    <n v="119"/>
    <n v="50.16"/>
    <x v="1"/>
    <x v="6"/>
    <x v="3209"/>
    <x v="3202"/>
    <x v="3"/>
  </r>
  <r>
    <x v="3210"/>
    <x v="3209"/>
    <x v="3208"/>
    <x v="9"/>
    <n v="3773"/>
    <x v="0"/>
    <s v="US"/>
    <s v="USD"/>
    <x v="3203"/>
    <x v="3210"/>
    <b v="1"/>
    <n v="60"/>
    <x v="0"/>
    <s v="theater/plays"/>
    <n v="126"/>
    <n v="62.88"/>
    <x v="1"/>
    <x v="6"/>
    <x v="3210"/>
    <x v="3203"/>
    <x v="5"/>
  </r>
  <r>
    <x v="3211"/>
    <x v="3210"/>
    <x v="3209"/>
    <x v="165"/>
    <n v="27541"/>
    <x v="0"/>
    <s v="US"/>
    <s v="USD"/>
    <x v="3204"/>
    <x v="3211"/>
    <b v="1"/>
    <n v="322"/>
    <x v="0"/>
    <s v="theater/plays"/>
    <n v="120"/>
    <n v="85.53"/>
    <x v="1"/>
    <x v="6"/>
    <x v="3211"/>
    <x v="3204"/>
    <x v="3"/>
  </r>
  <r>
    <x v="3212"/>
    <x v="3211"/>
    <x v="3210"/>
    <x v="23"/>
    <n v="5050"/>
    <x v="0"/>
    <s v="US"/>
    <s v="USD"/>
    <x v="3205"/>
    <x v="3212"/>
    <b v="1"/>
    <n v="94"/>
    <x v="0"/>
    <s v="theater/plays"/>
    <n v="126"/>
    <n v="53.72"/>
    <x v="1"/>
    <x v="6"/>
    <x v="3212"/>
    <x v="3205"/>
    <x v="3"/>
  </r>
  <r>
    <x v="3213"/>
    <x v="3212"/>
    <x v="3211"/>
    <x v="12"/>
    <n v="6007"/>
    <x v="0"/>
    <s v="GB"/>
    <s v="GBP"/>
    <x v="3206"/>
    <x v="3213"/>
    <b v="1"/>
    <n v="47"/>
    <x v="0"/>
    <s v="theater/plays"/>
    <n v="100"/>
    <n v="127.81"/>
    <x v="1"/>
    <x v="6"/>
    <x v="3213"/>
    <x v="3206"/>
    <x v="0"/>
  </r>
  <r>
    <x v="3214"/>
    <x v="3213"/>
    <x v="3212"/>
    <x v="14"/>
    <n v="12256"/>
    <x v="0"/>
    <s v="GB"/>
    <s v="GBP"/>
    <x v="3207"/>
    <x v="3214"/>
    <b v="1"/>
    <n v="115"/>
    <x v="0"/>
    <s v="theater/plays"/>
    <n v="102"/>
    <n v="106.57"/>
    <x v="1"/>
    <x v="6"/>
    <x v="3214"/>
    <x v="3207"/>
    <x v="0"/>
  </r>
  <r>
    <x v="3215"/>
    <x v="3214"/>
    <x v="3213"/>
    <x v="19"/>
    <n v="35123"/>
    <x v="0"/>
    <s v="US"/>
    <s v="USD"/>
    <x v="3208"/>
    <x v="3215"/>
    <b v="1"/>
    <n v="134"/>
    <x v="0"/>
    <s v="theater/plays"/>
    <n v="100"/>
    <n v="262.11"/>
    <x v="1"/>
    <x v="6"/>
    <x v="3215"/>
    <x v="3208"/>
    <x v="0"/>
  </r>
  <r>
    <x v="3216"/>
    <x v="3215"/>
    <x v="3214"/>
    <x v="13"/>
    <n v="2001"/>
    <x v="0"/>
    <s v="GB"/>
    <s v="GBP"/>
    <x v="3209"/>
    <x v="3216"/>
    <b v="1"/>
    <n v="35"/>
    <x v="0"/>
    <s v="theater/plays"/>
    <n v="100"/>
    <n v="57.17"/>
    <x v="1"/>
    <x v="6"/>
    <x v="3216"/>
    <x v="3209"/>
    <x v="0"/>
  </r>
  <r>
    <x v="3217"/>
    <x v="3216"/>
    <x v="3215"/>
    <x v="37"/>
    <n v="5221"/>
    <x v="0"/>
    <s v="US"/>
    <s v="USD"/>
    <x v="3210"/>
    <x v="3217"/>
    <b v="1"/>
    <n v="104"/>
    <x v="0"/>
    <s v="theater/plays"/>
    <n v="116"/>
    <n v="50.2"/>
    <x v="1"/>
    <x v="6"/>
    <x v="3217"/>
    <x v="3210"/>
    <x v="2"/>
  </r>
  <r>
    <x v="3218"/>
    <x v="3217"/>
    <x v="3216"/>
    <x v="14"/>
    <n v="12252"/>
    <x v="0"/>
    <s v="GB"/>
    <s v="GBP"/>
    <x v="3211"/>
    <x v="3218"/>
    <b v="1"/>
    <n v="184"/>
    <x v="0"/>
    <s v="theater/plays"/>
    <n v="102"/>
    <n v="66.59"/>
    <x v="1"/>
    <x v="6"/>
    <x v="3218"/>
    <x v="3211"/>
    <x v="3"/>
  </r>
  <r>
    <x v="3219"/>
    <x v="3218"/>
    <x v="3217"/>
    <x v="22"/>
    <n v="20022"/>
    <x v="0"/>
    <s v="US"/>
    <s v="USD"/>
    <x v="3212"/>
    <x v="3219"/>
    <b v="1"/>
    <n v="119"/>
    <x v="0"/>
    <s v="theater/plays"/>
    <n v="100"/>
    <n v="168.25"/>
    <x v="1"/>
    <x v="6"/>
    <x v="3219"/>
    <x v="3212"/>
    <x v="0"/>
  </r>
  <r>
    <x v="3220"/>
    <x v="3219"/>
    <x v="3218"/>
    <x v="36"/>
    <n v="15126"/>
    <x v="0"/>
    <s v="US"/>
    <s v="USD"/>
    <x v="3213"/>
    <x v="3220"/>
    <b v="1"/>
    <n v="59"/>
    <x v="0"/>
    <s v="theater/plays"/>
    <n v="101"/>
    <n v="256.37"/>
    <x v="1"/>
    <x v="6"/>
    <x v="3220"/>
    <x v="3213"/>
    <x v="1"/>
  </r>
  <r>
    <x v="3221"/>
    <x v="3220"/>
    <x v="3219"/>
    <x v="23"/>
    <n v="4137"/>
    <x v="0"/>
    <s v="GB"/>
    <s v="GBP"/>
    <x v="3214"/>
    <x v="3221"/>
    <b v="1"/>
    <n v="113"/>
    <x v="0"/>
    <s v="theater/plays"/>
    <n v="103"/>
    <n v="36.61"/>
    <x v="1"/>
    <x v="6"/>
    <x v="3221"/>
    <x v="3214"/>
    <x v="0"/>
  </r>
  <r>
    <x v="3222"/>
    <x v="3221"/>
    <x v="3220"/>
    <x v="30"/>
    <n v="3120"/>
    <x v="0"/>
    <s v="US"/>
    <s v="USD"/>
    <x v="3215"/>
    <x v="3222"/>
    <b v="1"/>
    <n v="84"/>
    <x v="0"/>
    <s v="theater/plays"/>
    <n v="125"/>
    <n v="37.14"/>
    <x v="1"/>
    <x v="6"/>
    <x v="3222"/>
    <x v="3215"/>
    <x v="0"/>
  </r>
  <r>
    <x v="3223"/>
    <x v="3222"/>
    <x v="3221"/>
    <x v="379"/>
    <n v="3395"/>
    <x v="0"/>
    <s v="US"/>
    <s v="USD"/>
    <x v="3216"/>
    <x v="3223"/>
    <b v="1"/>
    <n v="74"/>
    <x v="0"/>
    <s v="theater/plays"/>
    <n v="110"/>
    <n v="45.88"/>
    <x v="1"/>
    <x v="6"/>
    <x v="3223"/>
    <x v="3216"/>
    <x v="0"/>
  </r>
  <r>
    <x v="3224"/>
    <x v="3223"/>
    <x v="3222"/>
    <x v="11"/>
    <n v="30610"/>
    <x v="0"/>
    <s v="US"/>
    <s v="USD"/>
    <x v="3217"/>
    <x v="3224"/>
    <b v="1"/>
    <n v="216"/>
    <x v="0"/>
    <s v="theater/plays"/>
    <n v="102"/>
    <n v="141.71"/>
    <x v="1"/>
    <x v="6"/>
    <x v="3224"/>
    <x v="3217"/>
    <x v="2"/>
  </r>
  <r>
    <x v="3225"/>
    <x v="3224"/>
    <x v="3223"/>
    <x v="13"/>
    <n v="2047"/>
    <x v="0"/>
    <s v="US"/>
    <s v="USD"/>
    <x v="3218"/>
    <x v="3225"/>
    <b v="1"/>
    <n v="39"/>
    <x v="0"/>
    <s v="theater/plays"/>
    <n v="102"/>
    <n v="52.49"/>
    <x v="1"/>
    <x v="6"/>
    <x v="3225"/>
    <x v="3218"/>
    <x v="2"/>
  </r>
  <r>
    <x v="3226"/>
    <x v="3225"/>
    <x v="3224"/>
    <x v="38"/>
    <n v="1250"/>
    <x v="0"/>
    <s v="GB"/>
    <s v="GBP"/>
    <x v="3219"/>
    <x v="3226"/>
    <b v="1"/>
    <n v="21"/>
    <x v="0"/>
    <s v="theater/plays"/>
    <n v="104"/>
    <n v="59.52"/>
    <x v="1"/>
    <x v="6"/>
    <x v="3226"/>
    <x v="3219"/>
    <x v="0"/>
  </r>
  <r>
    <x v="3227"/>
    <x v="3226"/>
    <x v="3225"/>
    <x v="38"/>
    <n v="1500"/>
    <x v="0"/>
    <s v="GB"/>
    <s v="GBP"/>
    <x v="3220"/>
    <x v="3227"/>
    <b v="0"/>
    <n v="30"/>
    <x v="0"/>
    <s v="theater/plays"/>
    <n v="125"/>
    <n v="50"/>
    <x v="1"/>
    <x v="6"/>
    <x v="3227"/>
    <x v="3220"/>
    <x v="2"/>
  </r>
  <r>
    <x v="3228"/>
    <x v="3227"/>
    <x v="3226"/>
    <x v="39"/>
    <n v="7164"/>
    <x v="0"/>
    <s v="US"/>
    <s v="USD"/>
    <x v="3221"/>
    <x v="3228"/>
    <b v="1"/>
    <n v="37"/>
    <x v="0"/>
    <s v="theater/plays"/>
    <n v="102"/>
    <n v="193.62"/>
    <x v="1"/>
    <x v="6"/>
    <x v="3228"/>
    <x v="3221"/>
    <x v="0"/>
  </r>
  <r>
    <x v="3229"/>
    <x v="3228"/>
    <x v="3227"/>
    <x v="22"/>
    <n v="21573"/>
    <x v="0"/>
    <s v="US"/>
    <s v="USD"/>
    <x v="3222"/>
    <x v="3229"/>
    <b v="1"/>
    <n v="202"/>
    <x v="0"/>
    <s v="theater/plays"/>
    <n v="108"/>
    <n v="106.8"/>
    <x v="1"/>
    <x v="6"/>
    <x v="3229"/>
    <x v="3222"/>
    <x v="3"/>
  </r>
  <r>
    <x v="3230"/>
    <x v="3229"/>
    <x v="3228"/>
    <x v="27"/>
    <n v="2857"/>
    <x v="0"/>
    <s v="US"/>
    <s v="USD"/>
    <x v="341"/>
    <x v="3230"/>
    <b v="1"/>
    <n v="37"/>
    <x v="0"/>
    <s v="theater/plays"/>
    <n v="110"/>
    <n v="77.22"/>
    <x v="1"/>
    <x v="6"/>
    <x v="3230"/>
    <x v="341"/>
    <x v="3"/>
  </r>
  <r>
    <x v="3231"/>
    <x v="3230"/>
    <x v="3229"/>
    <x v="28"/>
    <n v="1610"/>
    <x v="0"/>
    <s v="US"/>
    <s v="USD"/>
    <x v="3223"/>
    <x v="3231"/>
    <b v="0"/>
    <n v="28"/>
    <x v="0"/>
    <s v="theater/plays"/>
    <n v="161"/>
    <n v="57.5"/>
    <x v="1"/>
    <x v="6"/>
    <x v="3231"/>
    <x v="3223"/>
    <x v="2"/>
  </r>
  <r>
    <x v="3232"/>
    <x v="3231"/>
    <x v="3230"/>
    <x v="28"/>
    <n v="1312"/>
    <x v="0"/>
    <s v="US"/>
    <s v="USD"/>
    <x v="3224"/>
    <x v="3232"/>
    <b v="1"/>
    <n v="26"/>
    <x v="0"/>
    <s v="theater/plays"/>
    <n v="131"/>
    <n v="50.46"/>
    <x v="1"/>
    <x v="6"/>
    <x v="3232"/>
    <x v="3224"/>
    <x v="2"/>
  </r>
  <r>
    <x v="3233"/>
    <x v="3232"/>
    <x v="3231"/>
    <x v="10"/>
    <n v="5940"/>
    <x v="0"/>
    <s v="US"/>
    <s v="USD"/>
    <x v="3225"/>
    <x v="3233"/>
    <b v="0"/>
    <n v="61"/>
    <x v="0"/>
    <s v="theater/plays"/>
    <n v="119"/>
    <n v="97.38"/>
    <x v="1"/>
    <x v="6"/>
    <x v="3233"/>
    <x v="3225"/>
    <x v="1"/>
  </r>
  <r>
    <x v="3234"/>
    <x v="3233"/>
    <x v="3232"/>
    <x v="23"/>
    <n v="4015.71"/>
    <x v="0"/>
    <s v="GB"/>
    <s v="GBP"/>
    <x v="3226"/>
    <x v="3234"/>
    <b v="0"/>
    <n v="115"/>
    <x v="0"/>
    <s v="theater/plays"/>
    <n v="100"/>
    <n v="34.92"/>
    <x v="1"/>
    <x v="6"/>
    <x v="3234"/>
    <x v="3226"/>
    <x v="2"/>
  </r>
  <r>
    <x v="3235"/>
    <x v="3234"/>
    <x v="3233"/>
    <x v="36"/>
    <n v="15481"/>
    <x v="0"/>
    <s v="US"/>
    <s v="USD"/>
    <x v="3227"/>
    <x v="3235"/>
    <b v="1"/>
    <n v="181"/>
    <x v="0"/>
    <s v="theater/plays"/>
    <n v="103"/>
    <n v="85.53"/>
    <x v="1"/>
    <x v="6"/>
    <x v="3235"/>
    <x v="3227"/>
    <x v="2"/>
  </r>
  <r>
    <x v="3236"/>
    <x v="3235"/>
    <x v="3234"/>
    <x v="22"/>
    <n v="20120"/>
    <x v="0"/>
    <s v="US"/>
    <s v="USD"/>
    <x v="3228"/>
    <x v="3236"/>
    <b v="0"/>
    <n v="110"/>
    <x v="0"/>
    <s v="theater/plays"/>
    <n v="101"/>
    <n v="182.91"/>
    <x v="1"/>
    <x v="6"/>
    <x v="3236"/>
    <x v="3228"/>
    <x v="2"/>
  </r>
  <r>
    <x v="3237"/>
    <x v="3236"/>
    <x v="3235"/>
    <x v="19"/>
    <n v="35275.64"/>
    <x v="0"/>
    <s v="US"/>
    <s v="USD"/>
    <x v="3229"/>
    <x v="3237"/>
    <b v="1"/>
    <n v="269"/>
    <x v="0"/>
    <s v="theater/plays"/>
    <n v="101"/>
    <n v="131.13999999999999"/>
    <x v="1"/>
    <x v="6"/>
    <x v="3237"/>
    <x v="3229"/>
    <x v="0"/>
  </r>
  <r>
    <x v="3238"/>
    <x v="3237"/>
    <x v="3236"/>
    <x v="70"/>
    <n v="3145"/>
    <x v="0"/>
    <s v="GB"/>
    <s v="GBP"/>
    <x v="3230"/>
    <x v="3238"/>
    <b v="1"/>
    <n v="79"/>
    <x v="0"/>
    <s v="theater/plays"/>
    <n v="112"/>
    <n v="39.81"/>
    <x v="1"/>
    <x v="6"/>
    <x v="3238"/>
    <x v="3230"/>
    <x v="0"/>
  </r>
  <r>
    <x v="3239"/>
    <x v="3238"/>
    <x v="3237"/>
    <x v="400"/>
    <n v="6208.98"/>
    <x v="0"/>
    <s v="GB"/>
    <s v="GBP"/>
    <x v="3231"/>
    <x v="3239"/>
    <b v="1"/>
    <n v="104"/>
    <x v="0"/>
    <s v="theater/plays"/>
    <n v="106"/>
    <n v="59.7"/>
    <x v="1"/>
    <x v="6"/>
    <x v="3239"/>
    <x v="3231"/>
    <x v="0"/>
  </r>
  <r>
    <x v="3240"/>
    <x v="3239"/>
    <x v="3238"/>
    <x v="9"/>
    <n v="3017"/>
    <x v="0"/>
    <s v="GB"/>
    <s v="GBP"/>
    <x v="3232"/>
    <x v="3240"/>
    <b v="0"/>
    <n v="34"/>
    <x v="0"/>
    <s v="theater/plays"/>
    <n v="101"/>
    <n v="88.74"/>
    <x v="1"/>
    <x v="6"/>
    <x v="3240"/>
    <x v="3232"/>
    <x v="1"/>
  </r>
  <r>
    <x v="3241"/>
    <x v="3240"/>
    <x v="3239"/>
    <x v="0"/>
    <n v="9801"/>
    <x v="0"/>
    <s v="US"/>
    <s v="USD"/>
    <x v="3233"/>
    <x v="3241"/>
    <b v="1"/>
    <n v="167"/>
    <x v="0"/>
    <s v="theater/plays"/>
    <n v="115"/>
    <n v="58.69"/>
    <x v="1"/>
    <x v="6"/>
    <x v="3241"/>
    <x v="3233"/>
    <x v="3"/>
  </r>
  <r>
    <x v="3242"/>
    <x v="3241"/>
    <x v="3240"/>
    <x v="3"/>
    <n v="12730.42"/>
    <x v="0"/>
    <s v="US"/>
    <s v="USD"/>
    <x v="3234"/>
    <x v="3242"/>
    <b v="1"/>
    <n v="183"/>
    <x v="0"/>
    <s v="theater/plays"/>
    <n v="127"/>
    <n v="69.569999999999993"/>
    <x v="1"/>
    <x v="6"/>
    <x v="3242"/>
    <x v="3234"/>
    <x v="3"/>
  </r>
  <r>
    <x v="3243"/>
    <x v="3242"/>
    <x v="3241"/>
    <x v="6"/>
    <n v="8227"/>
    <x v="0"/>
    <s v="US"/>
    <s v="USD"/>
    <x v="3235"/>
    <x v="3243"/>
    <b v="1"/>
    <n v="71"/>
    <x v="0"/>
    <s v="theater/plays"/>
    <n v="103"/>
    <n v="115.87"/>
    <x v="1"/>
    <x v="6"/>
    <x v="3243"/>
    <x v="3235"/>
    <x v="0"/>
  </r>
  <r>
    <x v="3244"/>
    <x v="3243"/>
    <x v="3242"/>
    <x v="183"/>
    <n v="1647"/>
    <x v="0"/>
    <s v="GB"/>
    <s v="GBP"/>
    <x v="3236"/>
    <x v="3244"/>
    <b v="0"/>
    <n v="69"/>
    <x v="0"/>
    <s v="theater/plays"/>
    <n v="103"/>
    <n v="23.87"/>
    <x v="1"/>
    <x v="6"/>
    <x v="3244"/>
    <x v="3236"/>
    <x v="2"/>
  </r>
  <r>
    <x v="3245"/>
    <x v="3244"/>
    <x v="3243"/>
    <x v="223"/>
    <n v="21904"/>
    <x v="0"/>
    <s v="US"/>
    <s v="USD"/>
    <x v="3237"/>
    <x v="3245"/>
    <b v="0"/>
    <n v="270"/>
    <x v="0"/>
    <s v="theater/plays"/>
    <n v="104"/>
    <n v="81.13"/>
    <x v="1"/>
    <x v="6"/>
    <x v="3245"/>
    <x v="3237"/>
    <x v="0"/>
  </r>
  <r>
    <x v="3246"/>
    <x v="3245"/>
    <x v="3244"/>
    <x v="3"/>
    <n v="11122"/>
    <x v="0"/>
    <s v="US"/>
    <s v="USD"/>
    <x v="3238"/>
    <x v="3246"/>
    <b v="1"/>
    <n v="193"/>
    <x v="0"/>
    <s v="theater/plays"/>
    <n v="111"/>
    <n v="57.63"/>
    <x v="1"/>
    <x v="6"/>
    <x v="3246"/>
    <x v="3238"/>
    <x v="0"/>
  </r>
  <r>
    <x v="3247"/>
    <x v="3246"/>
    <x v="3245"/>
    <x v="30"/>
    <n v="2646.5"/>
    <x v="0"/>
    <s v="GB"/>
    <s v="GBP"/>
    <x v="3239"/>
    <x v="3247"/>
    <b v="1"/>
    <n v="57"/>
    <x v="0"/>
    <s v="theater/plays"/>
    <n v="106"/>
    <n v="46.43"/>
    <x v="1"/>
    <x v="6"/>
    <x v="3247"/>
    <x v="3239"/>
    <x v="0"/>
  </r>
  <r>
    <x v="3248"/>
    <x v="3247"/>
    <x v="3246"/>
    <x v="14"/>
    <n v="12095"/>
    <x v="0"/>
    <s v="US"/>
    <s v="USD"/>
    <x v="3240"/>
    <x v="3248"/>
    <b v="1"/>
    <n v="200"/>
    <x v="0"/>
    <s v="theater/plays"/>
    <n v="101"/>
    <n v="60.48"/>
    <x v="1"/>
    <x v="6"/>
    <x v="3248"/>
    <x v="3240"/>
    <x v="0"/>
  </r>
  <r>
    <x v="3249"/>
    <x v="3248"/>
    <x v="3247"/>
    <x v="62"/>
    <n v="5771"/>
    <x v="0"/>
    <s v="US"/>
    <s v="USD"/>
    <x v="3241"/>
    <x v="3249"/>
    <b v="1"/>
    <n v="88"/>
    <x v="0"/>
    <s v="theater/plays"/>
    <n v="105"/>
    <n v="65.58"/>
    <x v="1"/>
    <x v="6"/>
    <x v="3249"/>
    <x v="3241"/>
    <x v="0"/>
  </r>
  <r>
    <x v="3250"/>
    <x v="3249"/>
    <x v="3248"/>
    <x v="31"/>
    <n v="25388"/>
    <x v="0"/>
    <s v="US"/>
    <s v="USD"/>
    <x v="3242"/>
    <x v="3250"/>
    <b v="1"/>
    <n v="213"/>
    <x v="0"/>
    <s v="theater/plays"/>
    <n v="102"/>
    <n v="119.19"/>
    <x v="1"/>
    <x v="6"/>
    <x v="3250"/>
    <x v="3242"/>
    <x v="3"/>
  </r>
  <r>
    <x v="3251"/>
    <x v="3250"/>
    <x v="3249"/>
    <x v="15"/>
    <n v="1661"/>
    <x v="0"/>
    <s v="US"/>
    <s v="USD"/>
    <x v="3243"/>
    <x v="3251"/>
    <b v="1"/>
    <n v="20"/>
    <x v="0"/>
    <s v="theater/plays"/>
    <n v="111"/>
    <n v="83.05"/>
    <x v="1"/>
    <x v="6"/>
    <x v="3251"/>
    <x v="3243"/>
    <x v="0"/>
  </r>
  <r>
    <x v="3252"/>
    <x v="3251"/>
    <x v="3250"/>
    <x v="268"/>
    <n v="2876"/>
    <x v="0"/>
    <s v="GB"/>
    <s v="GBP"/>
    <x v="3244"/>
    <x v="3252"/>
    <b v="1"/>
    <n v="50"/>
    <x v="0"/>
    <s v="theater/plays"/>
    <n v="128"/>
    <n v="57.52"/>
    <x v="1"/>
    <x v="6"/>
    <x v="3252"/>
    <x v="3244"/>
    <x v="2"/>
  </r>
  <r>
    <x v="3253"/>
    <x v="3252"/>
    <x v="3251"/>
    <x v="22"/>
    <n v="20365"/>
    <x v="0"/>
    <s v="US"/>
    <s v="USD"/>
    <x v="3245"/>
    <x v="3253"/>
    <b v="1"/>
    <n v="115"/>
    <x v="0"/>
    <s v="theater/plays"/>
    <n v="102"/>
    <n v="177.09"/>
    <x v="1"/>
    <x v="6"/>
    <x v="3253"/>
    <x v="3245"/>
    <x v="2"/>
  </r>
  <r>
    <x v="3254"/>
    <x v="3253"/>
    <x v="3252"/>
    <x v="93"/>
    <n v="13163.5"/>
    <x v="0"/>
    <s v="GB"/>
    <s v="GBP"/>
    <x v="3246"/>
    <x v="3254"/>
    <b v="1"/>
    <n v="186"/>
    <x v="0"/>
    <s v="theater/plays"/>
    <n v="101"/>
    <n v="70.77"/>
    <x v="1"/>
    <x v="6"/>
    <x v="3254"/>
    <x v="3246"/>
    <x v="0"/>
  </r>
  <r>
    <x v="3255"/>
    <x v="3254"/>
    <x v="3253"/>
    <x v="43"/>
    <n v="525"/>
    <x v="0"/>
    <s v="GB"/>
    <s v="GBP"/>
    <x v="3247"/>
    <x v="3255"/>
    <b v="1"/>
    <n v="18"/>
    <x v="0"/>
    <s v="theater/plays"/>
    <n v="175"/>
    <n v="29.17"/>
    <x v="1"/>
    <x v="6"/>
    <x v="3255"/>
    <x v="3247"/>
    <x v="3"/>
  </r>
  <r>
    <x v="3256"/>
    <x v="3255"/>
    <x v="3254"/>
    <x v="3"/>
    <n v="12806"/>
    <x v="0"/>
    <s v="US"/>
    <s v="USD"/>
    <x v="3248"/>
    <x v="3256"/>
    <b v="1"/>
    <n v="176"/>
    <x v="0"/>
    <s v="theater/plays"/>
    <n v="128"/>
    <n v="72.760000000000005"/>
    <x v="1"/>
    <x v="6"/>
    <x v="3256"/>
    <x v="3248"/>
    <x v="0"/>
  </r>
  <r>
    <x v="3257"/>
    <x v="3256"/>
    <x v="3255"/>
    <x v="13"/>
    <n v="2125.9899999999998"/>
    <x v="0"/>
    <s v="GB"/>
    <s v="GBP"/>
    <x v="3249"/>
    <x v="3257"/>
    <b v="0"/>
    <n v="41"/>
    <x v="0"/>
    <s v="theater/plays"/>
    <n v="106"/>
    <n v="51.85"/>
    <x v="1"/>
    <x v="6"/>
    <x v="3257"/>
    <x v="3249"/>
    <x v="1"/>
  </r>
  <r>
    <x v="3258"/>
    <x v="3257"/>
    <x v="3256"/>
    <x v="39"/>
    <n v="7365"/>
    <x v="0"/>
    <s v="US"/>
    <s v="USD"/>
    <x v="3250"/>
    <x v="3258"/>
    <b v="1"/>
    <n v="75"/>
    <x v="0"/>
    <s v="theater/plays"/>
    <n v="105"/>
    <n v="98.2"/>
    <x v="1"/>
    <x v="6"/>
    <x v="3258"/>
    <x v="3250"/>
    <x v="3"/>
  </r>
  <r>
    <x v="3259"/>
    <x v="3258"/>
    <x v="3257"/>
    <x v="165"/>
    <n v="24418.6"/>
    <x v="0"/>
    <s v="US"/>
    <s v="USD"/>
    <x v="3251"/>
    <x v="3259"/>
    <b v="1"/>
    <n v="97"/>
    <x v="0"/>
    <s v="theater/plays"/>
    <n v="106"/>
    <n v="251.74"/>
    <x v="1"/>
    <x v="6"/>
    <x v="3259"/>
    <x v="3251"/>
    <x v="2"/>
  </r>
  <r>
    <x v="3260"/>
    <x v="3259"/>
    <x v="3258"/>
    <x v="10"/>
    <n v="5462"/>
    <x v="0"/>
    <s v="US"/>
    <s v="USD"/>
    <x v="3252"/>
    <x v="3260"/>
    <b v="1"/>
    <n v="73"/>
    <x v="0"/>
    <s v="theater/plays"/>
    <n v="109"/>
    <n v="74.819999999999993"/>
    <x v="1"/>
    <x v="6"/>
    <x v="3260"/>
    <x v="3252"/>
    <x v="0"/>
  </r>
  <r>
    <x v="3261"/>
    <x v="3260"/>
    <x v="3259"/>
    <x v="126"/>
    <n v="3315"/>
    <x v="0"/>
    <s v="US"/>
    <s v="USD"/>
    <x v="3253"/>
    <x v="3261"/>
    <b v="1"/>
    <n v="49"/>
    <x v="0"/>
    <s v="theater/plays"/>
    <n v="100"/>
    <n v="67.650000000000006"/>
    <x v="1"/>
    <x v="6"/>
    <x v="3261"/>
    <x v="3253"/>
    <x v="0"/>
  </r>
  <r>
    <x v="3262"/>
    <x v="3261"/>
    <x v="3260"/>
    <x v="401"/>
    <n v="12571"/>
    <x v="0"/>
    <s v="US"/>
    <s v="USD"/>
    <x v="3254"/>
    <x v="3262"/>
    <b v="1"/>
    <n v="134"/>
    <x v="0"/>
    <s v="theater/plays"/>
    <n v="103"/>
    <n v="93.81"/>
    <x v="1"/>
    <x v="6"/>
    <x v="3262"/>
    <x v="3254"/>
    <x v="3"/>
  </r>
  <r>
    <x v="3263"/>
    <x v="3262"/>
    <x v="3261"/>
    <x v="30"/>
    <n v="2804.16"/>
    <x v="0"/>
    <s v="US"/>
    <s v="USD"/>
    <x v="3255"/>
    <x v="3263"/>
    <b v="1"/>
    <n v="68"/>
    <x v="0"/>
    <s v="theater/plays"/>
    <n v="112"/>
    <n v="41.24"/>
    <x v="1"/>
    <x v="6"/>
    <x v="3263"/>
    <x v="3255"/>
    <x v="0"/>
  </r>
  <r>
    <x v="3264"/>
    <x v="3263"/>
    <x v="3262"/>
    <x v="30"/>
    <n v="2575"/>
    <x v="0"/>
    <s v="US"/>
    <s v="USD"/>
    <x v="3256"/>
    <x v="3264"/>
    <b v="1"/>
    <n v="49"/>
    <x v="0"/>
    <s v="theater/plays"/>
    <n v="103"/>
    <n v="52.55"/>
    <x v="1"/>
    <x v="6"/>
    <x v="3264"/>
    <x v="3256"/>
    <x v="0"/>
  </r>
  <r>
    <x v="3265"/>
    <x v="3264"/>
    <x v="3263"/>
    <x v="200"/>
    <n v="4428"/>
    <x v="0"/>
    <s v="IE"/>
    <s v="EUR"/>
    <x v="3257"/>
    <x v="3265"/>
    <b v="1"/>
    <n v="63"/>
    <x v="0"/>
    <s v="theater/plays"/>
    <n v="164"/>
    <n v="70.290000000000006"/>
    <x v="1"/>
    <x v="6"/>
    <x v="3265"/>
    <x v="3257"/>
    <x v="0"/>
  </r>
  <r>
    <x v="3266"/>
    <x v="3265"/>
    <x v="3264"/>
    <x v="12"/>
    <n v="7877"/>
    <x v="0"/>
    <s v="US"/>
    <s v="USD"/>
    <x v="3258"/>
    <x v="3266"/>
    <b v="1"/>
    <n v="163"/>
    <x v="0"/>
    <s v="theater/plays"/>
    <n v="131"/>
    <n v="48.33"/>
    <x v="1"/>
    <x v="6"/>
    <x v="3266"/>
    <x v="3258"/>
    <x v="0"/>
  </r>
  <r>
    <x v="3267"/>
    <x v="3266"/>
    <x v="3265"/>
    <x v="36"/>
    <n v="15315"/>
    <x v="0"/>
    <s v="US"/>
    <s v="USD"/>
    <x v="3259"/>
    <x v="3267"/>
    <b v="1"/>
    <n v="288"/>
    <x v="0"/>
    <s v="theater/plays"/>
    <n v="102"/>
    <n v="53.18"/>
    <x v="1"/>
    <x v="6"/>
    <x v="3267"/>
    <x v="3259"/>
    <x v="0"/>
  </r>
  <r>
    <x v="3268"/>
    <x v="3267"/>
    <x v="3266"/>
    <x v="13"/>
    <n v="2560"/>
    <x v="0"/>
    <s v="US"/>
    <s v="USD"/>
    <x v="3260"/>
    <x v="3268"/>
    <b v="1"/>
    <n v="42"/>
    <x v="0"/>
    <s v="theater/plays"/>
    <n v="128"/>
    <n v="60.95"/>
    <x v="1"/>
    <x v="6"/>
    <x v="3268"/>
    <x v="3260"/>
    <x v="2"/>
  </r>
  <r>
    <x v="3269"/>
    <x v="3268"/>
    <x v="3267"/>
    <x v="6"/>
    <n v="8120"/>
    <x v="0"/>
    <s v="GB"/>
    <s v="GBP"/>
    <x v="3261"/>
    <x v="3269"/>
    <b v="1"/>
    <n v="70"/>
    <x v="0"/>
    <s v="theater/plays"/>
    <n v="102"/>
    <n v="116"/>
    <x v="1"/>
    <x v="6"/>
    <x v="3269"/>
    <x v="3261"/>
    <x v="0"/>
  </r>
  <r>
    <x v="3270"/>
    <x v="3269"/>
    <x v="3268"/>
    <x v="40"/>
    <n v="1830"/>
    <x v="0"/>
    <s v="GB"/>
    <s v="GBP"/>
    <x v="3262"/>
    <x v="3270"/>
    <b v="1"/>
    <n v="30"/>
    <x v="0"/>
    <s v="theater/plays"/>
    <n v="102"/>
    <n v="61"/>
    <x v="1"/>
    <x v="6"/>
    <x v="3270"/>
    <x v="3262"/>
    <x v="0"/>
  </r>
  <r>
    <x v="3271"/>
    <x v="3270"/>
    <x v="3269"/>
    <x v="15"/>
    <n v="1950"/>
    <x v="0"/>
    <s v="GB"/>
    <s v="GBP"/>
    <x v="3263"/>
    <x v="3271"/>
    <b v="1"/>
    <n v="51"/>
    <x v="0"/>
    <s v="theater/plays"/>
    <n v="130"/>
    <n v="38.24"/>
    <x v="1"/>
    <x v="6"/>
    <x v="3271"/>
    <x v="3263"/>
    <x v="3"/>
  </r>
  <r>
    <x v="3272"/>
    <x v="3271"/>
    <x v="3270"/>
    <x v="3"/>
    <n v="15443"/>
    <x v="0"/>
    <s v="US"/>
    <s v="USD"/>
    <x v="3264"/>
    <x v="3272"/>
    <b v="1"/>
    <n v="145"/>
    <x v="0"/>
    <s v="theater/plays"/>
    <n v="154"/>
    <n v="106.5"/>
    <x v="1"/>
    <x v="6"/>
    <x v="3272"/>
    <x v="3264"/>
    <x v="0"/>
  </r>
  <r>
    <x v="3273"/>
    <x v="3272"/>
    <x v="3271"/>
    <x v="23"/>
    <n v="4296"/>
    <x v="0"/>
    <s v="US"/>
    <s v="USD"/>
    <x v="3265"/>
    <x v="3273"/>
    <b v="1"/>
    <n v="21"/>
    <x v="0"/>
    <s v="theater/plays"/>
    <n v="107"/>
    <n v="204.57"/>
    <x v="1"/>
    <x v="6"/>
    <x v="3273"/>
    <x v="3265"/>
    <x v="2"/>
  </r>
  <r>
    <x v="3274"/>
    <x v="3273"/>
    <x v="3272"/>
    <x v="289"/>
    <n v="15705"/>
    <x v="0"/>
    <s v="US"/>
    <s v="USD"/>
    <x v="3266"/>
    <x v="3274"/>
    <b v="1"/>
    <n v="286"/>
    <x v="0"/>
    <s v="theater/plays"/>
    <n v="101"/>
    <n v="54.91"/>
    <x v="1"/>
    <x v="6"/>
    <x v="3274"/>
    <x v="3266"/>
    <x v="2"/>
  </r>
  <r>
    <x v="3275"/>
    <x v="3274"/>
    <x v="3273"/>
    <x v="40"/>
    <n v="1805"/>
    <x v="0"/>
    <s v="US"/>
    <s v="USD"/>
    <x v="3267"/>
    <x v="3275"/>
    <b v="1"/>
    <n v="12"/>
    <x v="0"/>
    <s v="theater/plays"/>
    <n v="100"/>
    <n v="150.41999999999999"/>
    <x v="1"/>
    <x v="6"/>
    <x v="3275"/>
    <x v="3267"/>
    <x v="0"/>
  </r>
  <r>
    <x v="3276"/>
    <x v="3275"/>
    <x v="3274"/>
    <x v="37"/>
    <n v="5258"/>
    <x v="0"/>
    <s v="CA"/>
    <s v="CAD"/>
    <x v="3268"/>
    <x v="3276"/>
    <b v="1"/>
    <n v="100"/>
    <x v="0"/>
    <s v="theater/plays"/>
    <n v="117"/>
    <n v="52.58"/>
    <x v="1"/>
    <x v="6"/>
    <x v="3276"/>
    <x v="3268"/>
    <x v="2"/>
  </r>
  <r>
    <x v="3277"/>
    <x v="3276"/>
    <x v="3275"/>
    <x v="10"/>
    <n v="5430"/>
    <x v="0"/>
    <s v="GB"/>
    <s v="GBP"/>
    <x v="3269"/>
    <x v="3277"/>
    <b v="1"/>
    <n v="100"/>
    <x v="0"/>
    <s v="theater/plays"/>
    <n v="109"/>
    <n v="54.3"/>
    <x v="1"/>
    <x v="6"/>
    <x v="3277"/>
    <x v="3269"/>
    <x v="3"/>
  </r>
  <r>
    <x v="3278"/>
    <x v="3277"/>
    <x v="3276"/>
    <x v="30"/>
    <n v="2585"/>
    <x v="0"/>
    <s v="GB"/>
    <s v="GBP"/>
    <x v="3270"/>
    <x v="3278"/>
    <b v="1"/>
    <n v="34"/>
    <x v="0"/>
    <s v="theater/plays"/>
    <n v="103"/>
    <n v="76.03"/>
    <x v="1"/>
    <x v="6"/>
    <x v="3278"/>
    <x v="3270"/>
    <x v="0"/>
  </r>
  <r>
    <x v="3279"/>
    <x v="3278"/>
    <x v="3277"/>
    <x v="238"/>
    <n v="6628"/>
    <x v="0"/>
    <s v="US"/>
    <s v="USD"/>
    <x v="3271"/>
    <x v="3279"/>
    <b v="0"/>
    <n v="63"/>
    <x v="0"/>
    <s v="theater/plays"/>
    <n v="114"/>
    <n v="105.21"/>
    <x v="1"/>
    <x v="6"/>
    <x v="3279"/>
    <x v="3271"/>
    <x v="2"/>
  </r>
  <r>
    <x v="3280"/>
    <x v="3279"/>
    <x v="3278"/>
    <x v="13"/>
    <n v="2060"/>
    <x v="0"/>
    <s v="US"/>
    <s v="USD"/>
    <x v="3272"/>
    <x v="3280"/>
    <b v="0"/>
    <n v="30"/>
    <x v="0"/>
    <s v="theater/plays"/>
    <n v="103"/>
    <n v="68.67"/>
    <x v="1"/>
    <x v="6"/>
    <x v="3280"/>
    <x v="3272"/>
    <x v="0"/>
  </r>
  <r>
    <x v="3281"/>
    <x v="3280"/>
    <x v="3279"/>
    <x v="10"/>
    <n v="6080"/>
    <x v="0"/>
    <s v="US"/>
    <s v="USD"/>
    <x v="3273"/>
    <x v="3281"/>
    <b v="0"/>
    <n v="47"/>
    <x v="0"/>
    <s v="theater/plays"/>
    <n v="122"/>
    <n v="129.36000000000001"/>
    <x v="1"/>
    <x v="6"/>
    <x v="3281"/>
    <x v="3273"/>
    <x v="0"/>
  </r>
  <r>
    <x v="3282"/>
    <x v="3281"/>
    <x v="3280"/>
    <x v="310"/>
    <n v="31820.5"/>
    <x v="0"/>
    <s v="US"/>
    <s v="USD"/>
    <x v="3274"/>
    <x v="3282"/>
    <b v="0"/>
    <n v="237"/>
    <x v="0"/>
    <s v="theater/plays"/>
    <n v="103"/>
    <n v="134.26"/>
    <x v="1"/>
    <x v="6"/>
    <x v="3282"/>
    <x v="3274"/>
    <x v="2"/>
  </r>
  <r>
    <x v="3283"/>
    <x v="3282"/>
    <x v="3281"/>
    <x v="134"/>
    <n v="838"/>
    <x v="0"/>
    <s v="GB"/>
    <s v="GBP"/>
    <x v="3275"/>
    <x v="3283"/>
    <b v="0"/>
    <n v="47"/>
    <x v="0"/>
    <s v="theater/plays"/>
    <n v="105"/>
    <n v="17.829999999999998"/>
    <x v="1"/>
    <x v="6"/>
    <x v="3283"/>
    <x v="3275"/>
    <x v="2"/>
  </r>
  <r>
    <x v="3284"/>
    <x v="3283"/>
    <x v="3282"/>
    <x v="9"/>
    <n v="3048"/>
    <x v="0"/>
    <s v="US"/>
    <s v="USD"/>
    <x v="3276"/>
    <x v="3284"/>
    <b v="0"/>
    <n v="15"/>
    <x v="0"/>
    <s v="theater/plays"/>
    <n v="102"/>
    <n v="203.2"/>
    <x v="1"/>
    <x v="6"/>
    <x v="3284"/>
    <x v="3276"/>
    <x v="2"/>
  </r>
  <r>
    <x v="3285"/>
    <x v="3284"/>
    <x v="3283"/>
    <x v="402"/>
    <n v="5604"/>
    <x v="0"/>
    <s v="US"/>
    <s v="USD"/>
    <x v="3277"/>
    <x v="3285"/>
    <b v="0"/>
    <n v="81"/>
    <x v="0"/>
    <s v="theater/plays"/>
    <n v="112"/>
    <n v="69.19"/>
    <x v="1"/>
    <x v="6"/>
    <x v="3285"/>
    <x v="3277"/>
    <x v="1"/>
  </r>
  <r>
    <x v="3286"/>
    <x v="3285"/>
    <x v="3284"/>
    <x v="36"/>
    <n v="15265"/>
    <x v="0"/>
    <s v="US"/>
    <s v="USD"/>
    <x v="3278"/>
    <x v="3286"/>
    <b v="0"/>
    <n v="122"/>
    <x v="0"/>
    <s v="theater/plays"/>
    <n v="102"/>
    <n v="125.12"/>
    <x v="1"/>
    <x v="6"/>
    <x v="3286"/>
    <x v="3278"/>
    <x v="2"/>
  </r>
  <r>
    <x v="3287"/>
    <x v="3286"/>
    <x v="3285"/>
    <x v="30"/>
    <n v="2500"/>
    <x v="0"/>
    <s v="CA"/>
    <s v="CAD"/>
    <x v="3279"/>
    <x v="3287"/>
    <b v="0"/>
    <n v="34"/>
    <x v="0"/>
    <s v="theater/plays"/>
    <n v="100"/>
    <n v="73.53"/>
    <x v="1"/>
    <x v="6"/>
    <x v="3287"/>
    <x v="3279"/>
    <x v="0"/>
  </r>
  <r>
    <x v="3288"/>
    <x v="3287"/>
    <x v="3286"/>
    <x v="3"/>
    <n v="10026.49"/>
    <x v="0"/>
    <s v="GB"/>
    <s v="GBP"/>
    <x v="3280"/>
    <x v="3288"/>
    <b v="0"/>
    <n v="207"/>
    <x v="0"/>
    <s v="theater/plays"/>
    <n v="100"/>
    <n v="48.44"/>
    <x v="1"/>
    <x v="6"/>
    <x v="3288"/>
    <x v="3280"/>
    <x v="2"/>
  </r>
  <r>
    <x v="3289"/>
    <x v="3288"/>
    <x v="3287"/>
    <x v="2"/>
    <n v="665.21"/>
    <x v="0"/>
    <s v="GB"/>
    <s v="GBP"/>
    <x v="3281"/>
    <x v="3289"/>
    <b v="0"/>
    <n v="25"/>
    <x v="0"/>
    <s v="theater/plays"/>
    <n v="133"/>
    <n v="26.61"/>
    <x v="1"/>
    <x v="6"/>
    <x v="3289"/>
    <x v="3281"/>
    <x v="1"/>
  </r>
  <r>
    <x v="3290"/>
    <x v="3289"/>
    <x v="3288"/>
    <x v="13"/>
    <n v="2424"/>
    <x v="0"/>
    <s v="GB"/>
    <s v="GBP"/>
    <x v="3282"/>
    <x v="3290"/>
    <b v="0"/>
    <n v="72"/>
    <x v="0"/>
    <s v="theater/plays"/>
    <n v="121"/>
    <n v="33.67"/>
    <x v="1"/>
    <x v="6"/>
    <x v="3290"/>
    <x v="3282"/>
    <x v="1"/>
  </r>
  <r>
    <x v="3291"/>
    <x v="3290"/>
    <x v="3289"/>
    <x v="2"/>
    <n v="570"/>
    <x v="0"/>
    <s v="US"/>
    <s v="USD"/>
    <x v="3283"/>
    <x v="3291"/>
    <b v="0"/>
    <n v="14"/>
    <x v="0"/>
    <s v="theater/plays"/>
    <n v="114"/>
    <n v="40.71"/>
    <x v="1"/>
    <x v="6"/>
    <x v="3291"/>
    <x v="3283"/>
    <x v="0"/>
  </r>
  <r>
    <x v="3292"/>
    <x v="3291"/>
    <x v="3290"/>
    <x v="403"/>
    <n v="289"/>
    <x v="0"/>
    <s v="GB"/>
    <s v="GBP"/>
    <x v="3284"/>
    <x v="3292"/>
    <b v="0"/>
    <n v="15"/>
    <x v="0"/>
    <s v="theater/plays"/>
    <n v="286"/>
    <n v="19.27"/>
    <x v="1"/>
    <x v="6"/>
    <x v="3292"/>
    <x v="3284"/>
    <x v="0"/>
  </r>
  <r>
    <x v="3293"/>
    <x v="3292"/>
    <x v="3291"/>
    <x v="37"/>
    <n v="7670"/>
    <x v="0"/>
    <s v="NZ"/>
    <s v="NZD"/>
    <x v="3285"/>
    <x v="3293"/>
    <b v="0"/>
    <n v="91"/>
    <x v="0"/>
    <s v="theater/plays"/>
    <n v="170"/>
    <n v="84.29"/>
    <x v="1"/>
    <x v="6"/>
    <x v="3293"/>
    <x v="3285"/>
    <x v="1"/>
  </r>
  <r>
    <x v="3294"/>
    <x v="3293"/>
    <x v="3292"/>
    <x v="20"/>
    <n v="710"/>
    <x v="0"/>
    <s v="GB"/>
    <s v="GBP"/>
    <x v="3286"/>
    <x v="3294"/>
    <b v="0"/>
    <n v="24"/>
    <x v="0"/>
    <s v="theater/plays"/>
    <n v="118"/>
    <n v="29.58"/>
    <x v="1"/>
    <x v="6"/>
    <x v="3294"/>
    <x v="3286"/>
    <x v="0"/>
  </r>
  <r>
    <x v="3295"/>
    <x v="3294"/>
    <x v="3293"/>
    <x v="176"/>
    <n v="720.01"/>
    <x v="0"/>
    <s v="GB"/>
    <s v="GBP"/>
    <x v="3287"/>
    <x v="3295"/>
    <b v="0"/>
    <n v="27"/>
    <x v="0"/>
    <s v="theater/plays"/>
    <n v="103"/>
    <n v="26.67"/>
    <x v="1"/>
    <x v="6"/>
    <x v="3295"/>
    <x v="3287"/>
    <x v="2"/>
  </r>
  <r>
    <x v="3296"/>
    <x v="3295"/>
    <x v="3294"/>
    <x v="15"/>
    <n v="2161"/>
    <x v="0"/>
    <s v="GB"/>
    <s v="GBP"/>
    <x v="3288"/>
    <x v="3296"/>
    <b v="0"/>
    <n v="47"/>
    <x v="0"/>
    <s v="theater/plays"/>
    <n v="144"/>
    <n v="45.98"/>
    <x v="1"/>
    <x v="6"/>
    <x v="3296"/>
    <x v="3288"/>
    <x v="0"/>
  </r>
  <r>
    <x v="3297"/>
    <x v="3296"/>
    <x v="3295"/>
    <x v="62"/>
    <n v="5504"/>
    <x v="0"/>
    <s v="GB"/>
    <s v="GBP"/>
    <x v="3289"/>
    <x v="3297"/>
    <b v="0"/>
    <n v="44"/>
    <x v="0"/>
    <s v="theater/plays"/>
    <n v="100"/>
    <n v="125.09"/>
    <x v="1"/>
    <x v="6"/>
    <x v="3297"/>
    <x v="3289"/>
    <x v="0"/>
  </r>
  <r>
    <x v="3298"/>
    <x v="3297"/>
    <x v="3296"/>
    <x v="3"/>
    <n v="10173"/>
    <x v="0"/>
    <s v="US"/>
    <s v="USD"/>
    <x v="3290"/>
    <x v="3298"/>
    <b v="0"/>
    <n v="72"/>
    <x v="0"/>
    <s v="theater/plays"/>
    <n v="102"/>
    <n v="141.29"/>
    <x v="1"/>
    <x v="6"/>
    <x v="3298"/>
    <x v="3290"/>
    <x v="0"/>
  </r>
  <r>
    <x v="3299"/>
    <x v="3298"/>
    <x v="3297"/>
    <x v="9"/>
    <n v="3486"/>
    <x v="0"/>
    <s v="US"/>
    <s v="USD"/>
    <x v="3291"/>
    <x v="3299"/>
    <b v="0"/>
    <n v="63"/>
    <x v="0"/>
    <s v="theater/plays"/>
    <n v="116"/>
    <n v="55.33"/>
    <x v="1"/>
    <x v="6"/>
    <x v="3299"/>
    <x v="3291"/>
    <x v="0"/>
  </r>
  <r>
    <x v="3300"/>
    <x v="3299"/>
    <x v="3298"/>
    <x v="9"/>
    <n v="4085"/>
    <x v="0"/>
    <s v="US"/>
    <s v="USD"/>
    <x v="3292"/>
    <x v="3300"/>
    <b v="0"/>
    <n v="88"/>
    <x v="0"/>
    <s v="theater/plays"/>
    <n v="136"/>
    <n v="46.42"/>
    <x v="1"/>
    <x v="6"/>
    <x v="3300"/>
    <x v="3292"/>
    <x v="0"/>
  </r>
  <r>
    <x v="3301"/>
    <x v="3300"/>
    <x v="3299"/>
    <x v="9"/>
    <n v="4004"/>
    <x v="0"/>
    <s v="US"/>
    <s v="USD"/>
    <x v="3293"/>
    <x v="3301"/>
    <b v="0"/>
    <n v="70"/>
    <x v="0"/>
    <s v="theater/plays"/>
    <n v="133"/>
    <n v="57.2"/>
    <x v="1"/>
    <x v="6"/>
    <x v="3301"/>
    <x v="3293"/>
    <x v="2"/>
  </r>
  <r>
    <x v="3302"/>
    <x v="3301"/>
    <x v="3300"/>
    <x v="33"/>
    <n v="8685"/>
    <x v="0"/>
    <s v="ES"/>
    <s v="EUR"/>
    <x v="3294"/>
    <x v="3302"/>
    <b v="0"/>
    <n v="50"/>
    <x v="0"/>
    <s v="theater/plays"/>
    <n v="103"/>
    <n v="173.7"/>
    <x v="1"/>
    <x v="6"/>
    <x v="3302"/>
    <x v="3294"/>
    <x v="2"/>
  </r>
  <r>
    <x v="3303"/>
    <x v="3302"/>
    <x v="3301"/>
    <x v="40"/>
    <n v="2086"/>
    <x v="0"/>
    <s v="US"/>
    <s v="USD"/>
    <x v="3295"/>
    <x v="3303"/>
    <b v="0"/>
    <n v="35"/>
    <x v="0"/>
    <s v="theater/plays"/>
    <n v="116"/>
    <n v="59.6"/>
    <x v="1"/>
    <x v="6"/>
    <x v="3303"/>
    <x v="3295"/>
    <x v="0"/>
  </r>
  <r>
    <x v="3304"/>
    <x v="3303"/>
    <x v="3302"/>
    <x v="36"/>
    <n v="15677.5"/>
    <x v="0"/>
    <s v="US"/>
    <s v="USD"/>
    <x v="3296"/>
    <x v="3304"/>
    <b v="0"/>
    <n v="175"/>
    <x v="0"/>
    <s v="theater/plays"/>
    <n v="105"/>
    <n v="89.59"/>
    <x v="1"/>
    <x v="6"/>
    <x v="3304"/>
    <x v="3296"/>
    <x v="2"/>
  </r>
  <r>
    <x v="3305"/>
    <x v="3304"/>
    <x v="3303"/>
    <x v="23"/>
    <n v="4081"/>
    <x v="0"/>
    <s v="US"/>
    <s v="USD"/>
    <x v="3297"/>
    <x v="3305"/>
    <b v="0"/>
    <n v="20"/>
    <x v="0"/>
    <s v="theater/plays"/>
    <n v="102"/>
    <n v="204.05"/>
    <x v="1"/>
    <x v="6"/>
    <x v="3305"/>
    <x v="3297"/>
    <x v="0"/>
  </r>
  <r>
    <x v="3306"/>
    <x v="3305"/>
    <x v="3304"/>
    <x v="15"/>
    <n v="2630"/>
    <x v="0"/>
    <s v="US"/>
    <s v="USD"/>
    <x v="3298"/>
    <x v="3306"/>
    <b v="0"/>
    <n v="54"/>
    <x v="0"/>
    <s v="theater/plays"/>
    <n v="175"/>
    <n v="48.7"/>
    <x v="1"/>
    <x v="6"/>
    <x v="3306"/>
    <x v="3298"/>
    <x v="2"/>
  </r>
  <r>
    <x v="3307"/>
    <x v="3306"/>
    <x v="3305"/>
    <x v="28"/>
    <n v="1066.8"/>
    <x v="0"/>
    <s v="US"/>
    <s v="USD"/>
    <x v="3299"/>
    <x v="3307"/>
    <b v="0"/>
    <n v="20"/>
    <x v="0"/>
    <s v="theater/plays"/>
    <n v="107"/>
    <n v="53.34"/>
    <x v="1"/>
    <x v="6"/>
    <x v="3307"/>
    <x v="3299"/>
    <x v="2"/>
  </r>
  <r>
    <x v="3308"/>
    <x v="3307"/>
    <x v="3306"/>
    <x v="8"/>
    <n v="4280"/>
    <x v="0"/>
    <s v="US"/>
    <s v="USD"/>
    <x v="3300"/>
    <x v="3308"/>
    <b v="0"/>
    <n v="57"/>
    <x v="0"/>
    <s v="theater/plays"/>
    <n v="122"/>
    <n v="75.09"/>
    <x v="1"/>
    <x v="6"/>
    <x v="3308"/>
    <x v="3300"/>
    <x v="2"/>
  </r>
  <r>
    <x v="3309"/>
    <x v="3308"/>
    <x v="3307"/>
    <x v="18"/>
    <n v="558"/>
    <x v="0"/>
    <s v="GB"/>
    <s v="GBP"/>
    <x v="3301"/>
    <x v="3309"/>
    <b v="0"/>
    <n v="31"/>
    <x v="0"/>
    <s v="theater/plays"/>
    <n v="159"/>
    <n v="18"/>
    <x v="1"/>
    <x v="6"/>
    <x v="3309"/>
    <x v="3301"/>
    <x v="2"/>
  </r>
  <r>
    <x v="3310"/>
    <x v="3309"/>
    <x v="3308"/>
    <x v="115"/>
    <n v="6505"/>
    <x v="0"/>
    <s v="US"/>
    <s v="USD"/>
    <x v="3302"/>
    <x v="3310"/>
    <b v="0"/>
    <n v="31"/>
    <x v="0"/>
    <s v="theater/plays"/>
    <n v="100"/>
    <n v="209.84"/>
    <x v="1"/>
    <x v="6"/>
    <x v="3310"/>
    <x v="3302"/>
    <x v="0"/>
  </r>
  <r>
    <x v="3311"/>
    <x v="3310"/>
    <x v="3309"/>
    <x v="30"/>
    <n v="2746"/>
    <x v="0"/>
    <s v="US"/>
    <s v="USD"/>
    <x v="3303"/>
    <x v="3311"/>
    <b v="0"/>
    <n v="45"/>
    <x v="0"/>
    <s v="theater/plays"/>
    <n v="110"/>
    <n v="61.02"/>
    <x v="1"/>
    <x v="6"/>
    <x v="3311"/>
    <x v="3303"/>
    <x v="0"/>
  </r>
  <r>
    <x v="3312"/>
    <x v="3311"/>
    <x v="3310"/>
    <x v="30"/>
    <n v="2501"/>
    <x v="0"/>
    <s v="US"/>
    <s v="USD"/>
    <x v="3304"/>
    <x v="3312"/>
    <b v="0"/>
    <n v="41"/>
    <x v="0"/>
    <s v="theater/plays"/>
    <n v="100"/>
    <n v="61"/>
    <x v="1"/>
    <x v="6"/>
    <x v="3312"/>
    <x v="3304"/>
    <x v="2"/>
  </r>
  <r>
    <x v="3313"/>
    <x v="3312"/>
    <x v="3311"/>
    <x v="13"/>
    <n v="2321"/>
    <x v="0"/>
    <s v="US"/>
    <s v="USD"/>
    <x v="3305"/>
    <x v="3313"/>
    <b v="0"/>
    <n v="29"/>
    <x v="0"/>
    <s v="theater/plays"/>
    <n v="116"/>
    <n v="80.03"/>
    <x v="1"/>
    <x v="6"/>
    <x v="3313"/>
    <x v="3305"/>
    <x v="2"/>
  </r>
  <r>
    <x v="3314"/>
    <x v="3313"/>
    <x v="3312"/>
    <x v="134"/>
    <n v="1686"/>
    <x v="0"/>
    <s v="GB"/>
    <s v="GBP"/>
    <x v="3306"/>
    <x v="3314"/>
    <b v="0"/>
    <n v="58"/>
    <x v="0"/>
    <s v="theater/plays"/>
    <n v="211"/>
    <n v="29.07"/>
    <x v="1"/>
    <x v="6"/>
    <x v="3314"/>
    <x v="3306"/>
    <x v="0"/>
  </r>
  <r>
    <x v="3315"/>
    <x v="3314"/>
    <x v="3313"/>
    <x v="23"/>
    <n v="4400"/>
    <x v="0"/>
    <s v="GB"/>
    <s v="GBP"/>
    <x v="3307"/>
    <x v="3315"/>
    <b v="0"/>
    <n v="89"/>
    <x v="0"/>
    <s v="theater/plays"/>
    <n v="110"/>
    <n v="49.44"/>
    <x v="1"/>
    <x v="6"/>
    <x v="3315"/>
    <x v="3307"/>
    <x v="2"/>
  </r>
  <r>
    <x v="3316"/>
    <x v="3315"/>
    <x v="3314"/>
    <x v="404"/>
    <n v="11747.18"/>
    <x v="0"/>
    <s v="US"/>
    <s v="USD"/>
    <x v="3308"/>
    <x v="3316"/>
    <b v="0"/>
    <n v="125"/>
    <x v="0"/>
    <s v="theater/plays"/>
    <n v="100"/>
    <n v="93.98"/>
    <x v="1"/>
    <x v="6"/>
    <x v="3316"/>
    <x v="3308"/>
    <x v="3"/>
  </r>
  <r>
    <x v="3317"/>
    <x v="3316"/>
    <x v="3315"/>
    <x v="405"/>
    <n v="1115"/>
    <x v="0"/>
    <s v="US"/>
    <s v="USD"/>
    <x v="3309"/>
    <x v="3317"/>
    <b v="0"/>
    <n v="18"/>
    <x v="0"/>
    <s v="theater/plays"/>
    <n v="106"/>
    <n v="61.94"/>
    <x v="1"/>
    <x v="6"/>
    <x v="3317"/>
    <x v="3309"/>
    <x v="2"/>
  </r>
  <r>
    <x v="3318"/>
    <x v="3317"/>
    <x v="3316"/>
    <x v="13"/>
    <n v="2512"/>
    <x v="0"/>
    <s v="CA"/>
    <s v="CAD"/>
    <x v="3310"/>
    <x v="3318"/>
    <b v="0"/>
    <n v="32"/>
    <x v="0"/>
    <s v="theater/plays"/>
    <n v="126"/>
    <n v="78.5"/>
    <x v="1"/>
    <x v="6"/>
    <x v="3318"/>
    <x v="3310"/>
    <x v="2"/>
  </r>
  <r>
    <x v="3319"/>
    <x v="3318"/>
    <x v="3317"/>
    <x v="2"/>
    <n v="540"/>
    <x v="0"/>
    <s v="GB"/>
    <s v="GBP"/>
    <x v="3311"/>
    <x v="3319"/>
    <b v="0"/>
    <n v="16"/>
    <x v="0"/>
    <s v="theater/plays"/>
    <n v="108"/>
    <n v="33.75"/>
    <x v="1"/>
    <x v="6"/>
    <x v="3319"/>
    <x v="3311"/>
    <x v="3"/>
  </r>
  <r>
    <x v="3320"/>
    <x v="3319"/>
    <x v="3318"/>
    <x v="30"/>
    <n v="2525"/>
    <x v="0"/>
    <s v="US"/>
    <s v="USD"/>
    <x v="3312"/>
    <x v="3320"/>
    <b v="0"/>
    <n v="38"/>
    <x v="0"/>
    <s v="theater/plays"/>
    <n v="101"/>
    <n v="66.45"/>
    <x v="1"/>
    <x v="6"/>
    <x v="3320"/>
    <x v="3312"/>
    <x v="2"/>
  </r>
  <r>
    <x v="3321"/>
    <x v="3320"/>
    <x v="3319"/>
    <x v="2"/>
    <n v="537"/>
    <x v="0"/>
    <s v="US"/>
    <s v="USD"/>
    <x v="3313"/>
    <x v="3321"/>
    <b v="0"/>
    <n v="15"/>
    <x v="0"/>
    <s v="theater/plays"/>
    <n v="107"/>
    <n v="35.799999999999997"/>
    <x v="1"/>
    <x v="6"/>
    <x v="3321"/>
    <x v="3313"/>
    <x v="3"/>
  </r>
  <r>
    <x v="3322"/>
    <x v="3321"/>
    <x v="3320"/>
    <x v="126"/>
    <n v="3350"/>
    <x v="0"/>
    <s v="US"/>
    <s v="USD"/>
    <x v="3314"/>
    <x v="3322"/>
    <b v="0"/>
    <n v="23"/>
    <x v="0"/>
    <s v="theater/plays"/>
    <n v="102"/>
    <n v="145.65"/>
    <x v="1"/>
    <x v="6"/>
    <x v="3322"/>
    <x v="3314"/>
    <x v="2"/>
  </r>
  <r>
    <x v="3323"/>
    <x v="3322"/>
    <x v="3321"/>
    <x v="28"/>
    <n v="1259"/>
    <x v="0"/>
    <s v="GB"/>
    <s v="GBP"/>
    <x v="3315"/>
    <x v="3323"/>
    <b v="0"/>
    <n v="49"/>
    <x v="0"/>
    <s v="theater/plays"/>
    <n v="126"/>
    <n v="25.69"/>
    <x v="1"/>
    <x v="6"/>
    <x v="3323"/>
    <x v="3315"/>
    <x v="2"/>
  </r>
  <r>
    <x v="3324"/>
    <x v="3323"/>
    <x v="3322"/>
    <x v="15"/>
    <n v="1525"/>
    <x v="0"/>
    <s v="IE"/>
    <s v="EUR"/>
    <x v="3316"/>
    <x v="3324"/>
    <b v="0"/>
    <n v="10"/>
    <x v="0"/>
    <s v="theater/plays"/>
    <n v="102"/>
    <n v="152.5"/>
    <x v="1"/>
    <x v="6"/>
    <x v="3324"/>
    <x v="3316"/>
    <x v="2"/>
  </r>
  <r>
    <x v="3325"/>
    <x v="3324"/>
    <x v="3323"/>
    <x v="44"/>
    <n v="450"/>
    <x v="0"/>
    <s v="GB"/>
    <s v="GBP"/>
    <x v="3317"/>
    <x v="3325"/>
    <b v="0"/>
    <n v="15"/>
    <x v="0"/>
    <s v="theater/plays"/>
    <n v="113"/>
    <n v="30"/>
    <x v="1"/>
    <x v="6"/>
    <x v="3325"/>
    <x v="3317"/>
    <x v="0"/>
  </r>
  <r>
    <x v="3326"/>
    <x v="3325"/>
    <x v="3324"/>
    <x v="6"/>
    <n v="8110"/>
    <x v="0"/>
    <s v="US"/>
    <s v="USD"/>
    <x v="3318"/>
    <x v="3326"/>
    <b v="0"/>
    <n v="57"/>
    <x v="0"/>
    <s v="theater/plays"/>
    <n v="101"/>
    <n v="142.28"/>
    <x v="1"/>
    <x v="6"/>
    <x v="3326"/>
    <x v="3318"/>
    <x v="0"/>
  </r>
  <r>
    <x v="3327"/>
    <x v="3326"/>
    <x v="3325"/>
    <x v="134"/>
    <n v="810"/>
    <x v="0"/>
    <s v="GB"/>
    <s v="GBP"/>
    <x v="3319"/>
    <x v="3327"/>
    <b v="0"/>
    <n v="33"/>
    <x v="0"/>
    <s v="theater/plays"/>
    <n v="101"/>
    <n v="24.55"/>
    <x v="1"/>
    <x v="6"/>
    <x v="3327"/>
    <x v="3319"/>
    <x v="2"/>
  </r>
  <r>
    <x v="3328"/>
    <x v="3327"/>
    <x v="3326"/>
    <x v="40"/>
    <n v="2635"/>
    <x v="0"/>
    <s v="US"/>
    <s v="USD"/>
    <x v="3320"/>
    <x v="3328"/>
    <b v="0"/>
    <n v="9"/>
    <x v="0"/>
    <s v="theater/plays"/>
    <n v="146"/>
    <n v="292.77999999999997"/>
    <x v="1"/>
    <x v="6"/>
    <x v="3328"/>
    <x v="3320"/>
    <x v="3"/>
  </r>
  <r>
    <x v="3329"/>
    <x v="3328"/>
    <x v="3327"/>
    <x v="28"/>
    <n v="1168"/>
    <x v="0"/>
    <s v="GB"/>
    <s v="GBP"/>
    <x v="3321"/>
    <x v="3329"/>
    <b v="0"/>
    <n v="26"/>
    <x v="0"/>
    <s v="theater/plays"/>
    <n v="117"/>
    <n v="44.92"/>
    <x v="1"/>
    <x v="6"/>
    <x v="3329"/>
    <x v="3321"/>
    <x v="3"/>
  </r>
  <r>
    <x v="3330"/>
    <x v="3329"/>
    <x v="3328"/>
    <x v="15"/>
    <n v="1594"/>
    <x v="0"/>
    <s v="GB"/>
    <s v="GBP"/>
    <x v="3322"/>
    <x v="3330"/>
    <b v="0"/>
    <n v="69"/>
    <x v="0"/>
    <s v="theater/plays"/>
    <n v="106"/>
    <n v="23.1"/>
    <x v="1"/>
    <x v="6"/>
    <x v="3330"/>
    <x v="3322"/>
    <x v="0"/>
  </r>
  <r>
    <x v="3331"/>
    <x v="3330"/>
    <x v="3329"/>
    <x v="10"/>
    <n v="5226"/>
    <x v="0"/>
    <s v="US"/>
    <s v="USD"/>
    <x v="3323"/>
    <x v="3331"/>
    <b v="0"/>
    <n v="65"/>
    <x v="0"/>
    <s v="theater/plays"/>
    <n v="105"/>
    <n v="80.400000000000006"/>
    <x v="1"/>
    <x v="6"/>
    <x v="3331"/>
    <x v="3323"/>
    <x v="0"/>
  </r>
  <r>
    <x v="3332"/>
    <x v="3331"/>
    <x v="3330"/>
    <x v="12"/>
    <n v="6000"/>
    <x v="0"/>
    <s v="US"/>
    <s v="USD"/>
    <x v="3324"/>
    <x v="3332"/>
    <b v="0"/>
    <n v="83"/>
    <x v="0"/>
    <s v="theater/plays"/>
    <n v="100"/>
    <n v="72.290000000000006"/>
    <x v="1"/>
    <x v="6"/>
    <x v="3332"/>
    <x v="3324"/>
    <x v="3"/>
  </r>
  <r>
    <x v="3333"/>
    <x v="3332"/>
    <x v="3331"/>
    <x v="8"/>
    <n v="3660"/>
    <x v="0"/>
    <s v="US"/>
    <s v="USD"/>
    <x v="3325"/>
    <x v="3333"/>
    <b v="0"/>
    <n v="111"/>
    <x v="0"/>
    <s v="theater/plays"/>
    <n v="105"/>
    <n v="32.97"/>
    <x v="1"/>
    <x v="6"/>
    <x v="3333"/>
    <x v="3325"/>
    <x v="0"/>
  </r>
  <r>
    <x v="3334"/>
    <x v="3333"/>
    <x v="3332"/>
    <x v="406"/>
    <n v="5366"/>
    <x v="0"/>
    <s v="US"/>
    <s v="USD"/>
    <x v="3326"/>
    <x v="3334"/>
    <b v="0"/>
    <n v="46"/>
    <x v="0"/>
    <s v="theater/plays"/>
    <n v="139"/>
    <n v="116.65"/>
    <x v="1"/>
    <x v="6"/>
    <x v="3334"/>
    <x v="3326"/>
    <x v="0"/>
  </r>
  <r>
    <x v="3335"/>
    <x v="3334"/>
    <x v="3333"/>
    <x v="10"/>
    <n v="5016"/>
    <x v="0"/>
    <s v="GB"/>
    <s v="GBP"/>
    <x v="3327"/>
    <x v="3335"/>
    <b v="0"/>
    <n v="63"/>
    <x v="0"/>
    <s v="theater/plays"/>
    <n v="100"/>
    <n v="79.62"/>
    <x v="1"/>
    <x v="6"/>
    <x v="3335"/>
    <x v="3327"/>
    <x v="3"/>
  </r>
  <r>
    <x v="3336"/>
    <x v="3335"/>
    <x v="3334"/>
    <x v="49"/>
    <n v="250"/>
    <x v="0"/>
    <s v="GB"/>
    <s v="GBP"/>
    <x v="3328"/>
    <x v="3336"/>
    <b v="0"/>
    <n v="9"/>
    <x v="0"/>
    <s v="theater/plays"/>
    <n v="100"/>
    <n v="27.78"/>
    <x v="1"/>
    <x v="6"/>
    <x v="3336"/>
    <x v="3328"/>
    <x v="2"/>
  </r>
  <r>
    <x v="3337"/>
    <x v="3336"/>
    <x v="3335"/>
    <x v="30"/>
    <n v="2755"/>
    <x v="0"/>
    <s v="GB"/>
    <s v="GBP"/>
    <x v="3329"/>
    <x v="3337"/>
    <b v="0"/>
    <n v="34"/>
    <x v="0"/>
    <s v="theater/plays"/>
    <n v="110"/>
    <n v="81.03"/>
    <x v="1"/>
    <x v="6"/>
    <x v="3337"/>
    <x v="3329"/>
    <x v="3"/>
  </r>
  <r>
    <x v="3338"/>
    <x v="3337"/>
    <x v="3336"/>
    <x v="36"/>
    <n v="15327"/>
    <x v="0"/>
    <s v="US"/>
    <s v="USD"/>
    <x v="3330"/>
    <x v="3338"/>
    <b v="0"/>
    <n v="112"/>
    <x v="0"/>
    <s v="theater/plays"/>
    <n v="102"/>
    <n v="136.85"/>
    <x v="1"/>
    <x v="6"/>
    <x v="3338"/>
    <x v="3330"/>
    <x v="1"/>
  </r>
  <r>
    <x v="3339"/>
    <x v="3338"/>
    <x v="3337"/>
    <x v="6"/>
    <n v="8348"/>
    <x v="0"/>
    <s v="US"/>
    <s v="USD"/>
    <x v="3331"/>
    <x v="3339"/>
    <b v="0"/>
    <n v="47"/>
    <x v="0"/>
    <s v="theater/plays"/>
    <n v="104"/>
    <n v="177.62"/>
    <x v="1"/>
    <x v="6"/>
    <x v="3339"/>
    <x v="3331"/>
    <x v="2"/>
  </r>
  <r>
    <x v="3340"/>
    <x v="3339"/>
    <x v="3338"/>
    <x v="9"/>
    <n v="4145"/>
    <x v="0"/>
    <s v="US"/>
    <s v="USD"/>
    <x v="3332"/>
    <x v="3340"/>
    <b v="0"/>
    <n v="38"/>
    <x v="0"/>
    <s v="theater/plays"/>
    <n v="138"/>
    <n v="109.08"/>
    <x v="1"/>
    <x v="6"/>
    <x v="3340"/>
    <x v="3332"/>
    <x v="2"/>
  </r>
  <r>
    <x v="3341"/>
    <x v="3340"/>
    <x v="3339"/>
    <x v="295"/>
    <n v="3350"/>
    <x v="0"/>
    <s v="GB"/>
    <s v="GBP"/>
    <x v="3333"/>
    <x v="3341"/>
    <b v="0"/>
    <n v="28"/>
    <x v="0"/>
    <s v="theater/plays"/>
    <n v="100"/>
    <n v="119.64"/>
    <x v="1"/>
    <x v="6"/>
    <x v="3341"/>
    <x v="3333"/>
    <x v="2"/>
  </r>
  <r>
    <x v="3342"/>
    <x v="3341"/>
    <x v="3340"/>
    <x v="12"/>
    <n v="6100"/>
    <x v="0"/>
    <s v="US"/>
    <s v="USD"/>
    <x v="3334"/>
    <x v="3342"/>
    <b v="0"/>
    <n v="78"/>
    <x v="0"/>
    <s v="theater/plays"/>
    <n v="102"/>
    <n v="78.209999999999994"/>
    <x v="1"/>
    <x v="6"/>
    <x v="3342"/>
    <x v="3334"/>
    <x v="0"/>
  </r>
  <r>
    <x v="3343"/>
    <x v="3342"/>
    <x v="3341"/>
    <x v="176"/>
    <n v="1200"/>
    <x v="0"/>
    <s v="GB"/>
    <s v="GBP"/>
    <x v="3335"/>
    <x v="3343"/>
    <b v="0"/>
    <n v="23"/>
    <x v="0"/>
    <s v="theater/plays"/>
    <n v="171"/>
    <n v="52.17"/>
    <x v="1"/>
    <x v="6"/>
    <x v="3343"/>
    <x v="3335"/>
    <x v="2"/>
  </r>
  <r>
    <x v="3344"/>
    <x v="3343"/>
    <x v="3342"/>
    <x v="37"/>
    <n v="4565"/>
    <x v="0"/>
    <s v="US"/>
    <s v="USD"/>
    <x v="3336"/>
    <x v="3344"/>
    <b v="0"/>
    <n v="40"/>
    <x v="0"/>
    <s v="theater/plays"/>
    <n v="101"/>
    <n v="114.13"/>
    <x v="1"/>
    <x v="6"/>
    <x v="3344"/>
    <x v="3336"/>
    <x v="3"/>
  </r>
  <r>
    <x v="3345"/>
    <x v="3344"/>
    <x v="3343"/>
    <x v="2"/>
    <n v="650"/>
    <x v="0"/>
    <s v="US"/>
    <s v="USD"/>
    <x v="3337"/>
    <x v="3345"/>
    <b v="0"/>
    <n v="13"/>
    <x v="0"/>
    <s v="theater/plays"/>
    <n v="130"/>
    <n v="50"/>
    <x v="1"/>
    <x v="6"/>
    <x v="3345"/>
    <x v="3337"/>
    <x v="0"/>
  </r>
  <r>
    <x v="3346"/>
    <x v="3345"/>
    <x v="3344"/>
    <x v="15"/>
    <n v="1650"/>
    <x v="0"/>
    <s v="US"/>
    <s v="USD"/>
    <x v="3338"/>
    <x v="3346"/>
    <b v="0"/>
    <n v="18"/>
    <x v="0"/>
    <s v="theater/plays"/>
    <n v="110"/>
    <n v="91.67"/>
    <x v="1"/>
    <x v="6"/>
    <x v="3346"/>
    <x v="3338"/>
    <x v="0"/>
  </r>
  <r>
    <x v="3347"/>
    <x v="3346"/>
    <x v="3345"/>
    <x v="13"/>
    <n v="2389"/>
    <x v="0"/>
    <s v="GB"/>
    <s v="GBP"/>
    <x v="3339"/>
    <x v="3347"/>
    <b v="0"/>
    <n v="22"/>
    <x v="0"/>
    <s v="theater/plays"/>
    <n v="119"/>
    <n v="108.59"/>
    <x v="1"/>
    <x v="6"/>
    <x v="3347"/>
    <x v="3339"/>
    <x v="2"/>
  </r>
  <r>
    <x v="3348"/>
    <x v="3265"/>
    <x v="3346"/>
    <x v="62"/>
    <n v="5516"/>
    <x v="0"/>
    <s v="US"/>
    <s v="USD"/>
    <x v="3340"/>
    <x v="3348"/>
    <b v="0"/>
    <n v="79"/>
    <x v="0"/>
    <s v="theater/plays"/>
    <n v="100"/>
    <n v="69.819999999999993"/>
    <x v="1"/>
    <x v="6"/>
    <x v="3348"/>
    <x v="3340"/>
    <x v="2"/>
  </r>
  <r>
    <x v="3349"/>
    <x v="3347"/>
    <x v="3347"/>
    <x v="28"/>
    <n v="1534"/>
    <x v="0"/>
    <s v="US"/>
    <s v="USD"/>
    <x v="3341"/>
    <x v="3349"/>
    <b v="0"/>
    <n v="14"/>
    <x v="0"/>
    <s v="theater/plays"/>
    <n v="153"/>
    <n v="109.57"/>
    <x v="1"/>
    <x v="6"/>
    <x v="3349"/>
    <x v="3341"/>
    <x v="2"/>
  </r>
  <r>
    <x v="3350"/>
    <x v="3348"/>
    <x v="3348"/>
    <x v="8"/>
    <n v="3655"/>
    <x v="0"/>
    <s v="LU"/>
    <s v="EUR"/>
    <x v="3342"/>
    <x v="3350"/>
    <b v="0"/>
    <n v="51"/>
    <x v="0"/>
    <s v="theater/plays"/>
    <n v="104"/>
    <n v="71.67"/>
    <x v="1"/>
    <x v="6"/>
    <x v="3350"/>
    <x v="3342"/>
    <x v="0"/>
  </r>
  <r>
    <x v="3351"/>
    <x v="3349"/>
    <x v="3349"/>
    <x v="10"/>
    <n v="5055"/>
    <x v="0"/>
    <s v="GB"/>
    <s v="GBP"/>
    <x v="3343"/>
    <x v="3351"/>
    <b v="0"/>
    <n v="54"/>
    <x v="0"/>
    <s v="theater/plays"/>
    <n v="101"/>
    <n v="93.61"/>
    <x v="1"/>
    <x v="6"/>
    <x v="3351"/>
    <x v="3343"/>
    <x v="3"/>
  </r>
  <r>
    <x v="3352"/>
    <x v="3350"/>
    <x v="3350"/>
    <x v="10"/>
    <n v="5376"/>
    <x v="0"/>
    <s v="GB"/>
    <s v="GBP"/>
    <x v="3344"/>
    <x v="3352"/>
    <b v="0"/>
    <n v="70"/>
    <x v="0"/>
    <s v="theater/plays"/>
    <n v="108"/>
    <n v="76.8"/>
    <x v="1"/>
    <x v="6"/>
    <x v="3352"/>
    <x v="3344"/>
    <x v="2"/>
  </r>
  <r>
    <x v="3353"/>
    <x v="3351"/>
    <x v="3351"/>
    <x v="2"/>
    <n v="1575"/>
    <x v="0"/>
    <s v="GB"/>
    <s v="GBP"/>
    <x v="3345"/>
    <x v="3353"/>
    <b v="0"/>
    <n v="44"/>
    <x v="0"/>
    <s v="theater/plays"/>
    <n v="315"/>
    <n v="35.799999999999997"/>
    <x v="1"/>
    <x v="6"/>
    <x v="3353"/>
    <x v="3345"/>
    <x v="2"/>
  </r>
  <r>
    <x v="3354"/>
    <x v="3352"/>
    <x v="3352"/>
    <x v="9"/>
    <n v="3058"/>
    <x v="0"/>
    <s v="US"/>
    <s v="USD"/>
    <x v="3346"/>
    <x v="3354"/>
    <b v="0"/>
    <n v="55"/>
    <x v="0"/>
    <s v="theater/plays"/>
    <n v="102"/>
    <n v="55.6"/>
    <x v="1"/>
    <x v="6"/>
    <x v="3354"/>
    <x v="3346"/>
    <x v="0"/>
  </r>
  <r>
    <x v="3355"/>
    <x v="3353"/>
    <x v="3353"/>
    <x v="257"/>
    <n v="2210"/>
    <x v="0"/>
    <s v="GB"/>
    <s v="GBP"/>
    <x v="3347"/>
    <x v="3355"/>
    <b v="0"/>
    <n v="15"/>
    <x v="0"/>
    <s v="theater/plays"/>
    <n v="126"/>
    <n v="147.33000000000001"/>
    <x v="1"/>
    <x v="6"/>
    <x v="3355"/>
    <x v="3347"/>
    <x v="2"/>
  </r>
  <r>
    <x v="3356"/>
    <x v="3354"/>
    <x v="3354"/>
    <x v="15"/>
    <n v="1521"/>
    <x v="0"/>
    <s v="GB"/>
    <s v="GBP"/>
    <x v="3348"/>
    <x v="3356"/>
    <b v="0"/>
    <n v="27"/>
    <x v="0"/>
    <s v="theater/plays"/>
    <n v="101"/>
    <n v="56.33"/>
    <x v="1"/>
    <x v="6"/>
    <x v="3356"/>
    <x v="3348"/>
    <x v="2"/>
  </r>
  <r>
    <x v="3357"/>
    <x v="3355"/>
    <x v="3355"/>
    <x v="13"/>
    <n v="2020"/>
    <x v="0"/>
    <s v="GB"/>
    <s v="GBP"/>
    <x v="3349"/>
    <x v="3357"/>
    <b v="0"/>
    <n v="21"/>
    <x v="0"/>
    <s v="theater/plays"/>
    <n v="101"/>
    <n v="96.19"/>
    <x v="1"/>
    <x v="6"/>
    <x v="3357"/>
    <x v="3349"/>
    <x v="3"/>
  </r>
  <r>
    <x v="3358"/>
    <x v="3356"/>
    <x v="3356"/>
    <x v="3"/>
    <n v="10299"/>
    <x v="0"/>
    <s v="US"/>
    <s v="USD"/>
    <x v="3350"/>
    <x v="3358"/>
    <b v="0"/>
    <n v="162"/>
    <x v="0"/>
    <s v="theater/plays"/>
    <n v="103"/>
    <n v="63.57"/>
    <x v="1"/>
    <x v="6"/>
    <x v="3358"/>
    <x v="3350"/>
    <x v="3"/>
  </r>
  <r>
    <x v="3359"/>
    <x v="3357"/>
    <x v="3357"/>
    <x v="23"/>
    <n v="4250"/>
    <x v="0"/>
    <s v="US"/>
    <s v="USD"/>
    <x v="3351"/>
    <x v="3359"/>
    <b v="0"/>
    <n v="23"/>
    <x v="0"/>
    <s v="theater/plays"/>
    <n v="106"/>
    <n v="184.78"/>
    <x v="1"/>
    <x v="6"/>
    <x v="3359"/>
    <x v="3351"/>
    <x v="1"/>
  </r>
  <r>
    <x v="3360"/>
    <x v="3358"/>
    <x v="3358"/>
    <x v="7"/>
    <n v="9124"/>
    <x v="0"/>
    <s v="SG"/>
    <s v="SGD"/>
    <x v="3352"/>
    <x v="3360"/>
    <b v="0"/>
    <n v="72"/>
    <x v="0"/>
    <s v="theater/plays"/>
    <n v="101"/>
    <n v="126.72"/>
    <x v="1"/>
    <x v="6"/>
    <x v="3360"/>
    <x v="3352"/>
    <x v="2"/>
  </r>
  <r>
    <x v="3361"/>
    <x v="3359"/>
    <x v="3359"/>
    <x v="10"/>
    <n v="5673"/>
    <x v="0"/>
    <s v="US"/>
    <s v="USD"/>
    <x v="3353"/>
    <x v="3361"/>
    <b v="0"/>
    <n v="68"/>
    <x v="0"/>
    <s v="theater/plays"/>
    <n v="113"/>
    <n v="83.43"/>
    <x v="1"/>
    <x v="6"/>
    <x v="3361"/>
    <x v="3353"/>
    <x v="3"/>
  </r>
  <r>
    <x v="3362"/>
    <x v="3360"/>
    <x v="3360"/>
    <x v="2"/>
    <n v="1090"/>
    <x v="0"/>
    <s v="US"/>
    <s v="USD"/>
    <x v="3354"/>
    <x v="3362"/>
    <b v="0"/>
    <n v="20"/>
    <x v="0"/>
    <s v="theater/plays"/>
    <n v="218"/>
    <n v="54.5"/>
    <x v="1"/>
    <x v="6"/>
    <x v="3362"/>
    <x v="3354"/>
    <x v="0"/>
  </r>
  <r>
    <x v="3363"/>
    <x v="3361"/>
    <x v="3361"/>
    <x v="407"/>
    <n v="7860"/>
    <x v="0"/>
    <s v="US"/>
    <s v="USD"/>
    <x v="3355"/>
    <x v="3363"/>
    <b v="0"/>
    <n v="26"/>
    <x v="0"/>
    <s v="theater/plays"/>
    <n v="101"/>
    <n v="302.31"/>
    <x v="1"/>
    <x v="6"/>
    <x v="3363"/>
    <x v="3355"/>
    <x v="3"/>
  </r>
  <r>
    <x v="3364"/>
    <x v="3362"/>
    <x v="3362"/>
    <x v="9"/>
    <n v="3178"/>
    <x v="0"/>
    <s v="GB"/>
    <s v="GBP"/>
    <x v="3266"/>
    <x v="3364"/>
    <b v="0"/>
    <n v="72"/>
    <x v="0"/>
    <s v="theater/plays"/>
    <n v="106"/>
    <n v="44.14"/>
    <x v="1"/>
    <x v="6"/>
    <x v="3364"/>
    <x v="3266"/>
    <x v="2"/>
  </r>
  <r>
    <x v="3365"/>
    <x v="3363"/>
    <x v="3363"/>
    <x v="30"/>
    <n v="2600"/>
    <x v="0"/>
    <s v="US"/>
    <s v="USD"/>
    <x v="3356"/>
    <x v="3365"/>
    <b v="0"/>
    <n v="3"/>
    <x v="0"/>
    <s v="theater/plays"/>
    <n v="104"/>
    <n v="866.67"/>
    <x v="1"/>
    <x v="6"/>
    <x v="3365"/>
    <x v="3356"/>
    <x v="0"/>
  </r>
  <r>
    <x v="3366"/>
    <x v="3364"/>
    <x v="3364"/>
    <x v="2"/>
    <n v="1105"/>
    <x v="0"/>
    <s v="US"/>
    <s v="USD"/>
    <x v="3357"/>
    <x v="3366"/>
    <b v="0"/>
    <n v="18"/>
    <x v="0"/>
    <s v="theater/plays"/>
    <n v="221"/>
    <n v="61.39"/>
    <x v="1"/>
    <x v="6"/>
    <x v="3366"/>
    <x v="3357"/>
    <x v="0"/>
  </r>
  <r>
    <x v="3367"/>
    <x v="3365"/>
    <x v="3365"/>
    <x v="47"/>
    <n v="890"/>
    <x v="0"/>
    <s v="GB"/>
    <s v="GBP"/>
    <x v="3358"/>
    <x v="3367"/>
    <b v="0"/>
    <n v="30"/>
    <x v="0"/>
    <s v="theater/plays"/>
    <n v="119"/>
    <n v="29.67"/>
    <x v="1"/>
    <x v="6"/>
    <x v="3367"/>
    <x v="3358"/>
    <x v="0"/>
  </r>
  <r>
    <x v="3368"/>
    <x v="3366"/>
    <x v="3366"/>
    <x v="28"/>
    <n v="1046"/>
    <x v="0"/>
    <s v="US"/>
    <s v="USD"/>
    <x v="3359"/>
    <x v="3368"/>
    <b v="0"/>
    <n v="23"/>
    <x v="0"/>
    <s v="theater/plays"/>
    <n v="105"/>
    <n v="45.48"/>
    <x v="1"/>
    <x v="6"/>
    <x v="3368"/>
    <x v="3359"/>
    <x v="3"/>
  </r>
  <r>
    <x v="3369"/>
    <x v="3367"/>
    <x v="3367"/>
    <x v="10"/>
    <n v="5195"/>
    <x v="0"/>
    <s v="IE"/>
    <s v="EUR"/>
    <x v="3360"/>
    <x v="3369"/>
    <b v="0"/>
    <n v="54"/>
    <x v="0"/>
    <s v="theater/plays"/>
    <n v="104"/>
    <n v="96.2"/>
    <x v="1"/>
    <x v="6"/>
    <x v="3369"/>
    <x v="3360"/>
    <x v="2"/>
  </r>
  <r>
    <x v="3370"/>
    <x v="3368"/>
    <x v="3368"/>
    <x v="15"/>
    <n v="1766"/>
    <x v="0"/>
    <s v="US"/>
    <s v="USD"/>
    <x v="3361"/>
    <x v="3370"/>
    <b v="0"/>
    <n v="26"/>
    <x v="0"/>
    <s v="theater/plays"/>
    <n v="118"/>
    <n v="67.92"/>
    <x v="1"/>
    <x v="6"/>
    <x v="3370"/>
    <x v="3361"/>
    <x v="2"/>
  </r>
  <r>
    <x v="3371"/>
    <x v="3369"/>
    <x v="3369"/>
    <x v="48"/>
    <n v="277"/>
    <x v="0"/>
    <s v="US"/>
    <s v="USD"/>
    <x v="3362"/>
    <x v="3371"/>
    <b v="0"/>
    <n v="9"/>
    <x v="0"/>
    <s v="theater/plays"/>
    <n v="139"/>
    <n v="30.78"/>
    <x v="1"/>
    <x v="6"/>
    <x v="3371"/>
    <x v="3362"/>
    <x v="0"/>
  </r>
  <r>
    <x v="3372"/>
    <x v="3370"/>
    <x v="3370"/>
    <x v="28"/>
    <n v="1035"/>
    <x v="0"/>
    <s v="US"/>
    <s v="USD"/>
    <x v="2835"/>
    <x v="3372"/>
    <b v="0"/>
    <n v="27"/>
    <x v="0"/>
    <s v="theater/plays"/>
    <n v="104"/>
    <n v="38.33"/>
    <x v="1"/>
    <x v="6"/>
    <x v="3372"/>
    <x v="2835"/>
    <x v="3"/>
  </r>
  <r>
    <x v="3373"/>
    <x v="3371"/>
    <x v="3371"/>
    <x v="13"/>
    <n v="2005"/>
    <x v="0"/>
    <s v="GB"/>
    <s v="GBP"/>
    <x v="3363"/>
    <x v="3373"/>
    <b v="0"/>
    <n v="30"/>
    <x v="0"/>
    <s v="theater/plays"/>
    <n v="100"/>
    <n v="66.83"/>
    <x v="1"/>
    <x v="6"/>
    <x v="3373"/>
    <x v="3363"/>
    <x v="0"/>
  </r>
  <r>
    <x v="3374"/>
    <x v="3372"/>
    <x v="3372"/>
    <x v="8"/>
    <n v="3730"/>
    <x v="0"/>
    <s v="CA"/>
    <s v="CAD"/>
    <x v="3364"/>
    <x v="3374"/>
    <b v="0"/>
    <n v="52"/>
    <x v="0"/>
    <s v="theater/plays"/>
    <n v="107"/>
    <n v="71.73"/>
    <x v="1"/>
    <x v="6"/>
    <x v="3374"/>
    <x v="3364"/>
    <x v="0"/>
  </r>
  <r>
    <x v="3375"/>
    <x v="3373"/>
    <x v="3373"/>
    <x v="9"/>
    <n v="3000"/>
    <x v="0"/>
    <s v="GB"/>
    <s v="GBP"/>
    <x v="3365"/>
    <x v="3375"/>
    <b v="0"/>
    <n v="17"/>
    <x v="0"/>
    <s v="theater/plays"/>
    <n v="100"/>
    <n v="176.47"/>
    <x v="1"/>
    <x v="6"/>
    <x v="3375"/>
    <x v="3365"/>
    <x v="3"/>
  </r>
  <r>
    <x v="3376"/>
    <x v="3374"/>
    <x v="3374"/>
    <x v="6"/>
    <n v="8001"/>
    <x v="0"/>
    <s v="US"/>
    <s v="USD"/>
    <x v="3366"/>
    <x v="3376"/>
    <b v="0"/>
    <n v="19"/>
    <x v="0"/>
    <s v="theater/plays"/>
    <n v="100"/>
    <n v="421.11"/>
    <x v="1"/>
    <x v="6"/>
    <x v="3376"/>
    <x v="3366"/>
    <x v="0"/>
  </r>
  <r>
    <x v="3377"/>
    <x v="3375"/>
    <x v="3375"/>
    <x v="6"/>
    <n v="8084"/>
    <x v="0"/>
    <s v="GB"/>
    <s v="GBP"/>
    <x v="3367"/>
    <x v="3377"/>
    <b v="0"/>
    <n v="77"/>
    <x v="0"/>
    <s v="theater/plays"/>
    <n v="101"/>
    <n v="104.99"/>
    <x v="1"/>
    <x v="6"/>
    <x v="3377"/>
    <x v="3367"/>
    <x v="0"/>
  </r>
  <r>
    <x v="3378"/>
    <x v="3376"/>
    <x v="3376"/>
    <x v="131"/>
    <n v="592"/>
    <x v="0"/>
    <s v="GB"/>
    <s v="GBP"/>
    <x v="3368"/>
    <x v="3378"/>
    <b v="0"/>
    <n v="21"/>
    <x v="0"/>
    <s v="theater/plays"/>
    <n v="108"/>
    <n v="28.19"/>
    <x v="1"/>
    <x v="6"/>
    <x v="3378"/>
    <x v="3368"/>
    <x v="3"/>
  </r>
  <r>
    <x v="3379"/>
    <x v="3377"/>
    <x v="3377"/>
    <x v="13"/>
    <n v="2073"/>
    <x v="0"/>
    <s v="GB"/>
    <s v="GBP"/>
    <x v="3369"/>
    <x v="3379"/>
    <b v="0"/>
    <n v="38"/>
    <x v="0"/>
    <s v="theater/plays"/>
    <n v="104"/>
    <n v="54.55"/>
    <x v="1"/>
    <x v="6"/>
    <x v="3379"/>
    <x v="3369"/>
    <x v="0"/>
  </r>
  <r>
    <x v="3380"/>
    <x v="3378"/>
    <x v="3378"/>
    <x v="9"/>
    <n v="3133"/>
    <x v="0"/>
    <s v="US"/>
    <s v="USD"/>
    <x v="3370"/>
    <x v="3380"/>
    <b v="0"/>
    <n v="28"/>
    <x v="0"/>
    <s v="theater/plays"/>
    <n v="104"/>
    <n v="111.89"/>
    <x v="1"/>
    <x v="6"/>
    <x v="3380"/>
    <x v="3370"/>
    <x v="3"/>
  </r>
  <r>
    <x v="3381"/>
    <x v="3379"/>
    <x v="3379"/>
    <x v="23"/>
    <n v="4090"/>
    <x v="0"/>
    <s v="US"/>
    <s v="USD"/>
    <x v="3371"/>
    <x v="3381"/>
    <b v="0"/>
    <n v="48"/>
    <x v="0"/>
    <s v="theater/plays"/>
    <n v="102"/>
    <n v="85.21"/>
    <x v="1"/>
    <x v="6"/>
    <x v="3381"/>
    <x v="3371"/>
    <x v="0"/>
  </r>
  <r>
    <x v="3382"/>
    <x v="3380"/>
    <x v="3380"/>
    <x v="8"/>
    <n v="3526"/>
    <x v="0"/>
    <s v="GB"/>
    <s v="GBP"/>
    <x v="3372"/>
    <x v="3382"/>
    <b v="0"/>
    <n v="46"/>
    <x v="0"/>
    <s v="theater/plays"/>
    <n v="101"/>
    <n v="76.650000000000006"/>
    <x v="1"/>
    <x v="6"/>
    <x v="3382"/>
    <x v="3372"/>
    <x v="2"/>
  </r>
  <r>
    <x v="3383"/>
    <x v="3381"/>
    <x v="3381"/>
    <x v="257"/>
    <n v="1955"/>
    <x v="0"/>
    <s v="US"/>
    <s v="USD"/>
    <x v="3373"/>
    <x v="3383"/>
    <b v="0"/>
    <n v="30"/>
    <x v="0"/>
    <s v="theater/plays"/>
    <n v="112"/>
    <n v="65.17"/>
    <x v="1"/>
    <x v="6"/>
    <x v="3383"/>
    <x v="3373"/>
    <x v="2"/>
  </r>
  <r>
    <x v="3384"/>
    <x v="3382"/>
    <x v="3382"/>
    <x v="12"/>
    <n v="6000.66"/>
    <x v="0"/>
    <s v="US"/>
    <s v="USD"/>
    <x v="3374"/>
    <x v="3384"/>
    <b v="0"/>
    <n v="64"/>
    <x v="0"/>
    <s v="theater/plays"/>
    <n v="100"/>
    <n v="93.76"/>
    <x v="1"/>
    <x v="6"/>
    <x v="3384"/>
    <x v="3374"/>
    <x v="0"/>
  </r>
  <r>
    <x v="3385"/>
    <x v="3383"/>
    <x v="3383"/>
    <x v="13"/>
    <n v="2000"/>
    <x v="0"/>
    <s v="US"/>
    <s v="USD"/>
    <x v="3375"/>
    <x v="3385"/>
    <b v="0"/>
    <n v="15"/>
    <x v="0"/>
    <s v="theater/plays"/>
    <n v="100"/>
    <n v="133.33000000000001"/>
    <x v="1"/>
    <x v="6"/>
    <x v="3385"/>
    <x v="3375"/>
    <x v="3"/>
  </r>
  <r>
    <x v="3386"/>
    <x v="3384"/>
    <x v="3384"/>
    <x v="13"/>
    <n v="2100"/>
    <x v="0"/>
    <s v="US"/>
    <s v="USD"/>
    <x v="3376"/>
    <x v="3386"/>
    <b v="0"/>
    <n v="41"/>
    <x v="0"/>
    <s v="theater/plays"/>
    <n v="105"/>
    <n v="51.22"/>
    <x v="1"/>
    <x v="6"/>
    <x v="3386"/>
    <x v="3376"/>
    <x v="3"/>
  </r>
  <r>
    <x v="3387"/>
    <x v="3385"/>
    <x v="3385"/>
    <x v="9"/>
    <n v="3506"/>
    <x v="0"/>
    <s v="US"/>
    <s v="USD"/>
    <x v="3377"/>
    <x v="3387"/>
    <b v="0"/>
    <n v="35"/>
    <x v="0"/>
    <s v="theater/plays"/>
    <n v="117"/>
    <n v="100.17"/>
    <x v="1"/>
    <x v="6"/>
    <x v="3387"/>
    <x v="3377"/>
    <x v="3"/>
  </r>
  <r>
    <x v="3388"/>
    <x v="3386"/>
    <x v="3386"/>
    <x v="15"/>
    <n v="1557"/>
    <x v="0"/>
    <s v="GB"/>
    <s v="GBP"/>
    <x v="3378"/>
    <x v="3388"/>
    <b v="0"/>
    <n v="45"/>
    <x v="0"/>
    <s v="theater/plays"/>
    <n v="104"/>
    <n v="34.6"/>
    <x v="1"/>
    <x v="6"/>
    <x v="3388"/>
    <x v="3378"/>
    <x v="0"/>
  </r>
  <r>
    <x v="3389"/>
    <x v="3387"/>
    <x v="3387"/>
    <x v="3"/>
    <n v="11450"/>
    <x v="0"/>
    <s v="US"/>
    <s v="USD"/>
    <x v="3379"/>
    <x v="3389"/>
    <b v="0"/>
    <n v="62"/>
    <x v="0"/>
    <s v="theater/plays"/>
    <n v="115"/>
    <n v="184.68"/>
    <x v="1"/>
    <x v="6"/>
    <x v="3389"/>
    <x v="3379"/>
    <x v="2"/>
  </r>
  <r>
    <x v="3390"/>
    <x v="3388"/>
    <x v="3388"/>
    <x v="15"/>
    <n v="1536"/>
    <x v="0"/>
    <s v="US"/>
    <s v="USD"/>
    <x v="3380"/>
    <x v="3390"/>
    <b v="0"/>
    <n v="22"/>
    <x v="0"/>
    <s v="theater/plays"/>
    <n v="102"/>
    <n v="69.819999999999993"/>
    <x v="1"/>
    <x v="6"/>
    <x v="3390"/>
    <x v="3380"/>
    <x v="3"/>
  </r>
  <r>
    <x v="3391"/>
    <x v="3389"/>
    <x v="3389"/>
    <x v="2"/>
    <n v="1115"/>
    <x v="0"/>
    <s v="US"/>
    <s v="USD"/>
    <x v="3381"/>
    <x v="3391"/>
    <b v="0"/>
    <n v="18"/>
    <x v="0"/>
    <s v="theater/plays"/>
    <n v="223"/>
    <n v="61.94"/>
    <x v="1"/>
    <x v="6"/>
    <x v="3391"/>
    <x v="3381"/>
    <x v="3"/>
  </r>
  <r>
    <x v="3392"/>
    <x v="3390"/>
    <x v="3390"/>
    <x v="2"/>
    <n v="500"/>
    <x v="0"/>
    <s v="GB"/>
    <s v="GBP"/>
    <x v="3382"/>
    <x v="3392"/>
    <b v="0"/>
    <n v="12"/>
    <x v="0"/>
    <s v="theater/plays"/>
    <n v="100"/>
    <n v="41.67"/>
    <x v="1"/>
    <x v="6"/>
    <x v="3392"/>
    <x v="3382"/>
    <x v="2"/>
  </r>
  <r>
    <x v="3393"/>
    <x v="3391"/>
    <x v="3391"/>
    <x v="15"/>
    <n v="1587"/>
    <x v="0"/>
    <s v="US"/>
    <s v="USD"/>
    <x v="3383"/>
    <x v="3393"/>
    <b v="0"/>
    <n v="44"/>
    <x v="0"/>
    <s v="theater/plays"/>
    <n v="106"/>
    <n v="36.07"/>
    <x v="1"/>
    <x v="6"/>
    <x v="3393"/>
    <x v="3383"/>
    <x v="3"/>
  </r>
  <r>
    <x v="3394"/>
    <x v="3392"/>
    <x v="3392"/>
    <x v="131"/>
    <n v="783"/>
    <x v="0"/>
    <s v="GB"/>
    <s v="GBP"/>
    <x v="3384"/>
    <x v="3394"/>
    <b v="0"/>
    <n v="27"/>
    <x v="0"/>
    <s v="theater/plays"/>
    <n v="142"/>
    <n v="29"/>
    <x v="1"/>
    <x v="6"/>
    <x v="3394"/>
    <x v="3384"/>
    <x v="3"/>
  </r>
  <r>
    <x v="3395"/>
    <x v="3393"/>
    <x v="3393"/>
    <x v="2"/>
    <n v="920"/>
    <x v="0"/>
    <s v="GB"/>
    <s v="GBP"/>
    <x v="3385"/>
    <x v="3395"/>
    <b v="0"/>
    <n v="38"/>
    <x v="0"/>
    <s v="theater/plays"/>
    <n v="184"/>
    <n v="24.21"/>
    <x v="1"/>
    <x v="6"/>
    <x v="3395"/>
    <x v="3385"/>
    <x v="0"/>
  </r>
  <r>
    <x v="3396"/>
    <x v="3394"/>
    <x v="3394"/>
    <x v="15"/>
    <n v="1565"/>
    <x v="0"/>
    <s v="US"/>
    <s v="USD"/>
    <x v="2806"/>
    <x v="3396"/>
    <b v="0"/>
    <n v="28"/>
    <x v="0"/>
    <s v="theater/plays"/>
    <n v="104"/>
    <n v="55.89"/>
    <x v="1"/>
    <x v="6"/>
    <x v="3396"/>
    <x v="2806"/>
    <x v="3"/>
  </r>
  <r>
    <x v="3397"/>
    <x v="3395"/>
    <x v="3395"/>
    <x v="49"/>
    <n v="280"/>
    <x v="0"/>
    <s v="GB"/>
    <s v="GBP"/>
    <x v="3386"/>
    <x v="3397"/>
    <b v="0"/>
    <n v="24"/>
    <x v="0"/>
    <s v="theater/plays"/>
    <n v="112"/>
    <n v="11.67"/>
    <x v="1"/>
    <x v="6"/>
    <x v="3397"/>
    <x v="3386"/>
    <x v="2"/>
  </r>
  <r>
    <x v="3398"/>
    <x v="3396"/>
    <x v="3396"/>
    <x v="23"/>
    <n v="4443"/>
    <x v="0"/>
    <s v="US"/>
    <s v="USD"/>
    <x v="3387"/>
    <x v="3398"/>
    <b v="0"/>
    <n v="65"/>
    <x v="0"/>
    <s v="theater/plays"/>
    <n v="111"/>
    <n v="68.349999999999994"/>
    <x v="1"/>
    <x v="6"/>
    <x v="3398"/>
    <x v="3387"/>
    <x v="3"/>
  </r>
  <r>
    <x v="3399"/>
    <x v="3397"/>
    <x v="3397"/>
    <x v="38"/>
    <n v="1245"/>
    <x v="0"/>
    <s v="GB"/>
    <s v="GBP"/>
    <x v="3388"/>
    <x v="3399"/>
    <b v="0"/>
    <n v="46"/>
    <x v="0"/>
    <s v="theater/plays"/>
    <n v="104"/>
    <n v="27.07"/>
    <x v="1"/>
    <x v="6"/>
    <x v="3399"/>
    <x v="3388"/>
    <x v="0"/>
  </r>
  <r>
    <x v="3400"/>
    <x v="3398"/>
    <x v="3398"/>
    <x v="3"/>
    <n v="10041"/>
    <x v="0"/>
    <s v="US"/>
    <s v="USD"/>
    <x v="3389"/>
    <x v="3400"/>
    <b v="0"/>
    <n v="85"/>
    <x v="0"/>
    <s v="theater/plays"/>
    <n v="100"/>
    <n v="118.13"/>
    <x v="1"/>
    <x v="6"/>
    <x v="3400"/>
    <x v="3389"/>
    <x v="3"/>
  </r>
  <r>
    <x v="3401"/>
    <x v="3399"/>
    <x v="3399"/>
    <x v="193"/>
    <n v="2954"/>
    <x v="0"/>
    <s v="GB"/>
    <s v="GBP"/>
    <x v="3390"/>
    <x v="3401"/>
    <b v="0"/>
    <n v="66"/>
    <x v="0"/>
    <s v="theater/plays"/>
    <n v="102"/>
    <n v="44.76"/>
    <x v="1"/>
    <x v="6"/>
    <x v="3401"/>
    <x v="3390"/>
    <x v="0"/>
  </r>
  <r>
    <x v="3402"/>
    <x v="3400"/>
    <x v="3400"/>
    <x v="36"/>
    <n v="16465"/>
    <x v="0"/>
    <s v="US"/>
    <s v="USD"/>
    <x v="3391"/>
    <x v="3402"/>
    <b v="0"/>
    <n v="165"/>
    <x v="0"/>
    <s v="theater/plays"/>
    <n v="110"/>
    <n v="99.79"/>
    <x v="1"/>
    <x v="6"/>
    <x v="3402"/>
    <x v="3391"/>
    <x v="0"/>
  </r>
  <r>
    <x v="3403"/>
    <x v="3401"/>
    <x v="3401"/>
    <x v="13"/>
    <n v="2000"/>
    <x v="0"/>
    <s v="GB"/>
    <s v="GBP"/>
    <x v="3392"/>
    <x v="3403"/>
    <b v="0"/>
    <n v="17"/>
    <x v="0"/>
    <s v="theater/plays"/>
    <n v="100"/>
    <n v="117.65"/>
    <x v="1"/>
    <x v="6"/>
    <x v="3403"/>
    <x v="3392"/>
    <x v="0"/>
  </r>
  <r>
    <x v="3404"/>
    <x v="3402"/>
    <x v="3402"/>
    <x v="2"/>
    <n v="610"/>
    <x v="0"/>
    <s v="US"/>
    <s v="USD"/>
    <x v="3393"/>
    <x v="3404"/>
    <b v="0"/>
    <n v="3"/>
    <x v="0"/>
    <s v="theater/plays"/>
    <n v="122"/>
    <n v="203.33"/>
    <x v="1"/>
    <x v="6"/>
    <x v="3404"/>
    <x v="3393"/>
    <x v="0"/>
  </r>
  <r>
    <x v="3405"/>
    <x v="3403"/>
    <x v="3403"/>
    <x v="18"/>
    <n v="481.5"/>
    <x v="0"/>
    <s v="GB"/>
    <s v="GBP"/>
    <x v="3394"/>
    <x v="3405"/>
    <b v="0"/>
    <n v="17"/>
    <x v="0"/>
    <s v="theater/plays"/>
    <n v="138"/>
    <n v="28.32"/>
    <x v="1"/>
    <x v="6"/>
    <x v="3405"/>
    <x v="3394"/>
    <x v="2"/>
  </r>
  <r>
    <x v="3406"/>
    <x v="3404"/>
    <x v="3404"/>
    <x v="3"/>
    <n v="10031"/>
    <x v="0"/>
    <s v="US"/>
    <s v="USD"/>
    <x v="3395"/>
    <x v="3406"/>
    <b v="0"/>
    <n v="91"/>
    <x v="0"/>
    <s v="theater/plays"/>
    <n v="100"/>
    <n v="110.23"/>
    <x v="1"/>
    <x v="6"/>
    <x v="3406"/>
    <x v="3395"/>
    <x v="3"/>
  </r>
  <r>
    <x v="3407"/>
    <x v="3405"/>
    <x v="3405"/>
    <x v="13"/>
    <n v="2142"/>
    <x v="0"/>
    <s v="GB"/>
    <s v="GBP"/>
    <x v="3396"/>
    <x v="3407"/>
    <b v="0"/>
    <n v="67"/>
    <x v="0"/>
    <s v="theater/plays"/>
    <n v="107"/>
    <n v="31.97"/>
    <x v="1"/>
    <x v="6"/>
    <x v="3407"/>
    <x v="3396"/>
    <x v="3"/>
  </r>
  <r>
    <x v="3408"/>
    <x v="3406"/>
    <x v="3406"/>
    <x v="2"/>
    <n v="1055"/>
    <x v="0"/>
    <s v="US"/>
    <s v="USD"/>
    <x v="3397"/>
    <x v="3408"/>
    <b v="0"/>
    <n v="18"/>
    <x v="0"/>
    <s v="theater/plays"/>
    <n v="211"/>
    <n v="58.61"/>
    <x v="1"/>
    <x v="6"/>
    <x v="3408"/>
    <x v="3397"/>
    <x v="3"/>
  </r>
  <r>
    <x v="3409"/>
    <x v="3407"/>
    <x v="3407"/>
    <x v="2"/>
    <n v="618"/>
    <x v="0"/>
    <s v="GB"/>
    <s v="GBP"/>
    <x v="3398"/>
    <x v="3409"/>
    <b v="0"/>
    <n v="21"/>
    <x v="0"/>
    <s v="theater/plays"/>
    <n v="124"/>
    <n v="29.43"/>
    <x v="1"/>
    <x v="6"/>
    <x v="3409"/>
    <x v="3398"/>
    <x v="2"/>
  </r>
  <r>
    <x v="3410"/>
    <x v="3408"/>
    <x v="3408"/>
    <x v="9"/>
    <n v="3255"/>
    <x v="0"/>
    <s v="US"/>
    <s v="USD"/>
    <x v="3399"/>
    <x v="3410"/>
    <b v="0"/>
    <n v="40"/>
    <x v="0"/>
    <s v="theater/plays"/>
    <n v="109"/>
    <n v="81.38"/>
    <x v="1"/>
    <x v="6"/>
    <x v="3410"/>
    <x v="3399"/>
    <x v="2"/>
  </r>
  <r>
    <x v="3411"/>
    <x v="3409"/>
    <x v="3409"/>
    <x v="36"/>
    <n v="15535"/>
    <x v="0"/>
    <s v="US"/>
    <s v="USD"/>
    <x v="3400"/>
    <x v="3411"/>
    <b v="0"/>
    <n v="78"/>
    <x v="0"/>
    <s v="theater/plays"/>
    <n v="104"/>
    <n v="199.17"/>
    <x v="1"/>
    <x v="6"/>
    <x v="3411"/>
    <x v="3400"/>
    <x v="0"/>
  </r>
  <r>
    <x v="3412"/>
    <x v="3410"/>
    <x v="3410"/>
    <x v="9"/>
    <n v="3000"/>
    <x v="0"/>
    <s v="GB"/>
    <s v="GBP"/>
    <x v="3401"/>
    <x v="3412"/>
    <b v="0"/>
    <n v="26"/>
    <x v="0"/>
    <s v="theater/plays"/>
    <n v="100"/>
    <n v="115.38"/>
    <x v="1"/>
    <x v="6"/>
    <x v="3412"/>
    <x v="3401"/>
    <x v="3"/>
  </r>
  <r>
    <x v="3413"/>
    <x v="3411"/>
    <x v="3411"/>
    <x v="2"/>
    <n v="650"/>
    <x v="0"/>
    <s v="US"/>
    <s v="USD"/>
    <x v="3402"/>
    <x v="3413"/>
    <b v="0"/>
    <n v="14"/>
    <x v="0"/>
    <s v="theater/plays"/>
    <n v="130"/>
    <n v="46.43"/>
    <x v="1"/>
    <x v="6"/>
    <x v="3413"/>
    <x v="3402"/>
    <x v="0"/>
  </r>
  <r>
    <x v="3414"/>
    <x v="3412"/>
    <x v="3412"/>
    <x v="9"/>
    <n v="3105"/>
    <x v="0"/>
    <s v="US"/>
    <s v="USD"/>
    <x v="3403"/>
    <x v="3414"/>
    <b v="0"/>
    <n v="44"/>
    <x v="0"/>
    <s v="theater/plays"/>
    <n v="104"/>
    <n v="70.569999999999993"/>
    <x v="1"/>
    <x v="6"/>
    <x v="3414"/>
    <x v="3403"/>
    <x v="2"/>
  </r>
  <r>
    <x v="3415"/>
    <x v="3413"/>
    <x v="3413"/>
    <x v="48"/>
    <n v="200"/>
    <x v="0"/>
    <s v="US"/>
    <s v="USD"/>
    <x v="3404"/>
    <x v="3415"/>
    <b v="0"/>
    <n v="9"/>
    <x v="0"/>
    <s v="theater/plays"/>
    <n v="100"/>
    <n v="22.22"/>
    <x v="1"/>
    <x v="6"/>
    <x v="3415"/>
    <x v="3404"/>
    <x v="2"/>
  </r>
  <r>
    <x v="3416"/>
    <x v="3414"/>
    <x v="3414"/>
    <x v="23"/>
    <n v="4784"/>
    <x v="0"/>
    <s v="GB"/>
    <s v="GBP"/>
    <x v="3405"/>
    <x v="3416"/>
    <b v="0"/>
    <n v="30"/>
    <x v="0"/>
    <s v="theater/plays"/>
    <n v="120"/>
    <n v="159.47"/>
    <x v="1"/>
    <x v="6"/>
    <x v="3416"/>
    <x v="3405"/>
    <x v="0"/>
  </r>
  <r>
    <x v="3417"/>
    <x v="3415"/>
    <x v="3415"/>
    <x v="180"/>
    <n v="1700.01"/>
    <x v="0"/>
    <s v="US"/>
    <s v="USD"/>
    <x v="3406"/>
    <x v="3417"/>
    <b v="0"/>
    <n v="45"/>
    <x v="0"/>
    <s v="theater/plays"/>
    <n v="100"/>
    <n v="37.78"/>
    <x v="1"/>
    <x v="6"/>
    <x v="3417"/>
    <x v="3406"/>
    <x v="3"/>
  </r>
  <r>
    <x v="3418"/>
    <x v="3416"/>
    <x v="3416"/>
    <x v="23"/>
    <n v="4035"/>
    <x v="0"/>
    <s v="US"/>
    <s v="USD"/>
    <x v="3407"/>
    <x v="3418"/>
    <b v="0"/>
    <n v="56"/>
    <x v="0"/>
    <s v="theater/plays"/>
    <n v="101"/>
    <n v="72.05"/>
    <x v="1"/>
    <x v="6"/>
    <x v="3418"/>
    <x v="3407"/>
    <x v="3"/>
  </r>
  <r>
    <x v="3419"/>
    <x v="3417"/>
    <x v="3417"/>
    <x v="181"/>
    <n v="2930"/>
    <x v="0"/>
    <s v="IE"/>
    <s v="EUR"/>
    <x v="3408"/>
    <x v="3419"/>
    <b v="0"/>
    <n v="46"/>
    <x v="0"/>
    <s v="theater/plays"/>
    <n v="107"/>
    <n v="63.7"/>
    <x v="1"/>
    <x v="6"/>
    <x v="3419"/>
    <x v="3408"/>
    <x v="2"/>
  </r>
  <r>
    <x v="3420"/>
    <x v="3418"/>
    <x v="3418"/>
    <x v="176"/>
    <n v="966"/>
    <x v="0"/>
    <s v="GB"/>
    <s v="GBP"/>
    <x v="3409"/>
    <x v="3420"/>
    <b v="0"/>
    <n v="34"/>
    <x v="0"/>
    <s v="theater/plays"/>
    <n v="138"/>
    <n v="28.41"/>
    <x v="1"/>
    <x v="6"/>
    <x v="3420"/>
    <x v="3409"/>
    <x v="2"/>
  </r>
  <r>
    <x v="3421"/>
    <x v="3419"/>
    <x v="3419"/>
    <x v="3"/>
    <n v="10115"/>
    <x v="0"/>
    <s v="US"/>
    <s v="USD"/>
    <x v="3410"/>
    <x v="3421"/>
    <b v="0"/>
    <n v="98"/>
    <x v="0"/>
    <s v="theater/plays"/>
    <n v="101"/>
    <n v="103.21"/>
    <x v="1"/>
    <x v="6"/>
    <x v="3421"/>
    <x v="3410"/>
    <x v="0"/>
  </r>
  <r>
    <x v="3422"/>
    <x v="3420"/>
    <x v="3420"/>
    <x v="9"/>
    <n v="3273"/>
    <x v="0"/>
    <s v="GB"/>
    <s v="GBP"/>
    <x v="2232"/>
    <x v="3422"/>
    <b v="0"/>
    <n v="46"/>
    <x v="0"/>
    <s v="theater/plays"/>
    <n v="109"/>
    <n v="71.150000000000006"/>
    <x v="1"/>
    <x v="6"/>
    <x v="3422"/>
    <x v="2232"/>
    <x v="0"/>
  </r>
  <r>
    <x v="3423"/>
    <x v="3421"/>
    <x v="3421"/>
    <x v="49"/>
    <n v="350"/>
    <x v="0"/>
    <s v="US"/>
    <s v="USD"/>
    <x v="3411"/>
    <x v="3423"/>
    <b v="0"/>
    <n v="10"/>
    <x v="0"/>
    <s v="theater/plays"/>
    <n v="140"/>
    <n v="35"/>
    <x v="1"/>
    <x v="6"/>
    <x v="3423"/>
    <x v="3411"/>
    <x v="0"/>
  </r>
  <r>
    <x v="3424"/>
    <x v="3422"/>
    <x v="3422"/>
    <x v="12"/>
    <n v="6215"/>
    <x v="0"/>
    <s v="US"/>
    <s v="USD"/>
    <x v="3412"/>
    <x v="3424"/>
    <b v="0"/>
    <n v="76"/>
    <x v="0"/>
    <s v="theater/plays"/>
    <n v="104"/>
    <n v="81.78"/>
    <x v="1"/>
    <x v="6"/>
    <x v="3424"/>
    <x v="3412"/>
    <x v="0"/>
  </r>
  <r>
    <x v="3425"/>
    <x v="3423"/>
    <x v="3423"/>
    <x v="11"/>
    <n v="30891.1"/>
    <x v="0"/>
    <s v="US"/>
    <s v="USD"/>
    <x v="3413"/>
    <x v="3425"/>
    <b v="0"/>
    <n v="104"/>
    <x v="0"/>
    <s v="theater/plays"/>
    <n v="103"/>
    <n v="297.02999999999997"/>
    <x v="1"/>
    <x v="6"/>
    <x v="3425"/>
    <x v="3413"/>
    <x v="3"/>
  </r>
  <r>
    <x v="3426"/>
    <x v="3424"/>
    <x v="3424"/>
    <x v="192"/>
    <n v="4055"/>
    <x v="0"/>
    <s v="US"/>
    <s v="USD"/>
    <x v="3414"/>
    <x v="3426"/>
    <b v="0"/>
    <n v="87"/>
    <x v="0"/>
    <s v="theater/plays"/>
    <n v="108"/>
    <n v="46.61"/>
    <x v="1"/>
    <x v="6"/>
    <x v="3426"/>
    <x v="3414"/>
    <x v="3"/>
  </r>
  <r>
    <x v="3427"/>
    <x v="3425"/>
    <x v="3425"/>
    <x v="15"/>
    <n v="1500"/>
    <x v="0"/>
    <s v="GB"/>
    <s v="GBP"/>
    <x v="3415"/>
    <x v="3427"/>
    <b v="0"/>
    <n v="29"/>
    <x v="0"/>
    <s v="theater/plays"/>
    <n v="100"/>
    <n v="51.72"/>
    <x v="1"/>
    <x v="6"/>
    <x v="3427"/>
    <x v="3415"/>
    <x v="3"/>
  </r>
  <r>
    <x v="3428"/>
    <x v="3426"/>
    <x v="3426"/>
    <x v="13"/>
    <n v="2055"/>
    <x v="0"/>
    <s v="GB"/>
    <s v="GBP"/>
    <x v="3416"/>
    <x v="3428"/>
    <b v="0"/>
    <n v="51"/>
    <x v="0"/>
    <s v="theater/plays"/>
    <n v="103"/>
    <n v="40.29"/>
    <x v="1"/>
    <x v="6"/>
    <x v="3428"/>
    <x v="3416"/>
    <x v="0"/>
  </r>
  <r>
    <x v="3429"/>
    <x v="3427"/>
    <x v="3427"/>
    <x v="325"/>
    <n v="195"/>
    <x v="0"/>
    <s v="GB"/>
    <s v="GBP"/>
    <x v="3417"/>
    <x v="3429"/>
    <b v="0"/>
    <n v="12"/>
    <x v="0"/>
    <s v="theater/plays"/>
    <n v="130"/>
    <n v="16.25"/>
    <x v="1"/>
    <x v="6"/>
    <x v="3429"/>
    <x v="3417"/>
    <x v="2"/>
  </r>
  <r>
    <x v="3430"/>
    <x v="3428"/>
    <x v="3428"/>
    <x v="13"/>
    <n v="2170.9899999999998"/>
    <x v="0"/>
    <s v="GB"/>
    <s v="GBP"/>
    <x v="3418"/>
    <x v="3430"/>
    <b v="0"/>
    <n v="72"/>
    <x v="0"/>
    <s v="theater/plays"/>
    <n v="109"/>
    <n v="30.15"/>
    <x v="1"/>
    <x v="6"/>
    <x v="3430"/>
    <x v="3418"/>
    <x v="3"/>
  </r>
  <r>
    <x v="3431"/>
    <x v="3429"/>
    <x v="3429"/>
    <x v="13"/>
    <n v="2000"/>
    <x v="0"/>
    <s v="US"/>
    <s v="USD"/>
    <x v="3419"/>
    <x v="3431"/>
    <b v="0"/>
    <n v="21"/>
    <x v="0"/>
    <s v="theater/plays"/>
    <n v="100"/>
    <n v="95.24"/>
    <x v="1"/>
    <x v="6"/>
    <x v="3431"/>
    <x v="3419"/>
    <x v="3"/>
  </r>
  <r>
    <x v="3432"/>
    <x v="3430"/>
    <x v="3430"/>
    <x v="13"/>
    <n v="2193"/>
    <x v="0"/>
    <s v="US"/>
    <s v="USD"/>
    <x v="3420"/>
    <x v="3432"/>
    <b v="0"/>
    <n v="42"/>
    <x v="0"/>
    <s v="theater/plays"/>
    <n v="110"/>
    <n v="52.21"/>
    <x v="1"/>
    <x v="6"/>
    <x v="3432"/>
    <x v="3420"/>
    <x v="2"/>
  </r>
  <r>
    <x v="3433"/>
    <x v="3431"/>
    <x v="3431"/>
    <x v="196"/>
    <n v="9525"/>
    <x v="0"/>
    <s v="US"/>
    <s v="USD"/>
    <x v="3421"/>
    <x v="3433"/>
    <b v="0"/>
    <n v="71"/>
    <x v="0"/>
    <s v="theater/plays"/>
    <n v="100"/>
    <n v="134.15"/>
    <x v="1"/>
    <x v="6"/>
    <x v="3433"/>
    <x v="3421"/>
    <x v="3"/>
  </r>
  <r>
    <x v="3434"/>
    <x v="3432"/>
    <x v="3432"/>
    <x v="3"/>
    <n v="10555"/>
    <x v="0"/>
    <s v="US"/>
    <s v="USD"/>
    <x v="3422"/>
    <x v="3434"/>
    <b v="0"/>
    <n v="168"/>
    <x v="0"/>
    <s v="theater/plays"/>
    <n v="106"/>
    <n v="62.83"/>
    <x v="1"/>
    <x v="6"/>
    <x v="3434"/>
    <x v="3422"/>
    <x v="3"/>
  </r>
  <r>
    <x v="3435"/>
    <x v="3433"/>
    <x v="3433"/>
    <x v="28"/>
    <n v="1120"/>
    <x v="0"/>
    <s v="US"/>
    <s v="USD"/>
    <x v="3423"/>
    <x v="3435"/>
    <b v="0"/>
    <n v="19"/>
    <x v="0"/>
    <s v="theater/plays"/>
    <n v="112"/>
    <n v="58.95"/>
    <x v="1"/>
    <x v="6"/>
    <x v="3435"/>
    <x v="3423"/>
    <x v="2"/>
  </r>
  <r>
    <x v="3436"/>
    <x v="3434"/>
    <x v="3434"/>
    <x v="10"/>
    <n v="5295"/>
    <x v="0"/>
    <s v="US"/>
    <s v="USD"/>
    <x v="3424"/>
    <x v="3436"/>
    <b v="0"/>
    <n v="37"/>
    <x v="0"/>
    <s v="theater/plays"/>
    <n v="106"/>
    <n v="143.11000000000001"/>
    <x v="1"/>
    <x v="6"/>
    <x v="3436"/>
    <x v="3424"/>
    <x v="3"/>
  </r>
  <r>
    <x v="3437"/>
    <x v="3435"/>
    <x v="3435"/>
    <x v="9"/>
    <n v="3030"/>
    <x v="0"/>
    <s v="US"/>
    <s v="USD"/>
    <x v="3425"/>
    <x v="3437"/>
    <b v="0"/>
    <n v="36"/>
    <x v="0"/>
    <s v="theater/plays"/>
    <n v="101"/>
    <n v="84.17"/>
    <x v="1"/>
    <x v="6"/>
    <x v="3437"/>
    <x v="3425"/>
    <x v="0"/>
  </r>
  <r>
    <x v="3438"/>
    <x v="3436"/>
    <x v="3436"/>
    <x v="30"/>
    <n v="2605"/>
    <x v="0"/>
    <s v="GB"/>
    <s v="GBP"/>
    <x v="3426"/>
    <x v="3438"/>
    <b v="0"/>
    <n v="14"/>
    <x v="0"/>
    <s v="theater/plays"/>
    <n v="104"/>
    <n v="186.07"/>
    <x v="1"/>
    <x v="6"/>
    <x v="3438"/>
    <x v="3426"/>
    <x v="0"/>
  </r>
  <r>
    <x v="3439"/>
    <x v="3437"/>
    <x v="3437"/>
    <x v="38"/>
    <n v="1616.14"/>
    <x v="0"/>
    <s v="US"/>
    <s v="USD"/>
    <x v="3427"/>
    <x v="3439"/>
    <b v="0"/>
    <n v="18"/>
    <x v="0"/>
    <s v="theater/plays"/>
    <n v="135"/>
    <n v="89.79"/>
    <x v="1"/>
    <x v="6"/>
    <x v="3439"/>
    <x v="3427"/>
    <x v="2"/>
  </r>
  <r>
    <x v="3440"/>
    <x v="3438"/>
    <x v="3438"/>
    <x v="10"/>
    <n v="5260.92"/>
    <x v="0"/>
    <s v="US"/>
    <s v="USD"/>
    <x v="3428"/>
    <x v="3440"/>
    <b v="0"/>
    <n v="82"/>
    <x v="0"/>
    <s v="theater/plays"/>
    <n v="105"/>
    <n v="64.16"/>
    <x v="1"/>
    <x v="6"/>
    <x v="3440"/>
    <x v="3428"/>
    <x v="3"/>
  </r>
  <r>
    <x v="3441"/>
    <x v="3439"/>
    <x v="3439"/>
    <x v="30"/>
    <n v="2565"/>
    <x v="0"/>
    <s v="US"/>
    <s v="USD"/>
    <x v="3429"/>
    <x v="3441"/>
    <b v="0"/>
    <n v="43"/>
    <x v="0"/>
    <s v="theater/plays"/>
    <n v="103"/>
    <n v="59.65"/>
    <x v="1"/>
    <x v="6"/>
    <x v="3441"/>
    <x v="3429"/>
    <x v="0"/>
  </r>
  <r>
    <x v="3442"/>
    <x v="3440"/>
    <x v="3440"/>
    <x v="49"/>
    <n v="250"/>
    <x v="0"/>
    <s v="US"/>
    <s v="USD"/>
    <x v="3430"/>
    <x v="3442"/>
    <b v="0"/>
    <n v="8"/>
    <x v="0"/>
    <s v="theater/plays"/>
    <n v="100"/>
    <n v="31.25"/>
    <x v="1"/>
    <x v="6"/>
    <x v="3442"/>
    <x v="3430"/>
    <x v="0"/>
  </r>
  <r>
    <x v="3443"/>
    <x v="3441"/>
    <x v="3441"/>
    <x v="28"/>
    <n v="1855"/>
    <x v="0"/>
    <s v="US"/>
    <s v="USD"/>
    <x v="3431"/>
    <x v="3443"/>
    <b v="0"/>
    <n v="45"/>
    <x v="0"/>
    <s v="theater/plays"/>
    <n v="186"/>
    <n v="41.22"/>
    <x v="1"/>
    <x v="6"/>
    <x v="3443"/>
    <x v="3431"/>
    <x v="3"/>
  </r>
  <r>
    <x v="3444"/>
    <x v="3442"/>
    <x v="3442"/>
    <x v="43"/>
    <n v="867"/>
    <x v="0"/>
    <s v="AU"/>
    <s v="AUD"/>
    <x v="3432"/>
    <x v="3444"/>
    <b v="0"/>
    <n v="20"/>
    <x v="0"/>
    <s v="theater/plays"/>
    <n v="289"/>
    <n v="43.35"/>
    <x v="1"/>
    <x v="6"/>
    <x v="3444"/>
    <x v="3432"/>
    <x v="2"/>
  </r>
  <r>
    <x v="3445"/>
    <x v="3443"/>
    <x v="3443"/>
    <x v="13"/>
    <n v="2000"/>
    <x v="0"/>
    <s v="GB"/>
    <s v="GBP"/>
    <x v="3433"/>
    <x v="3445"/>
    <b v="0"/>
    <n v="31"/>
    <x v="0"/>
    <s v="theater/plays"/>
    <n v="100"/>
    <n v="64.52"/>
    <x v="1"/>
    <x v="6"/>
    <x v="3445"/>
    <x v="3433"/>
    <x v="0"/>
  </r>
  <r>
    <x v="3446"/>
    <x v="3444"/>
    <x v="3444"/>
    <x v="28"/>
    <n v="1082"/>
    <x v="0"/>
    <s v="GB"/>
    <s v="GBP"/>
    <x v="3434"/>
    <x v="3446"/>
    <b v="0"/>
    <n v="25"/>
    <x v="0"/>
    <s v="theater/plays"/>
    <n v="108"/>
    <n v="43.28"/>
    <x v="1"/>
    <x v="6"/>
    <x v="3446"/>
    <x v="3434"/>
    <x v="0"/>
  </r>
  <r>
    <x v="3447"/>
    <x v="3445"/>
    <x v="3445"/>
    <x v="28"/>
    <n v="1078"/>
    <x v="0"/>
    <s v="US"/>
    <s v="USD"/>
    <x v="3435"/>
    <x v="3447"/>
    <b v="0"/>
    <n v="14"/>
    <x v="0"/>
    <s v="theater/plays"/>
    <n v="108"/>
    <n v="77"/>
    <x v="1"/>
    <x v="6"/>
    <x v="3447"/>
    <x v="3435"/>
    <x v="2"/>
  </r>
  <r>
    <x v="3448"/>
    <x v="3446"/>
    <x v="3446"/>
    <x v="190"/>
    <n v="2305"/>
    <x v="0"/>
    <s v="US"/>
    <s v="USD"/>
    <x v="3436"/>
    <x v="3448"/>
    <b v="0"/>
    <n v="45"/>
    <x v="0"/>
    <s v="theater/plays"/>
    <n v="110"/>
    <n v="51.22"/>
    <x v="1"/>
    <x v="6"/>
    <x v="3448"/>
    <x v="3436"/>
    <x v="3"/>
  </r>
  <r>
    <x v="3449"/>
    <x v="3447"/>
    <x v="3447"/>
    <x v="134"/>
    <n v="1365"/>
    <x v="0"/>
    <s v="US"/>
    <s v="USD"/>
    <x v="3437"/>
    <x v="3449"/>
    <b v="0"/>
    <n v="20"/>
    <x v="0"/>
    <s v="theater/plays"/>
    <n v="171"/>
    <n v="68.25"/>
    <x v="1"/>
    <x v="6"/>
    <x v="3449"/>
    <x v="3437"/>
    <x v="2"/>
  </r>
  <r>
    <x v="3450"/>
    <x v="3448"/>
    <x v="3448"/>
    <x v="2"/>
    <n v="760"/>
    <x v="0"/>
    <s v="GB"/>
    <s v="GBP"/>
    <x v="3438"/>
    <x v="3450"/>
    <b v="0"/>
    <n v="39"/>
    <x v="0"/>
    <s v="theater/plays"/>
    <n v="152"/>
    <n v="19.489999999999998"/>
    <x v="1"/>
    <x v="6"/>
    <x v="3450"/>
    <x v="3438"/>
    <x v="0"/>
  </r>
  <r>
    <x v="3451"/>
    <x v="3449"/>
    <x v="3449"/>
    <x v="81"/>
    <n v="658"/>
    <x v="0"/>
    <s v="US"/>
    <s v="USD"/>
    <x v="3439"/>
    <x v="3451"/>
    <b v="0"/>
    <n v="16"/>
    <x v="0"/>
    <s v="theater/plays"/>
    <n v="101"/>
    <n v="41.13"/>
    <x v="1"/>
    <x v="6"/>
    <x v="3451"/>
    <x v="3439"/>
    <x v="0"/>
  </r>
  <r>
    <x v="3452"/>
    <x v="3450"/>
    <x v="3450"/>
    <x v="28"/>
    <n v="1532"/>
    <x v="0"/>
    <s v="US"/>
    <s v="USD"/>
    <x v="3440"/>
    <x v="3452"/>
    <b v="0"/>
    <n v="37"/>
    <x v="0"/>
    <s v="theater/plays"/>
    <n v="153"/>
    <n v="41.41"/>
    <x v="1"/>
    <x v="6"/>
    <x v="3452"/>
    <x v="3440"/>
    <x v="3"/>
  </r>
  <r>
    <x v="3453"/>
    <x v="3451"/>
    <x v="3451"/>
    <x v="43"/>
    <n v="385"/>
    <x v="0"/>
    <s v="GB"/>
    <s v="GBP"/>
    <x v="3441"/>
    <x v="3453"/>
    <b v="0"/>
    <n v="14"/>
    <x v="0"/>
    <s v="theater/plays"/>
    <n v="128"/>
    <n v="27.5"/>
    <x v="1"/>
    <x v="6"/>
    <x v="3453"/>
    <x v="3441"/>
    <x v="2"/>
  </r>
  <r>
    <x v="3454"/>
    <x v="3452"/>
    <x v="3452"/>
    <x v="176"/>
    <n v="705"/>
    <x v="0"/>
    <s v="GB"/>
    <s v="GBP"/>
    <x v="3442"/>
    <x v="3454"/>
    <b v="0"/>
    <n v="21"/>
    <x v="0"/>
    <s v="theater/plays"/>
    <n v="101"/>
    <n v="33.57"/>
    <x v="1"/>
    <x v="6"/>
    <x v="3454"/>
    <x v="3442"/>
    <x v="3"/>
  </r>
  <r>
    <x v="3455"/>
    <x v="3453"/>
    <x v="3453"/>
    <x v="3"/>
    <n v="10065"/>
    <x v="0"/>
    <s v="US"/>
    <s v="USD"/>
    <x v="3443"/>
    <x v="3455"/>
    <b v="0"/>
    <n v="69"/>
    <x v="0"/>
    <s v="theater/plays"/>
    <n v="101"/>
    <n v="145.87"/>
    <x v="1"/>
    <x v="6"/>
    <x v="3455"/>
    <x v="3443"/>
    <x v="2"/>
  </r>
  <r>
    <x v="3456"/>
    <x v="3454"/>
    <x v="3454"/>
    <x v="9"/>
    <n v="5739"/>
    <x v="0"/>
    <s v="US"/>
    <s v="USD"/>
    <x v="3444"/>
    <x v="3456"/>
    <b v="0"/>
    <n v="16"/>
    <x v="0"/>
    <s v="theater/plays"/>
    <n v="191"/>
    <n v="358.69"/>
    <x v="1"/>
    <x v="6"/>
    <x v="3456"/>
    <x v="3444"/>
    <x v="3"/>
  </r>
  <r>
    <x v="3457"/>
    <x v="3455"/>
    <x v="3455"/>
    <x v="13"/>
    <n v="2804"/>
    <x v="0"/>
    <s v="US"/>
    <s v="USD"/>
    <x v="3445"/>
    <x v="3457"/>
    <b v="0"/>
    <n v="55"/>
    <x v="0"/>
    <s v="theater/plays"/>
    <n v="140"/>
    <n v="50.98"/>
    <x v="1"/>
    <x v="6"/>
    <x v="3457"/>
    <x v="3445"/>
    <x v="0"/>
  </r>
  <r>
    <x v="3458"/>
    <x v="3456"/>
    <x v="3456"/>
    <x v="408"/>
    <n v="1216"/>
    <x v="0"/>
    <s v="US"/>
    <s v="USD"/>
    <x v="3446"/>
    <x v="3458"/>
    <b v="0"/>
    <n v="27"/>
    <x v="0"/>
    <s v="theater/plays"/>
    <n v="124"/>
    <n v="45.04"/>
    <x v="1"/>
    <x v="6"/>
    <x v="3458"/>
    <x v="3446"/>
    <x v="0"/>
  </r>
  <r>
    <x v="3459"/>
    <x v="3457"/>
    <x v="3457"/>
    <x v="2"/>
    <n v="631"/>
    <x v="0"/>
    <s v="GB"/>
    <s v="GBP"/>
    <x v="3447"/>
    <x v="3459"/>
    <b v="0"/>
    <n v="36"/>
    <x v="0"/>
    <s v="theater/plays"/>
    <n v="126"/>
    <n v="17.53"/>
    <x v="1"/>
    <x v="6"/>
    <x v="3459"/>
    <x v="3447"/>
    <x v="2"/>
  </r>
  <r>
    <x v="3460"/>
    <x v="3458"/>
    <x v="3458"/>
    <x v="2"/>
    <n v="950"/>
    <x v="0"/>
    <s v="GB"/>
    <s v="GBP"/>
    <x v="3448"/>
    <x v="3460"/>
    <b v="0"/>
    <n v="19"/>
    <x v="0"/>
    <s v="theater/plays"/>
    <n v="190"/>
    <n v="50"/>
    <x v="1"/>
    <x v="6"/>
    <x v="3460"/>
    <x v="3448"/>
    <x v="3"/>
  </r>
  <r>
    <x v="3461"/>
    <x v="3459"/>
    <x v="3459"/>
    <x v="2"/>
    <n v="695"/>
    <x v="0"/>
    <s v="US"/>
    <s v="USD"/>
    <x v="3449"/>
    <x v="3461"/>
    <b v="0"/>
    <n v="12"/>
    <x v="0"/>
    <s v="theater/plays"/>
    <n v="139"/>
    <n v="57.92"/>
    <x v="1"/>
    <x v="6"/>
    <x v="3461"/>
    <x v="3449"/>
    <x v="2"/>
  </r>
  <r>
    <x v="3462"/>
    <x v="3460"/>
    <x v="3460"/>
    <x v="49"/>
    <n v="505"/>
    <x v="0"/>
    <s v="US"/>
    <s v="USD"/>
    <x v="3450"/>
    <x v="3462"/>
    <b v="0"/>
    <n v="17"/>
    <x v="0"/>
    <s v="theater/plays"/>
    <n v="202"/>
    <n v="29.71"/>
    <x v="1"/>
    <x v="6"/>
    <x v="3462"/>
    <x v="3450"/>
    <x v="0"/>
  </r>
  <r>
    <x v="3463"/>
    <x v="3461"/>
    <x v="3461"/>
    <x v="3"/>
    <n v="10338"/>
    <x v="0"/>
    <s v="CA"/>
    <s v="CAD"/>
    <x v="3451"/>
    <x v="3463"/>
    <b v="0"/>
    <n v="114"/>
    <x v="0"/>
    <s v="theater/plays"/>
    <n v="103"/>
    <n v="90.68"/>
    <x v="1"/>
    <x v="6"/>
    <x v="3463"/>
    <x v="3451"/>
    <x v="2"/>
  </r>
  <r>
    <x v="3464"/>
    <x v="3462"/>
    <x v="3462"/>
    <x v="10"/>
    <n v="5116.18"/>
    <x v="0"/>
    <s v="US"/>
    <s v="USD"/>
    <x v="3452"/>
    <x v="3464"/>
    <b v="0"/>
    <n v="93"/>
    <x v="0"/>
    <s v="theater/plays"/>
    <n v="102"/>
    <n v="55.01"/>
    <x v="1"/>
    <x v="6"/>
    <x v="3464"/>
    <x v="3452"/>
    <x v="2"/>
  </r>
  <r>
    <x v="3465"/>
    <x v="3463"/>
    <x v="3463"/>
    <x v="13"/>
    <n v="2060"/>
    <x v="0"/>
    <s v="GB"/>
    <s v="GBP"/>
    <x v="3453"/>
    <x v="3465"/>
    <b v="0"/>
    <n v="36"/>
    <x v="0"/>
    <s v="theater/plays"/>
    <n v="103"/>
    <n v="57.22"/>
    <x v="1"/>
    <x v="6"/>
    <x v="3465"/>
    <x v="3453"/>
    <x v="0"/>
  </r>
  <r>
    <x v="3466"/>
    <x v="3464"/>
    <x v="3464"/>
    <x v="8"/>
    <n v="4450"/>
    <x v="0"/>
    <s v="US"/>
    <s v="USD"/>
    <x v="3454"/>
    <x v="3466"/>
    <b v="0"/>
    <n v="61"/>
    <x v="0"/>
    <s v="theater/plays"/>
    <n v="127"/>
    <n v="72.95"/>
    <x v="1"/>
    <x v="6"/>
    <x v="3466"/>
    <x v="3454"/>
    <x v="2"/>
  </r>
  <r>
    <x v="3467"/>
    <x v="3465"/>
    <x v="3465"/>
    <x v="9"/>
    <n v="3030"/>
    <x v="0"/>
    <s v="US"/>
    <s v="USD"/>
    <x v="3455"/>
    <x v="3467"/>
    <b v="0"/>
    <n v="47"/>
    <x v="0"/>
    <s v="theater/plays"/>
    <n v="101"/>
    <n v="64.47"/>
    <x v="1"/>
    <x v="6"/>
    <x v="3467"/>
    <x v="3455"/>
    <x v="0"/>
  </r>
  <r>
    <x v="3468"/>
    <x v="3466"/>
    <x v="3466"/>
    <x v="3"/>
    <n v="12178"/>
    <x v="0"/>
    <s v="US"/>
    <s v="USD"/>
    <x v="3456"/>
    <x v="3468"/>
    <b v="0"/>
    <n v="17"/>
    <x v="0"/>
    <s v="theater/plays"/>
    <n v="122"/>
    <n v="716.35"/>
    <x v="1"/>
    <x v="6"/>
    <x v="3468"/>
    <x v="3456"/>
    <x v="2"/>
  </r>
  <r>
    <x v="3469"/>
    <x v="3467"/>
    <x v="3467"/>
    <x v="70"/>
    <n v="3175"/>
    <x v="0"/>
    <s v="US"/>
    <s v="USD"/>
    <x v="3457"/>
    <x v="3469"/>
    <b v="0"/>
    <n v="63"/>
    <x v="0"/>
    <s v="theater/plays"/>
    <n v="113"/>
    <n v="50.4"/>
    <x v="1"/>
    <x v="6"/>
    <x v="3469"/>
    <x v="3457"/>
    <x v="2"/>
  </r>
  <r>
    <x v="3470"/>
    <x v="3468"/>
    <x v="3468"/>
    <x v="49"/>
    <n v="375"/>
    <x v="0"/>
    <s v="US"/>
    <s v="USD"/>
    <x v="3458"/>
    <x v="3470"/>
    <b v="0"/>
    <n v="9"/>
    <x v="0"/>
    <s v="theater/plays"/>
    <n v="150"/>
    <n v="41.67"/>
    <x v="1"/>
    <x v="6"/>
    <x v="3470"/>
    <x v="3458"/>
    <x v="2"/>
  </r>
  <r>
    <x v="3471"/>
    <x v="3469"/>
    <x v="3469"/>
    <x v="2"/>
    <n v="1073"/>
    <x v="0"/>
    <s v="GB"/>
    <s v="GBP"/>
    <x v="3459"/>
    <x v="3471"/>
    <b v="0"/>
    <n v="30"/>
    <x v="0"/>
    <s v="theater/plays"/>
    <n v="215"/>
    <n v="35.770000000000003"/>
    <x v="1"/>
    <x v="6"/>
    <x v="3471"/>
    <x v="3459"/>
    <x v="3"/>
  </r>
  <r>
    <x v="3472"/>
    <x v="3470"/>
    <x v="3470"/>
    <x v="13"/>
    <n v="2041"/>
    <x v="0"/>
    <s v="US"/>
    <s v="USD"/>
    <x v="3460"/>
    <x v="3472"/>
    <b v="0"/>
    <n v="23"/>
    <x v="0"/>
    <s v="theater/plays"/>
    <n v="102"/>
    <n v="88.74"/>
    <x v="1"/>
    <x v="6"/>
    <x v="3472"/>
    <x v="3460"/>
    <x v="3"/>
  </r>
  <r>
    <x v="3473"/>
    <x v="3471"/>
    <x v="3471"/>
    <x v="244"/>
    <n v="4900"/>
    <x v="0"/>
    <s v="US"/>
    <s v="USD"/>
    <x v="3461"/>
    <x v="3473"/>
    <b v="0"/>
    <n v="33"/>
    <x v="0"/>
    <s v="theater/plays"/>
    <n v="100"/>
    <n v="148.47999999999999"/>
    <x v="1"/>
    <x v="6"/>
    <x v="3473"/>
    <x v="3461"/>
    <x v="0"/>
  </r>
  <r>
    <x v="3474"/>
    <x v="3472"/>
    <x v="3472"/>
    <x v="13"/>
    <n v="2020"/>
    <x v="0"/>
    <s v="GB"/>
    <s v="GBP"/>
    <x v="3462"/>
    <x v="3474"/>
    <b v="0"/>
    <n v="39"/>
    <x v="0"/>
    <s v="theater/plays"/>
    <n v="101"/>
    <n v="51.79"/>
    <x v="1"/>
    <x v="6"/>
    <x v="3474"/>
    <x v="3462"/>
    <x v="2"/>
  </r>
  <r>
    <x v="3475"/>
    <x v="3473"/>
    <x v="3473"/>
    <x v="43"/>
    <n v="340"/>
    <x v="0"/>
    <s v="GB"/>
    <s v="GBP"/>
    <x v="3463"/>
    <x v="3475"/>
    <b v="0"/>
    <n v="17"/>
    <x v="0"/>
    <s v="theater/plays"/>
    <n v="113"/>
    <n v="20"/>
    <x v="1"/>
    <x v="6"/>
    <x v="3475"/>
    <x v="3463"/>
    <x v="3"/>
  </r>
  <r>
    <x v="3476"/>
    <x v="3474"/>
    <x v="3474"/>
    <x v="43"/>
    <n v="312"/>
    <x v="0"/>
    <s v="US"/>
    <s v="USD"/>
    <x v="3464"/>
    <x v="3476"/>
    <b v="0"/>
    <n v="6"/>
    <x v="0"/>
    <s v="theater/plays"/>
    <n v="104"/>
    <n v="52"/>
    <x v="1"/>
    <x v="6"/>
    <x v="3476"/>
    <x v="3464"/>
    <x v="3"/>
  </r>
  <r>
    <x v="3477"/>
    <x v="3475"/>
    <x v="3475"/>
    <x v="40"/>
    <n v="2076"/>
    <x v="0"/>
    <s v="US"/>
    <s v="USD"/>
    <x v="3465"/>
    <x v="3477"/>
    <b v="0"/>
    <n v="39"/>
    <x v="0"/>
    <s v="theater/plays"/>
    <n v="115"/>
    <n v="53.23"/>
    <x v="1"/>
    <x v="6"/>
    <x v="3477"/>
    <x v="3465"/>
    <x v="0"/>
  </r>
  <r>
    <x v="3478"/>
    <x v="3476"/>
    <x v="3476"/>
    <x v="13"/>
    <n v="2257"/>
    <x v="0"/>
    <s v="US"/>
    <s v="USD"/>
    <x v="3466"/>
    <x v="3478"/>
    <b v="0"/>
    <n v="57"/>
    <x v="0"/>
    <s v="theater/plays"/>
    <n v="113"/>
    <n v="39.6"/>
    <x v="1"/>
    <x v="6"/>
    <x v="3478"/>
    <x v="3466"/>
    <x v="0"/>
  </r>
  <r>
    <x v="3479"/>
    <x v="3477"/>
    <x v="3477"/>
    <x v="15"/>
    <n v="1918"/>
    <x v="0"/>
    <s v="GB"/>
    <s v="GBP"/>
    <x v="3467"/>
    <x v="3479"/>
    <b v="0"/>
    <n v="56"/>
    <x v="0"/>
    <s v="theater/plays"/>
    <n v="128"/>
    <n v="34.25"/>
    <x v="1"/>
    <x v="6"/>
    <x v="3479"/>
    <x v="3467"/>
    <x v="3"/>
  </r>
  <r>
    <x v="3480"/>
    <x v="3478"/>
    <x v="3478"/>
    <x v="15"/>
    <n v="2140"/>
    <x v="0"/>
    <s v="US"/>
    <s v="USD"/>
    <x v="3468"/>
    <x v="3480"/>
    <b v="0"/>
    <n v="13"/>
    <x v="0"/>
    <s v="theater/plays"/>
    <n v="143"/>
    <n v="164.62"/>
    <x v="1"/>
    <x v="6"/>
    <x v="3480"/>
    <x v="3468"/>
    <x v="0"/>
  </r>
  <r>
    <x v="3481"/>
    <x v="3479"/>
    <x v="3479"/>
    <x v="3"/>
    <n v="11880"/>
    <x v="0"/>
    <s v="AU"/>
    <s v="AUD"/>
    <x v="3469"/>
    <x v="3481"/>
    <b v="0"/>
    <n v="95"/>
    <x v="0"/>
    <s v="theater/plays"/>
    <n v="119"/>
    <n v="125.05"/>
    <x v="1"/>
    <x v="6"/>
    <x v="3481"/>
    <x v="3469"/>
    <x v="3"/>
  </r>
  <r>
    <x v="3482"/>
    <x v="3480"/>
    <x v="3480"/>
    <x v="9"/>
    <n v="4150"/>
    <x v="0"/>
    <s v="GB"/>
    <s v="GBP"/>
    <x v="3470"/>
    <x v="3482"/>
    <b v="0"/>
    <n v="80"/>
    <x v="0"/>
    <s v="theater/plays"/>
    <n v="138"/>
    <n v="51.88"/>
    <x v="1"/>
    <x v="6"/>
    <x v="3482"/>
    <x v="3470"/>
    <x v="3"/>
  </r>
  <r>
    <x v="3483"/>
    <x v="3481"/>
    <x v="3481"/>
    <x v="295"/>
    <n v="5358"/>
    <x v="0"/>
    <s v="US"/>
    <s v="USD"/>
    <x v="3471"/>
    <x v="3483"/>
    <b v="0"/>
    <n v="133"/>
    <x v="0"/>
    <s v="theater/plays"/>
    <n v="160"/>
    <n v="40.29"/>
    <x v="1"/>
    <x v="6"/>
    <x v="3483"/>
    <x v="3471"/>
    <x v="3"/>
  </r>
  <r>
    <x v="3484"/>
    <x v="3482"/>
    <x v="3482"/>
    <x v="30"/>
    <n v="2856"/>
    <x v="0"/>
    <s v="US"/>
    <s v="USD"/>
    <x v="3472"/>
    <x v="3484"/>
    <b v="0"/>
    <n v="44"/>
    <x v="0"/>
    <s v="theater/plays"/>
    <n v="114"/>
    <n v="64.91"/>
    <x v="1"/>
    <x v="6"/>
    <x v="3484"/>
    <x v="3472"/>
    <x v="2"/>
  </r>
  <r>
    <x v="3485"/>
    <x v="3483"/>
    <x v="3483"/>
    <x v="409"/>
    <n v="1660"/>
    <x v="0"/>
    <s v="US"/>
    <s v="USD"/>
    <x v="3473"/>
    <x v="3485"/>
    <b v="0"/>
    <n v="30"/>
    <x v="0"/>
    <s v="theater/plays"/>
    <n v="101"/>
    <n v="55.33"/>
    <x v="1"/>
    <x v="6"/>
    <x v="3485"/>
    <x v="3473"/>
    <x v="2"/>
  </r>
  <r>
    <x v="3486"/>
    <x v="3484"/>
    <x v="3484"/>
    <x v="9"/>
    <n v="4656"/>
    <x v="0"/>
    <s v="US"/>
    <s v="USD"/>
    <x v="3474"/>
    <x v="3486"/>
    <b v="0"/>
    <n v="56"/>
    <x v="0"/>
    <s v="theater/plays"/>
    <n v="155"/>
    <n v="83.14"/>
    <x v="1"/>
    <x v="6"/>
    <x v="3486"/>
    <x v="3474"/>
    <x v="0"/>
  </r>
  <r>
    <x v="3487"/>
    <x v="3485"/>
    <x v="3485"/>
    <x v="13"/>
    <n v="2555"/>
    <x v="0"/>
    <s v="GB"/>
    <s v="GBP"/>
    <x v="3475"/>
    <x v="3487"/>
    <b v="0"/>
    <n v="66"/>
    <x v="0"/>
    <s v="theater/plays"/>
    <n v="128"/>
    <n v="38.71"/>
    <x v="1"/>
    <x v="6"/>
    <x v="3487"/>
    <x v="3475"/>
    <x v="0"/>
  </r>
  <r>
    <x v="3488"/>
    <x v="3486"/>
    <x v="3486"/>
    <x v="9"/>
    <n v="3636"/>
    <x v="0"/>
    <s v="US"/>
    <s v="USD"/>
    <x v="3476"/>
    <x v="3488"/>
    <b v="0"/>
    <n v="29"/>
    <x v="0"/>
    <s v="theater/plays"/>
    <n v="121"/>
    <n v="125.38"/>
    <x v="1"/>
    <x v="6"/>
    <x v="3488"/>
    <x v="3476"/>
    <x v="0"/>
  </r>
  <r>
    <x v="3489"/>
    <x v="3487"/>
    <x v="3487"/>
    <x v="10"/>
    <n v="5635"/>
    <x v="0"/>
    <s v="GB"/>
    <s v="GBP"/>
    <x v="3477"/>
    <x v="3489"/>
    <b v="0"/>
    <n v="72"/>
    <x v="0"/>
    <s v="theater/plays"/>
    <n v="113"/>
    <n v="78.260000000000005"/>
    <x v="1"/>
    <x v="6"/>
    <x v="3489"/>
    <x v="3477"/>
    <x v="3"/>
  </r>
  <r>
    <x v="3490"/>
    <x v="3488"/>
    <x v="3488"/>
    <x v="28"/>
    <n v="1275"/>
    <x v="0"/>
    <s v="US"/>
    <s v="USD"/>
    <x v="3478"/>
    <x v="3490"/>
    <b v="0"/>
    <n v="27"/>
    <x v="0"/>
    <s v="theater/plays"/>
    <n v="128"/>
    <n v="47.22"/>
    <x v="1"/>
    <x v="6"/>
    <x v="3490"/>
    <x v="3478"/>
    <x v="2"/>
  </r>
  <r>
    <x v="3491"/>
    <x v="3489"/>
    <x v="3489"/>
    <x v="2"/>
    <n v="791"/>
    <x v="0"/>
    <s v="US"/>
    <s v="USD"/>
    <x v="3479"/>
    <x v="3491"/>
    <b v="0"/>
    <n v="10"/>
    <x v="0"/>
    <s v="theater/plays"/>
    <n v="158"/>
    <n v="79.099999999999994"/>
    <x v="1"/>
    <x v="6"/>
    <x v="3491"/>
    <x v="3479"/>
    <x v="0"/>
  </r>
  <r>
    <x v="3492"/>
    <x v="3490"/>
    <x v="3490"/>
    <x v="276"/>
    <n v="4000.22"/>
    <x v="0"/>
    <s v="US"/>
    <s v="USD"/>
    <x v="3480"/>
    <x v="3492"/>
    <b v="0"/>
    <n v="35"/>
    <x v="0"/>
    <s v="theater/plays"/>
    <n v="105"/>
    <n v="114.29"/>
    <x v="1"/>
    <x v="6"/>
    <x v="3492"/>
    <x v="3480"/>
    <x v="0"/>
  </r>
  <r>
    <x v="3493"/>
    <x v="3491"/>
    <x v="3491"/>
    <x v="15"/>
    <n v="1500"/>
    <x v="0"/>
    <s v="US"/>
    <s v="USD"/>
    <x v="3481"/>
    <x v="3493"/>
    <b v="0"/>
    <n v="29"/>
    <x v="0"/>
    <s v="theater/plays"/>
    <n v="100"/>
    <n v="51.72"/>
    <x v="1"/>
    <x v="6"/>
    <x v="3493"/>
    <x v="3481"/>
    <x v="3"/>
  </r>
  <r>
    <x v="3494"/>
    <x v="3492"/>
    <x v="3492"/>
    <x v="44"/>
    <n v="400"/>
    <x v="0"/>
    <s v="US"/>
    <s v="USD"/>
    <x v="3482"/>
    <x v="3494"/>
    <b v="0"/>
    <n v="13"/>
    <x v="0"/>
    <s v="theater/plays"/>
    <n v="100"/>
    <n v="30.77"/>
    <x v="1"/>
    <x v="6"/>
    <x v="3494"/>
    <x v="3482"/>
    <x v="2"/>
  </r>
  <r>
    <x v="3495"/>
    <x v="3493"/>
    <x v="3493"/>
    <x v="10"/>
    <n v="5343"/>
    <x v="0"/>
    <s v="CA"/>
    <s v="CAD"/>
    <x v="3483"/>
    <x v="3495"/>
    <b v="0"/>
    <n v="72"/>
    <x v="0"/>
    <s v="theater/plays"/>
    <n v="107"/>
    <n v="74.209999999999994"/>
    <x v="1"/>
    <x v="6"/>
    <x v="3495"/>
    <x v="3483"/>
    <x v="3"/>
  </r>
  <r>
    <x v="3496"/>
    <x v="3494"/>
    <x v="3494"/>
    <x v="9"/>
    <n v="3732"/>
    <x v="0"/>
    <s v="US"/>
    <s v="USD"/>
    <x v="3484"/>
    <x v="3496"/>
    <b v="0"/>
    <n v="78"/>
    <x v="0"/>
    <s v="theater/plays"/>
    <n v="124"/>
    <n v="47.85"/>
    <x v="1"/>
    <x v="6"/>
    <x v="3496"/>
    <x v="3484"/>
    <x v="2"/>
  </r>
  <r>
    <x v="3497"/>
    <x v="3495"/>
    <x v="3495"/>
    <x v="410"/>
    <n v="1686"/>
    <x v="0"/>
    <s v="US"/>
    <s v="USD"/>
    <x v="3485"/>
    <x v="3497"/>
    <b v="0"/>
    <n v="49"/>
    <x v="0"/>
    <s v="theater/plays"/>
    <n v="109"/>
    <n v="34.409999999999997"/>
    <x v="1"/>
    <x v="6"/>
    <x v="3497"/>
    <x v="3485"/>
    <x v="2"/>
  </r>
  <r>
    <x v="3498"/>
    <x v="3496"/>
    <x v="3496"/>
    <x v="409"/>
    <n v="1690"/>
    <x v="0"/>
    <s v="CA"/>
    <s v="CAD"/>
    <x v="3486"/>
    <x v="3498"/>
    <b v="0"/>
    <n v="42"/>
    <x v="0"/>
    <s v="theater/plays"/>
    <n v="102"/>
    <n v="40.24"/>
    <x v="1"/>
    <x v="6"/>
    <x v="3498"/>
    <x v="3486"/>
    <x v="2"/>
  </r>
  <r>
    <x v="3499"/>
    <x v="3497"/>
    <x v="3497"/>
    <x v="13"/>
    <n v="2110"/>
    <x v="0"/>
    <s v="US"/>
    <s v="USD"/>
    <x v="3487"/>
    <x v="3499"/>
    <b v="0"/>
    <n v="35"/>
    <x v="0"/>
    <s v="theater/plays"/>
    <n v="106"/>
    <n v="60.29"/>
    <x v="1"/>
    <x v="6"/>
    <x v="3499"/>
    <x v="3487"/>
    <x v="0"/>
  </r>
  <r>
    <x v="3500"/>
    <x v="3498"/>
    <x v="3498"/>
    <x v="28"/>
    <n v="1063"/>
    <x v="0"/>
    <s v="US"/>
    <s v="USD"/>
    <x v="3488"/>
    <x v="3500"/>
    <b v="0"/>
    <n v="42"/>
    <x v="0"/>
    <s v="theater/plays"/>
    <n v="106"/>
    <n v="25.31"/>
    <x v="1"/>
    <x v="6"/>
    <x v="3500"/>
    <x v="3488"/>
    <x v="2"/>
  </r>
  <r>
    <x v="3501"/>
    <x v="3499"/>
    <x v="3499"/>
    <x v="15"/>
    <n v="1510"/>
    <x v="0"/>
    <s v="GB"/>
    <s v="GBP"/>
    <x v="3489"/>
    <x v="3501"/>
    <b v="0"/>
    <n v="42"/>
    <x v="0"/>
    <s v="theater/plays"/>
    <n v="101"/>
    <n v="35.950000000000003"/>
    <x v="1"/>
    <x v="6"/>
    <x v="3501"/>
    <x v="3489"/>
    <x v="0"/>
  </r>
  <r>
    <x v="3502"/>
    <x v="3500"/>
    <x v="3500"/>
    <x v="23"/>
    <n v="4216"/>
    <x v="0"/>
    <s v="US"/>
    <s v="USD"/>
    <x v="3490"/>
    <x v="3502"/>
    <b v="0"/>
    <n v="31"/>
    <x v="0"/>
    <s v="theater/plays"/>
    <n v="105"/>
    <n v="136"/>
    <x v="1"/>
    <x v="6"/>
    <x v="3502"/>
    <x v="3490"/>
    <x v="2"/>
  </r>
  <r>
    <x v="3503"/>
    <x v="3501"/>
    <x v="3501"/>
    <x v="30"/>
    <n v="2689"/>
    <x v="0"/>
    <s v="GB"/>
    <s v="GBP"/>
    <x v="3491"/>
    <x v="3503"/>
    <b v="0"/>
    <n v="38"/>
    <x v="0"/>
    <s v="theater/plays"/>
    <n v="108"/>
    <n v="70.760000000000005"/>
    <x v="1"/>
    <x v="6"/>
    <x v="3503"/>
    <x v="3491"/>
    <x v="2"/>
  </r>
  <r>
    <x v="3504"/>
    <x v="3502"/>
    <x v="3502"/>
    <x v="28"/>
    <n v="1000"/>
    <x v="0"/>
    <s v="US"/>
    <s v="USD"/>
    <x v="3492"/>
    <x v="3504"/>
    <b v="0"/>
    <n v="8"/>
    <x v="0"/>
    <s v="theater/plays"/>
    <n v="100"/>
    <n v="125"/>
    <x v="1"/>
    <x v="6"/>
    <x v="3504"/>
    <x v="3492"/>
    <x v="0"/>
  </r>
  <r>
    <x v="3505"/>
    <x v="3503"/>
    <x v="3503"/>
    <x v="30"/>
    <n v="2594"/>
    <x v="0"/>
    <s v="US"/>
    <s v="USD"/>
    <x v="3493"/>
    <x v="3505"/>
    <b v="0"/>
    <n v="39"/>
    <x v="0"/>
    <s v="theater/plays"/>
    <n v="104"/>
    <n v="66.510000000000005"/>
    <x v="1"/>
    <x v="6"/>
    <x v="3505"/>
    <x v="3493"/>
    <x v="3"/>
  </r>
  <r>
    <x v="3506"/>
    <x v="3504"/>
    <x v="3504"/>
    <x v="9"/>
    <n v="3045"/>
    <x v="0"/>
    <s v="US"/>
    <s v="USD"/>
    <x v="3494"/>
    <x v="3506"/>
    <b v="0"/>
    <n v="29"/>
    <x v="0"/>
    <s v="theater/plays"/>
    <n v="102"/>
    <n v="105"/>
    <x v="1"/>
    <x v="6"/>
    <x v="3506"/>
    <x v="3494"/>
    <x v="3"/>
  </r>
  <r>
    <x v="3507"/>
    <x v="3505"/>
    <x v="3505"/>
    <x v="3"/>
    <n v="10440"/>
    <x v="0"/>
    <s v="US"/>
    <s v="USD"/>
    <x v="3495"/>
    <x v="3507"/>
    <b v="0"/>
    <n v="72"/>
    <x v="0"/>
    <s v="theater/plays"/>
    <n v="104"/>
    <n v="145"/>
    <x v="1"/>
    <x v="6"/>
    <x v="3507"/>
    <x v="3495"/>
    <x v="2"/>
  </r>
  <r>
    <x v="3508"/>
    <x v="3506"/>
    <x v="3506"/>
    <x v="213"/>
    <n v="180"/>
    <x v="0"/>
    <s v="GB"/>
    <s v="GBP"/>
    <x v="3496"/>
    <x v="3508"/>
    <b v="0"/>
    <n v="15"/>
    <x v="0"/>
    <s v="theater/plays"/>
    <n v="180"/>
    <n v="12"/>
    <x v="1"/>
    <x v="6"/>
    <x v="3508"/>
    <x v="3496"/>
    <x v="2"/>
  </r>
  <r>
    <x v="3509"/>
    <x v="3507"/>
    <x v="3507"/>
    <x v="9"/>
    <n v="3190"/>
    <x v="0"/>
    <s v="US"/>
    <s v="USD"/>
    <x v="3497"/>
    <x v="3509"/>
    <b v="0"/>
    <n v="33"/>
    <x v="0"/>
    <s v="theater/plays"/>
    <n v="106"/>
    <n v="96.67"/>
    <x v="1"/>
    <x v="6"/>
    <x v="3509"/>
    <x v="3497"/>
    <x v="3"/>
  </r>
  <r>
    <x v="3510"/>
    <x v="3508"/>
    <x v="3508"/>
    <x v="42"/>
    <n v="905"/>
    <x v="0"/>
    <s v="US"/>
    <s v="USD"/>
    <x v="3498"/>
    <x v="3510"/>
    <b v="0"/>
    <n v="15"/>
    <x v="0"/>
    <s v="theater/plays"/>
    <n v="101"/>
    <n v="60.33"/>
    <x v="1"/>
    <x v="6"/>
    <x v="3510"/>
    <x v="3498"/>
    <x v="3"/>
  </r>
  <r>
    <x v="3511"/>
    <x v="3509"/>
    <x v="3509"/>
    <x v="15"/>
    <n v="1518"/>
    <x v="0"/>
    <s v="GB"/>
    <s v="GBP"/>
    <x v="3499"/>
    <x v="3511"/>
    <b v="0"/>
    <n v="19"/>
    <x v="0"/>
    <s v="theater/plays"/>
    <n v="101"/>
    <n v="79.89"/>
    <x v="1"/>
    <x v="6"/>
    <x v="3511"/>
    <x v="3499"/>
    <x v="3"/>
  </r>
  <r>
    <x v="3512"/>
    <x v="3510"/>
    <x v="3510"/>
    <x v="28"/>
    <n v="1000"/>
    <x v="0"/>
    <s v="GB"/>
    <s v="GBP"/>
    <x v="3500"/>
    <x v="3512"/>
    <b v="0"/>
    <n v="17"/>
    <x v="0"/>
    <s v="theater/plays"/>
    <n v="100"/>
    <n v="58.82"/>
    <x v="1"/>
    <x v="6"/>
    <x v="3512"/>
    <x v="3500"/>
    <x v="0"/>
  </r>
  <r>
    <x v="3513"/>
    <x v="3511"/>
    <x v="3511"/>
    <x v="70"/>
    <n v="3315"/>
    <x v="0"/>
    <s v="US"/>
    <s v="USD"/>
    <x v="3501"/>
    <x v="3513"/>
    <b v="0"/>
    <n v="44"/>
    <x v="0"/>
    <s v="theater/plays"/>
    <n v="118"/>
    <n v="75.34"/>
    <x v="1"/>
    <x v="6"/>
    <x v="3513"/>
    <x v="3501"/>
    <x v="3"/>
  </r>
  <r>
    <x v="3514"/>
    <x v="3512"/>
    <x v="3512"/>
    <x v="2"/>
    <n v="550"/>
    <x v="0"/>
    <s v="US"/>
    <s v="USD"/>
    <x v="3502"/>
    <x v="3514"/>
    <b v="0"/>
    <n v="10"/>
    <x v="0"/>
    <s v="theater/plays"/>
    <n v="110"/>
    <n v="55"/>
    <x v="1"/>
    <x v="6"/>
    <x v="3514"/>
    <x v="3502"/>
    <x v="0"/>
  </r>
  <r>
    <x v="3515"/>
    <x v="3513"/>
    <x v="3513"/>
    <x v="9"/>
    <n v="3080"/>
    <x v="0"/>
    <s v="US"/>
    <s v="USD"/>
    <x v="3503"/>
    <x v="3515"/>
    <b v="0"/>
    <n v="46"/>
    <x v="0"/>
    <s v="theater/plays"/>
    <n v="103"/>
    <n v="66.959999999999994"/>
    <x v="1"/>
    <x v="6"/>
    <x v="3515"/>
    <x v="3503"/>
    <x v="0"/>
  </r>
  <r>
    <x v="3516"/>
    <x v="3514"/>
    <x v="3514"/>
    <x v="30"/>
    <n v="2500"/>
    <x v="0"/>
    <s v="US"/>
    <s v="USD"/>
    <x v="3504"/>
    <x v="3516"/>
    <b v="0"/>
    <n v="11"/>
    <x v="0"/>
    <s v="theater/plays"/>
    <n v="100"/>
    <n v="227.27"/>
    <x v="1"/>
    <x v="6"/>
    <x v="3516"/>
    <x v="3504"/>
    <x v="3"/>
  </r>
  <r>
    <x v="3517"/>
    <x v="3515"/>
    <x v="3515"/>
    <x v="23"/>
    <n v="4000"/>
    <x v="0"/>
    <s v="GB"/>
    <s v="GBP"/>
    <x v="3505"/>
    <x v="3517"/>
    <b v="0"/>
    <n v="13"/>
    <x v="0"/>
    <s v="theater/plays"/>
    <n v="100"/>
    <n v="307.69"/>
    <x v="1"/>
    <x v="6"/>
    <x v="3517"/>
    <x v="3505"/>
    <x v="3"/>
  </r>
  <r>
    <x v="3518"/>
    <x v="3516"/>
    <x v="3516"/>
    <x v="15"/>
    <n v="1650.69"/>
    <x v="0"/>
    <s v="US"/>
    <s v="USD"/>
    <x v="3506"/>
    <x v="3518"/>
    <b v="0"/>
    <n v="33"/>
    <x v="0"/>
    <s v="theater/plays"/>
    <n v="110"/>
    <n v="50.02"/>
    <x v="1"/>
    <x v="6"/>
    <x v="3518"/>
    <x v="3506"/>
    <x v="3"/>
  </r>
  <r>
    <x v="3519"/>
    <x v="3517"/>
    <x v="3517"/>
    <x v="13"/>
    <n v="2027"/>
    <x v="0"/>
    <s v="GB"/>
    <s v="GBP"/>
    <x v="3507"/>
    <x v="3519"/>
    <b v="0"/>
    <n v="28"/>
    <x v="0"/>
    <s v="theater/plays"/>
    <n v="101"/>
    <n v="72.39"/>
    <x v="1"/>
    <x v="6"/>
    <x v="3519"/>
    <x v="3507"/>
    <x v="0"/>
  </r>
  <r>
    <x v="3520"/>
    <x v="3518"/>
    <x v="3518"/>
    <x v="13"/>
    <n v="2015"/>
    <x v="0"/>
    <s v="GB"/>
    <s v="GBP"/>
    <x v="3508"/>
    <x v="3520"/>
    <b v="0"/>
    <n v="21"/>
    <x v="0"/>
    <s v="theater/plays"/>
    <n v="101"/>
    <n v="95.95"/>
    <x v="1"/>
    <x v="6"/>
    <x v="3520"/>
    <x v="3508"/>
    <x v="0"/>
  </r>
  <r>
    <x v="3521"/>
    <x v="3519"/>
    <x v="3519"/>
    <x v="18"/>
    <n v="593"/>
    <x v="0"/>
    <s v="US"/>
    <s v="USD"/>
    <x v="3509"/>
    <x v="3521"/>
    <b v="0"/>
    <n v="13"/>
    <x v="0"/>
    <s v="theater/plays"/>
    <n v="169"/>
    <n v="45.62"/>
    <x v="1"/>
    <x v="6"/>
    <x v="3521"/>
    <x v="3509"/>
    <x v="3"/>
  </r>
  <r>
    <x v="3522"/>
    <x v="3520"/>
    <x v="3520"/>
    <x v="411"/>
    <n v="1395"/>
    <x v="0"/>
    <s v="GB"/>
    <s v="GBP"/>
    <x v="3510"/>
    <x v="3522"/>
    <b v="0"/>
    <n v="34"/>
    <x v="0"/>
    <s v="theater/plays"/>
    <n v="100"/>
    <n v="41.03"/>
    <x v="1"/>
    <x v="6"/>
    <x v="3522"/>
    <x v="3510"/>
    <x v="0"/>
  </r>
  <r>
    <x v="3523"/>
    <x v="3521"/>
    <x v="3521"/>
    <x v="23"/>
    <n v="4546"/>
    <x v="0"/>
    <s v="GB"/>
    <s v="GBP"/>
    <x v="3511"/>
    <x v="3523"/>
    <b v="0"/>
    <n v="80"/>
    <x v="0"/>
    <s v="theater/plays"/>
    <n v="114"/>
    <n v="56.83"/>
    <x v="1"/>
    <x v="6"/>
    <x v="3523"/>
    <x v="3511"/>
    <x v="2"/>
  </r>
  <r>
    <x v="3524"/>
    <x v="3522"/>
    <x v="3522"/>
    <x v="3"/>
    <n v="10156"/>
    <x v="0"/>
    <s v="US"/>
    <s v="USD"/>
    <x v="3512"/>
    <x v="3524"/>
    <b v="0"/>
    <n v="74"/>
    <x v="0"/>
    <s v="theater/plays"/>
    <n v="102"/>
    <n v="137.24"/>
    <x v="1"/>
    <x v="6"/>
    <x v="3524"/>
    <x v="3512"/>
    <x v="3"/>
  </r>
  <r>
    <x v="3525"/>
    <x v="3523"/>
    <x v="3523"/>
    <x v="2"/>
    <n v="530"/>
    <x v="0"/>
    <s v="US"/>
    <s v="USD"/>
    <x v="3453"/>
    <x v="3525"/>
    <b v="0"/>
    <n v="7"/>
    <x v="0"/>
    <s v="theater/plays"/>
    <n v="106"/>
    <n v="75.709999999999994"/>
    <x v="1"/>
    <x v="6"/>
    <x v="3525"/>
    <x v="3453"/>
    <x v="0"/>
  </r>
  <r>
    <x v="3526"/>
    <x v="3524"/>
    <x v="3524"/>
    <x v="126"/>
    <n v="3366"/>
    <x v="0"/>
    <s v="US"/>
    <s v="USD"/>
    <x v="3513"/>
    <x v="3526"/>
    <b v="0"/>
    <n v="34"/>
    <x v="0"/>
    <s v="theater/plays"/>
    <n v="102"/>
    <n v="99"/>
    <x v="1"/>
    <x v="6"/>
    <x v="3526"/>
    <x v="3513"/>
    <x v="2"/>
  </r>
  <r>
    <x v="3527"/>
    <x v="3525"/>
    <x v="3525"/>
    <x v="12"/>
    <n v="7015"/>
    <x v="0"/>
    <s v="US"/>
    <s v="USD"/>
    <x v="3514"/>
    <x v="3527"/>
    <b v="0"/>
    <n v="86"/>
    <x v="0"/>
    <s v="theater/plays"/>
    <n v="117"/>
    <n v="81.569999999999993"/>
    <x v="1"/>
    <x v="6"/>
    <x v="3527"/>
    <x v="3514"/>
    <x v="0"/>
  </r>
  <r>
    <x v="3528"/>
    <x v="3526"/>
    <x v="3526"/>
    <x v="409"/>
    <n v="1669"/>
    <x v="0"/>
    <s v="GB"/>
    <s v="GBP"/>
    <x v="3515"/>
    <x v="3528"/>
    <b v="0"/>
    <n v="37"/>
    <x v="0"/>
    <s v="theater/plays"/>
    <n v="101"/>
    <n v="45.11"/>
    <x v="1"/>
    <x v="6"/>
    <x v="3528"/>
    <x v="3515"/>
    <x v="2"/>
  </r>
  <r>
    <x v="3529"/>
    <x v="3527"/>
    <x v="3527"/>
    <x v="2"/>
    <n v="660"/>
    <x v="0"/>
    <s v="US"/>
    <s v="USD"/>
    <x v="3516"/>
    <x v="3529"/>
    <b v="0"/>
    <n v="18"/>
    <x v="0"/>
    <s v="theater/plays"/>
    <n v="132"/>
    <n v="36.67"/>
    <x v="1"/>
    <x v="6"/>
    <x v="3529"/>
    <x v="3516"/>
    <x v="0"/>
  </r>
  <r>
    <x v="3530"/>
    <x v="3528"/>
    <x v="3528"/>
    <x v="181"/>
    <n v="2750"/>
    <x v="0"/>
    <s v="GB"/>
    <s v="GBP"/>
    <x v="3517"/>
    <x v="3530"/>
    <b v="0"/>
    <n v="22"/>
    <x v="0"/>
    <s v="theater/plays"/>
    <n v="100"/>
    <n v="125"/>
    <x v="1"/>
    <x v="6"/>
    <x v="3530"/>
    <x v="3517"/>
    <x v="2"/>
  </r>
  <r>
    <x v="3531"/>
    <x v="3529"/>
    <x v="3529"/>
    <x v="28"/>
    <n v="1280"/>
    <x v="0"/>
    <s v="US"/>
    <s v="USD"/>
    <x v="3518"/>
    <x v="3531"/>
    <b v="0"/>
    <n v="26"/>
    <x v="0"/>
    <s v="theater/plays"/>
    <n v="128"/>
    <n v="49.23"/>
    <x v="1"/>
    <x v="6"/>
    <x v="3531"/>
    <x v="3518"/>
    <x v="2"/>
  </r>
  <r>
    <x v="3532"/>
    <x v="3530"/>
    <x v="3530"/>
    <x v="412"/>
    <n v="1142"/>
    <x v="0"/>
    <s v="US"/>
    <s v="USD"/>
    <x v="3519"/>
    <x v="3532"/>
    <b v="0"/>
    <n v="27"/>
    <x v="0"/>
    <s v="theater/plays"/>
    <n v="119"/>
    <n v="42.3"/>
    <x v="1"/>
    <x v="6"/>
    <x v="3532"/>
    <x v="3519"/>
    <x v="3"/>
  </r>
  <r>
    <x v="3533"/>
    <x v="3531"/>
    <x v="3531"/>
    <x v="2"/>
    <n v="631"/>
    <x v="0"/>
    <s v="US"/>
    <s v="USD"/>
    <x v="3520"/>
    <x v="3533"/>
    <b v="0"/>
    <n v="8"/>
    <x v="0"/>
    <s v="theater/plays"/>
    <n v="126"/>
    <n v="78.88"/>
    <x v="1"/>
    <x v="6"/>
    <x v="3533"/>
    <x v="3520"/>
    <x v="0"/>
  </r>
  <r>
    <x v="3534"/>
    <x v="3532"/>
    <x v="3532"/>
    <x v="10"/>
    <n v="7810"/>
    <x v="0"/>
    <s v="US"/>
    <s v="USD"/>
    <x v="3521"/>
    <x v="3534"/>
    <b v="0"/>
    <n v="204"/>
    <x v="0"/>
    <s v="theater/plays"/>
    <n v="156"/>
    <n v="38.28"/>
    <x v="1"/>
    <x v="6"/>
    <x v="3534"/>
    <x v="3521"/>
    <x v="0"/>
  </r>
  <r>
    <x v="3535"/>
    <x v="3533"/>
    <x v="3533"/>
    <x v="13"/>
    <n v="2063"/>
    <x v="0"/>
    <s v="GB"/>
    <s v="GBP"/>
    <x v="1804"/>
    <x v="3535"/>
    <b v="0"/>
    <n v="46"/>
    <x v="0"/>
    <s v="theater/plays"/>
    <n v="103"/>
    <n v="44.85"/>
    <x v="1"/>
    <x v="6"/>
    <x v="3535"/>
    <x v="1804"/>
    <x v="0"/>
  </r>
  <r>
    <x v="3536"/>
    <x v="3534"/>
    <x v="3534"/>
    <x v="325"/>
    <n v="230"/>
    <x v="0"/>
    <s v="GB"/>
    <s v="GBP"/>
    <x v="3522"/>
    <x v="3536"/>
    <b v="0"/>
    <n v="17"/>
    <x v="0"/>
    <s v="theater/plays"/>
    <n v="153"/>
    <n v="13.53"/>
    <x v="1"/>
    <x v="6"/>
    <x v="3536"/>
    <x v="3522"/>
    <x v="0"/>
  </r>
  <r>
    <x v="3537"/>
    <x v="3535"/>
    <x v="3535"/>
    <x v="413"/>
    <n v="1218"/>
    <x v="0"/>
    <s v="CA"/>
    <s v="CAD"/>
    <x v="3523"/>
    <x v="3537"/>
    <b v="0"/>
    <n v="28"/>
    <x v="0"/>
    <s v="theater/plays"/>
    <n v="180"/>
    <n v="43.5"/>
    <x v="1"/>
    <x v="6"/>
    <x v="3537"/>
    <x v="3523"/>
    <x v="3"/>
  </r>
  <r>
    <x v="3538"/>
    <x v="3536"/>
    <x v="3536"/>
    <x v="13"/>
    <n v="2569"/>
    <x v="0"/>
    <s v="GB"/>
    <s v="GBP"/>
    <x v="3524"/>
    <x v="3538"/>
    <b v="0"/>
    <n v="83"/>
    <x v="0"/>
    <s v="theater/plays"/>
    <n v="128"/>
    <n v="30.95"/>
    <x v="1"/>
    <x v="6"/>
    <x v="3538"/>
    <x v="3524"/>
    <x v="2"/>
  </r>
  <r>
    <x v="3539"/>
    <x v="3537"/>
    <x v="3537"/>
    <x v="20"/>
    <n v="718"/>
    <x v="0"/>
    <s v="US"/>
    <s v="USD"/>
    <x v="3525"/>
    <x v="3539"/>
    <b v="0"/>
    <n v="13"/>
    <x v="0"/>
    <s v="theater/plays"/>
    <n v="120"/>
    <n v="55.23"/>
    <x v="1"/>
    <x v="6"/>
    <x v="3539"/>
    <x v="3525"/>
    <x v="2"/>
  </r>
  <r>
    <x v="3540"/>
    <x v="3538"/>
    <x v="3538"/>
    <x v="43"/>
    <n v="369"/>
    <x v="0"/>
    <s v="GB"/>
    <s v="GBP"/>
    <x v="3526"/>
    <x v="3540"/>
    <b v="0"/>
    <n v="8"/>
    <x v="0"/>
    <s v="theater/plays"/>
    <n v="123"/>
    <n v="46.13"/>
    <x v="1"/>
    <x v="6"/>
    <x v="3540"/>
    <x v="3526"/>
    <x v="2"/>
  </r>
  <r>
    <x v="3541"/>
    <x v="3539"/>
    <x v="3539"/>
    <x v="38"/>
    <n v="1260"/>
    <x v="0"/>
    <s v="GB"/>
    <s v="GBP"/>
    <x v="3527"/>
    <x v="3541"/>
    <b v="0"/>
    <n v="32"/>
    <x v="0"/>
    <s v="theater/plays"/>
    <n v="105"/>
    <n v="39.380000000000003"/>
    <x v="1"/>
    <x v="6"/>
    <x v="3541"/>
    <x v="3527"/>
    <x v="0"/>
  </r>
  <r>
    <x v="3542"/>
    <x v="3540"/>
    <x v="3540"/>
    <x v="62"/>
    <n v="5623"/>
    <x v="0"/>
    <s v="US"/>
    <s v="USD"/>
    <x v="3528"/>
    <x v="3542"/>
    <b v="0"/>
    <n v="85"/>
    <x v="0"/>
    <s v="theater/plays"/>
    <n v="102"/>
    <n v="66.150000000000006"/>
    <x v="1"/>
    <x v="6"/>
    <x v="3542"/>
    <x v="3528"/>
    <x v="3"/>
  </r>
  <r>
    <x v="3543"/>
    <x v="3541"/>
    <x v="3541"/>
    <x v="15"/>
    <n v="1570"/>
    <x v="0"/>
    <s v="DE"/>
    <s v="EUR"/>
    <x v="3529"/>
    <x v="3543"/>
    <b v="0"/>
    <n v="29"/>
    <x v="0"/>
    <s v="theater/plays"/>
    <n v="105"/>
    <n v="54.14"/>
    <x v="1"/>
    <x v="6"/>
    <x v="3543"/>
    <x v="3529"/>
    <x v="0"/>
  </r>
  <r>
    <x v="3544"/>
    <x v="3542"/>
    <x v="3542"/>
    <x v="30"/>
    <n v="2500"/>
    <x v="0"/>
    <s v="US"/>
    <s v="USD"/>
    <x v="3530"/>
    <x v="3544"/>
    <b v="0"/>
    <n v="24"/>
    <x v="0"/>
    <s v="theater/plays"/>
    <n v="100"/>
    <n v="104.17"/>
    <x v="1"/>
    <x v="6"/>
    <x v="3544"/>
    <x v="3530"/>
    <x v="0"/>
  </r>
  <r>
    <x v="3545"/>
    <x v="3543"/>
    <x v="3543"/>
    <x v="49"/>
    <n v="251"/>
    <x v="0"/>
    <s v="US"/>
    <s v="USD"/>
    <x v="3531"/>
    <x v="3545"/>
    <b v="0"/>
    <n v="8"/>
    <x v="0"/>
    <s v="theater/plays"/>
    <n v="100"/>
    <n v="31.38"/>
    <x v="1"/>
    <x v="6"/>
    <x v="3545"/>
    <x v="3531"/>
    <x v="0"/>
  </r>
  <r>
    <x v="3546"/>
    <x v="3544"/>
    <x v="3544"/>
    <x v="184"/>
    <n v="1125"/>
    <x v="0"/>
    <s v="US"/>
    <s v="USD"/>
    <x v="3532"/>
    <x v="3546"/>
    <b v="0"/>
    <n v="19"/>
    <x v="0"/>
    <s v="theater/plays"/>
    <n v="102"/>
    <n v="59.21"/>
    <x v="1"/>
    <x v="6"/>
    <x v="3546"/>
    <x v="3532"/>
    <x v="0"/>
  </r>
  <r>
    <x v="3547"/>
    <x v="3545"/>
    <x v="3545"/>
    <x v="19"/>
    <n v="40043.25"/>
    <x v="0"/>
    <s v="US"/>
    <s v="USD"/>
    <x v="3533"/>
    <x v="3547"/>
    <b v="0"/>
    <n v="336"/>
    <x v="0"/>
    <s v="theater/plays"/>
    <n v="114"/>
    <n v="119.18"/>
    <x v="1"/>
    <x v="6"/>
    <x v="3547"/>
    <x v="3533"/>
    <x v="2"/>
  </r>
  <r>
    <x v="3548"/>
    <x v="3546"/>
    <x v="3546"/>
    <x v="190"/>
    <n v="2140"/>
    <x v="0"/>
    <s v="US"/>
    <s v="USD"/>
    <x v="3534"/>
    <x v="3548"/>
    <b v="0"/>
    <n v="13"/>
    <x v="0"/>
    <s v="theater/plays"/>
    <n v="102"/>
    <n v="164.62"/>
    <x v="1"/>
    <x v="6"/>
    <x v="3548"/>
    <x v="3534"/>
    <x v="2"/>
  </r>
  <r>
    <x v="3549"/>
    <x v="3547"/>
    <x v="3547"/>
    <x v="28"/>
    <n v="1020"/>
    <x v="0"/>
    <s v="GB"/>
    <s v="GBP"/>
    <x v="3535"/>
    <x v="3549"/>
    <b v="0"/>
    <n v="42"/>
    <x v="0"/>
    <s v="theater/plays"/>
    <n v="102"/>
    <n v="24.29"/>
    <x v="1"/>
    <x v="6"/>
    <x v="3549"/>
    <x v="3535"/>
    <x v="0"/>
  </r>
  <r>
    <x v="3550"/>
    <x v="3548"/>
    <x v="3548"/>
    <x v="30"/>
    <n v="2620"/>
    <x v="0"/>
    <s v="GB"/>
    <s v="GBP"/>
    <x v="3536"/>
    <x v="3550"/>
    <b v="0"/>
    <n v="64"/>
    <x v="0"/>
    <s v="theater/plays"/>
    <n v="105"/>
    <n v="40.94"/>
    <x v="1"/>
    <x v="6"/>
    <x v="3550"/>
    <x v="3536"/>
    <x v="2"/>
  </r>
  <r>
    <x v="3551"/>
    <x v="3549"/>
    <x v="3549"/>
    <x v="15"/>
    <n v="1527.5"/>
    <x v="0"/>
    <s v="US"/>
    <s v="USD"/>
    <x v="3537"/>
    <x v="3551"/>
    <b v="0"/>
    <n v="25"/>
    <x v="0"/>
    <s v="theater/plays"/>
    <n v="102"/>
    <n v="61.1"/>
    <x v="1"/>
    <x v="6"/>
    <x v="3551"/>
    <x v="3537"/>
    <x v="3"/>
  </r>
  <r>
    <x v="3552"/>
    <x v="3550"/>
    <x v="3550"/>
    <x v="414"/>
    <n v="773"/>
    <x v="0"/>
    <s v="GB"/>
    <s v="GBP"/>
    <x v="3538"/>
    <x v="3552"/>
    <b v="0"/>
    <n v="20"/>
    <x v="0"/>
    <s v="theater/plays"/>
    <n v="100"/>
    <n v="38.65"/>
    <x v="1"/>
    <x v="6"/>
    <x v="3552"/>
    <x v="3538"/>
    <x v="3"/>
  </r>
  <r>
    <x v="3553"/>
    <x v="3551"/>
    <x v="3551"/>
    <x v="62"/>
    <n v="5845"/>
    <x v="0"/>
    <s v="US"/>
    <s v="USD"/>
    <x v="3539"/>
    <x v="3553"/>
    <b v="0"/>
    <n v="104"/>
    <x v="0"/>
    <s v="theater/plays"/>
    <n v="106"/>
    <n v="56.2"/>
    <x v="1"/>
    <x v="6"/>
    <x v="3553"/>
    <x v="3539"/>
    <x v="0"/>
  </r>
  <r>
    <x v="3554"/>
    <x v="3552"/>
    <x v="3552"/>
    <x v="10"/>
    <n v="5671.11"/>
    <x v="0"/>
    <s v="US"/>
    <s v="USD"/>
    <x v="3540"/>
    <x v="3554"/>
    <b v="0"/>
    <n v="53"/>
    <x v="0"/>
    <s v="theater/plays"/>
    <n v="113"/>
    <n v="107"/>
    <x v="1"/>
    <x v="6"/>
    <x v="3554"/>
    <x v="3540"/>
    <x v="0"/>
  </r>
  <r>
    <x v="3555"/>
    <x v="3553"/>
    <x v="3553"/>
    <x v="262"/>
    <n v="2400"/>
    <x v="0"/>
    <s v="IT"/>
    <s v="EUR"/>
    <x v="3541"/>
    <x v="3555"/>
    <b v="0"/>
    <n v="14"/>
    <x v="0"/>
    <s v="theater/plays"/>
    <n v="100"/>
    <n v="171.43"/>
    <x v="1"/>
    <x v="6"/>
    <x v="3555"/>
    <x v="3541"/>
    <x v="2"/>
  </r>
  <r>
    <x v="3556"/>
    <x v="3554"/>
    <x v="3554"/>
    <x v="41"/>
    <n v="2210"/>
    <x v="0"/>
    <s v="GB"/>
    <s v="GBP"/>
    <x v="3542"/>
    <x v="3556"/>
    <b v="0"/>
    <n v="20"/>
    <x v="0"/>
    <s v="theater/plays"/>
    <n v="100"/>
    <n v="110.5"/>
    <x v="1"/>
    <x v="6"/>
    <x v="3556"/>
    <x v="3542"/>
    <x v="3"/>
  </r>
  <r>
    <x v="3557"/>
    <x v="3555"/>
    <x v="3555"/>
    <x v="57"/>
    <n v="100036"/>
    <x v="0"/>
    <s v="US"/>
    <s v="USD"/>
    <x v="3543"/>
    <x v="3557"/>
    <b v="0"/>
    <n v="558"/>
    <x v="0"/>
    <s v="theater/plays"/>
    <n v="100"/>
    <n v="179.28"/>
    <x v="1"/>
    <x v="6"/>
    <x v="3557"/>
    <x v="3543"/>
    <x v="3"/>
  </r>
  <r>
    <x v="3558"/>
    <x v="3556"/>
    <x v="3556"/>
    <x v="18"/>
    <n v="504"/>
    <x v="0"/>
    <s v="GB"/>
    <s v="GBP"/>
    <x v="3544"/>
    <x v="3558"/>
    <b v="0"/>
    <n v="22"/>
    <x v="0"/>
    <s v="theater/plays"/>
    <n v="144"/>
    <n v="22.91"/>
    <x v="1"/>
    <x v="6"/>
    <x v="3558"/>
    <x v="3544"/>
    <x v="0"/>
  </r>
  <r>
    <x v="3559"/>
    <x v="3557"/>
    <x v="3557"/>
    <x v="28"/>
    <n v="1035"/>
    <x v="0"/>
    <s v="AU"/>
    <s v="AUD"/>
    <x v="3545"/>
    <x v="3559"/>
    <b v="0"/>
    <n v="24"/>
    <x v="0"/>
    <s v="theater/plays"/>
    <n v="104"/>
    <n v="43.13"/>
    <x v="1"/>
    <x v="6"/>
    <x v="3559"/>
    <x v="3545"/>
    <x v="0"/>
  </r>
  <r>
    <x v="3560"/>
    <x v="3558"/>
    <x v="3558"/>
    <x v="50"/>
    <n v="3470"/>
    <x v="0"/>
    <s v="CA"/>
    <s v="CAD"/>
    <x v="3546"/>
    <x v="3560"/>
    <b v="0"/>
    <n v="74"/>
    <x v="0"/>
    <s v="theater/plays"/>
    <n v="108"/>
    <n v="46.89"/>
    <x v="1"/>
    <x v="6"/>
    <x v="3560"/>
    <x v="3546"/>
    <x v="0"/>
  </r>
  <r>
    <x v="3561"/>
    <x v="3559"/>
    <x v="3559"/>
    <x v="30"/>
    <n v="2560"/>
    <x v="0"/>
    <s v="US"/>
    <s v="USD"/>
    <x v="3547"/>
    <x v="3561"/>
    <b v="0"/>
    <n v="54"/>
    <x v="0"/>
    <s v="theater/plays"/>
    <n v="102"/>
    <n v="47.41"/>
    <x v="1"/>
    <x v="6"/>
    <x v="3561"/>
    <x v="3547"/>
    <x v="0"/>
  </r>
  <r>
    <x v="3562"/>
    <x v="3560"/>
    <x v="3560"/>
    <x v="415"/>
    <n v="469"/>
    <x v="0"/>
    <s v="GB"/>
    <s v="GBP"/>
    <x v="3548"/>
    <x v="3562"/>
    <b v="0"/>
    <n v="31"/>
    <x v="0"/>
    <s v="theater/plays"/>
    <n v="149"/>
    <n v="15.13"/>
    <x v="1"/>
    <x v="6"/>
    <x v="3562"/>
    <x v="3548"/>
    <x v="2"/>
  </r>
  <r>
    <x v="3563"/>
    <x v="3561"/>
    <x v="3561"/>
    <x v="2"/>
    <n v="527.45000000000005"/>
    <x v="0"/>
    <s v="GB"/>
    <s v="GBP"/>
    <x v="3549"/>
    <x v="3563"/>
    <b v="0"/>
    <n v="25"/>
    <x v="0"/>
    <s v="theater/plays"/>
    <n v="105"/>
    <n v="21.1"/>
    <x v="1"/>
    <x v="6"/>
    <x v="3563"/>
    <x v="3549"/>
    <x v="2"/>
  </r>
  <r>
    <x v="3564"/>
    <x v="3562"/>
    <x v="3562"/>
    <x v="28"/>
    <n v="1005"/>
    <x v="0"/>
    <s v="GB"/>
    <s v="GBP"/>
    <x v="3550"/>
    <x v="3564"/>
    <b v="0"/>
    <n v="17"/>
    <x v="0"/>
    <s v="theater/plays"/>
    <n v="101"/>
    <n v="59.12"/>
    <x v="1"/>
    <x v="6"/>
    <x v="3564"/>
    <x v="3550"/>
    <x v="0"/>
  </r>
  <r>
    <x v="3565"/>
    <x v="3563"/>
    <x v="3563"/>
    <x v="42"/>
    <n v="1175"/>
    <x v="0"/>
    <s v="US"/>
    <s v="USD"/>
    <x v="3551"/>
    <x v="3565"/>
    <b v="0"/>
    <n v="12"/>
    <x v="0"/>
    <s v="theater/plays"/>
    <n v="131"/>
    <n v="97.92"/>
    <x v="1"/>
    <x v="6"/>
    <x v="3565"/>
    <x v="3551"/>
    <x v="3"/>
  </r>
  <r>
    <x v="3566"/>
    <x v="3564"/>
    <x v="3564"/>
    <x v="13"/>
    <n v="2095"/>
    <x v="0"/>
    <s v="GB"/>
    <s v="GBP"/>
    <x v="3552"/>
    <x v="3566"/>
    <b v="0"/>
    <n v="38"/>
    <x v="0"/>
    <s v="theater/plays"/>
    <n v="105"/>
    <n v="55.13"/>
    <x v="1"/>
    <x v="6"/>
    <x v="3566"/>
    <x v="3552"/>
    <x v="3"/>
  </r>
  <r>
    <x v="3567"/>
    <x v="3565"/>
    <x v="3565"/>
    <x v="28"/>
    <n v="1088"/>
    <x v="0"/>
    <s v="GB"/>
    <s v="GBP"/>
    <x v="3553"/>
    <x v="3567"/>
    <b v="0"/>
    <n v="41"/>
    <x v="0"/>
    <s v="theater/plays"/>
    <n v="109"/>
    <n v="26.54"/>
    <x v="1"/>
    <x v="6"/>
    <x v="3567"/>
    <x v="3553"/>
    <x v="0"/>
  </r>
  <r>
    <x v="3568"/>
    <x v="3566"/>
    <x v="3566"/>
    <x v="28"/>
    <n v="1110"/>
    <x v="0"/>
    <s v="US"/>
    <s v="USD"/>
    <x v="3554"/>
    <x v="3568"/>
    <b v="0"/>
    <n v="19"/>
    <x v="0"/>
    <s v="theater/plays"/>
    <n v="111"/>
    <n v="58.42"/>
    <x v="1"/>
    <x v="6"/>
    <x v="3568"/>
    <x v="3554"/>
    <x v="3"/>
  </r>
  <r>
    <x v="3569"/>
    <x v="3567"/>
    <x v="3567"/>
    <x v="10"/>
    <n v="5024"/>
    <x v="0"/>
    <s v="US"/>
    <s v="USD"/>
    <x v="3555"/>
    <x v="3569"/>
    <b v="0"/>
    <n v="41"/>
    <x v="0"/>
    <s v="theater/plays"/>
    <n v="100"/>
    <n v="122.54"/>
    <x v="1"/>
    <x v="6"/>
    <x v="3569"/>
    <x v="3555"/>
    <x v="3"/>
  </r>
  <r>
    <x v="3570"/>
    <x v="3568"/>
    <x v="3568"/>
    <x v="13"/>
    <n v="2287"/>
    <x v="0"/>
    <s v="US"/>
    <s v="USD"/>
    <x v="3556"/>
    <x v="3570"/>
    <b v="0"/>
    <n v="26"/>
    <x v="0"/>
    <s v="theater/plays"/>
    <n v="114"/>
    <n v="87.96"/>
    <x v="1"/>
    <x v="6"/>
    <x v="3570"/>
    <x v="3556"/>
    <x v="3"/>
  </r>
  <r>
    <x v="3571"/>
    <x v="3569"/>
    <x v="3569"/>
    <x v="15"/>
    <n v="1831"/>
    <x v="0"/>
    <s v="GB"/>
    <s v="GBP"/>
    <x v="3557"/>
    <x v="3571"/>
    <b v="0"/>
    <n v="25"/>
    <x v="0"/>
    <s v="theater/plays"/>
    <n v="122"/>
    <n v="73.239999999999995"/>
    <x v="1"/>
    <x v="6"/>
    <x v="3571"/>
    <x v="3557"/>
    <x v="3"/>
  </r>
  <r>
    <x v="3572"/>
    <x v="3570"/>
    <x v="3570"/>
    <x v="2"/>
    <n v="500"/>
    <x v="0"/>
    <s v="GB"/>
    <s v="GBP"/>
    <x v="3558"/>
    <x v="3572"/>
    <b v="0"/>
    <n v="9"/>
    <x v="0"/>
    <s v="theater/plays"/>
    <n v="100"/>
    <n v="55.56"/>
    <x v="1"/>
    <x v="6"/>
    <x v="3572"/>
    <x v="3558"/>
    <x v="0"/>
  </r>
  <r>
    <x v="3573"/>
    <x v="3571"/>
    <x v="3571"/>
    <x v="9"/>
    <n v="3084"/>
    <x v="0"/>
    <s v="GB"/>
    <s v="GBP"/>
    <x v="3559"/>
    <x v="3573"/>
    <b v="0"/>
    <n v="78"/>
    <x v="0"/>
    <s v="theater/plays"/>
    <n v="103"/>
    <n v="39.54"/>
    <x v="1"/>
    <x v="6"/>
    <x v="3573"/>
    <x v="3559"/>
    <x v="3"/>
  </r>
  <r>
    <x v="3574"/>
    <x v="3572"/>
    <x v="3572"/>
    <x v="238"/>
    <n v="6155"/>
    <x v="0"/>
    <s v="US"/>
    <s v="USD"/>
    <x v="3560"/>
    <x v="3574"/>
    <b v="0"/>
    <n v="45"/>
    <x v="0"/>
    <s v="theater/plays"/>
    <n v="106"/>
    <n v="136.78"/>
    <x v="1"/>
    <x v="6"/>
    <x v="3574"/>
    <x v="3560"/>
    <x v="3"/>
  </r>
  <r>
    <x v="3575"/>
    <x v="3573"/>
    <x v="3573"/>
    <x v="3"/>
    <n v="10133"/>
    <x v="0"/>
    <s v="US"/>
    <s v="USD"/>
    <x v="3561"/>
    <x v="3575"/>
    <b v="0"/>
    <n v="102"/>
    <x v="0"/>
    <s v="theater/plays"/>
    <n v="101"/>
    <n v="99.34"/>
    <x v="1"/>
    <x v="6"/>
    <x v="3575"/>
    <x v="3561"/>
    <x v="2"/>
  </r>
  <r>
    <x v="3576"/>
    <x v="3574"/>
    <x v="3574"/>
    <x v="213"/>
    <n v="100"/>
    <x v="0"/>
    <s v="US"/>
    <s v="USD"/>
    <x v="3562"/>
    <x v="3576"/>
    <b v="0"/>
    <n v="5"/>
    <x v="0"/>
    <s v="theater/plays"/>
    <n v="100"/>
    <n v="20"/>
    <x v="1"/>
    <x v="6"/>
    <x v="3576"/>
    <x v="3562"/>
    <x v="2"/>
  </r>
  <r>
    <x v="3577"/>
    <x v="3575"/>
    <x v="3575"/>
    <x v="20"/>
    <n v="780"/>
    <x v="0"/>
    <s v="US"/>
    <s v="USD"/>
    <x v="3563"/>
    <x v="3577"/>
    <b v="0"/>
    <n v="27"/>
    <x v="0"/>
    <s v="theater/plays"/>
    <n v="130"/>
    <n v="28.89"/>
    <x v="1"/>
    <x v="6"/>
    <x v="3577"/>
    <x v="3563"/>
    <x v="0"/>
  </r>
  <r>
    <x v="3578"/>
    <x v="3576"/>
    <x v="3576"/>
    <x v="15"/>
    <n v="1500.2"/>
    <x v="0"/>
    <s v="GB"/>
    <s v="GBP"/>
    <x v="3564"/>
    <x v="3578"/>
    <b v="0"/>
    <n v="37"/>
    <x v="0"/>
    <s v="theater/plays"/>
    <n v="100"/>
    <n v="40.549999999999997"/>
    <x v="1"/>
    <x v="6"/>
    <x v="3578"/>
    <x v="3564"/>
    <x v="2"/>
  </r>
  <r>
    <x v="3579"/>
    <x v="3577"/>
    <x v="3577"/>
    <x v="2"/>
    <n v="500"/>
    <x v="0"/>
    <s v="GB"/>
    <s v="GBP"/>
    <x v="3565"/>
    <x v="3579"/>
    <b v="0"/>
    <n v="14"/>
    <x v="0"/>
    <s v="theater/plays"/>
    <n v="100"/>
    <n v="35.71"/>
    <x v="1"/>
    <x v="6"/>
    <x v="3579"/>
    <x v="3565"/>
    <x v="2"/>
  </r>
  <r>
    <x v="3580"/>
    <x v="3578"/>
    <x v="3578"/>
    <x v="42"/>
    <n v="1025"/>
    <x v="0"/>
    <s v="US"/>
    <s v="USD"/>
    <x v="3566"/>
    <x v="3580"/>
    <b v="0"/>
    <n v="27"/>
    <x v="0"/>
    <s v="theater/plays"/>
    <n v="114"/>
    <n v="37.96"/>
    <x v="1"/>
    <x v="6"/>
    <x v="3580"/>
    <x v="3566"/>
    <x v="0"/>
  </r>
  <r>
    <x v="3581"/>
    <x v="3579"/>
    <x v="3579"/>
    <x v="15"/>
    <n v="1500"/>
    <x v="0"/>
    <s v="GB"/>
    <s v="GBP"/>
    <x v="3567"/>
    <x v="3581"/>
    <b v="0"/>
    <n v="45"/>
    <x v="0"/>
    <s v="theater/plays"/>
    <n v="100"/>
    <n v="33.33"/>
    <x v="1"/>
    <x v="6"/>
    <x v="3581"/>
    <x v="3567"/>
    <x v="3"/>
  </r>
  <r>
    <x v="3582"/>
    <x v="3580"/>
    <x v="3580"/>
    <x v="28"/>
    <n v="2870"/>
    <x v="0"/>
    <s v="US"/>
    <s v="USD"/>
    <x v="3568"/>
    <x v="3582"/>
    <b v="0"/>
    <n v="49"/>
    <x v="0"/>
    <s v="theater/plays"/>
    <n v="287"/>
    <n v="58.57"/>
    <x v="1"/>
    <x v="6"/>
    <x v="3582"/>
    <x v="3568"/>
    <x v="2"/>
  </r>
  <r>
    <x v="3583"/>
    <x v="3581"/>
    <x v="3581"/>
    <x v="9"/>
    <n v="3255"/>
    <x v="0"/>
    <s v="US"/>
    <s v="USD"/>
    <x v="3569"/>
    <x v="3583"/>
    <b v="0"/>
    <n v="24"/>
    <x v="0"/>
    <s v="theater/plays"/>
    <n v="109"/>
    <n v="135.63"/>
    <x v="1"/>
    <x v="6"/>
    <x v="3583"/>
    <x v="3569"/>
    <x v="2"/>
  </r>
  <r>
    <x v="3584"/>
    <x v="3582"/>
    <x v="3582"/>
    <x v="9"/>
    <n v="3465"/>
    <x v="0"/>
    <s v="GB"/>
    <s v="GBP"/>
    <x v="3570"/>
    <x v="3584"/>
    <b v="0"/>
    <n v="112"/>
    <x v="0"/>
    <s v="theater/plays"/>
    <n v="116"/>
    <n v="30.94"/>
    <x v="1"/>
    <x v="6"/>
    <x v="3584"/>
    <x v="3570"/>
    <x v="0"/>
  </r>
  <r>
    <x v="3585"/>
    <x v="3583"/>
    <x v="3583"/>
    <x v="104"/>
    <n v="4050"/>
    <x v="0"/>
    <s v="US"/>
    <s v="USD"/>
    <x v="3571"/>
    <x v="3585"/>
    <b v="0"/>
    <n v="23"/>
    <x v="0"/>
    <s v="theater/plays"/>
    <n v="119"/>
    <n v="176.09"/>
    <x v="1"/>
    <x v="6"/>
    <x v="3585"/>
    <x v="3571"/>
    <x v="3"/>
  </r>
  <r>
    <x v="3586"/>
    <x v="3584"/>
    <x v="3584"/>
    <x v="51"/>
    <n v="8207"/>
    <x v="0"/>
    <s v="US"/>
    <s v="USD"/>
    <x v="3572"/>
    <x v="3586"/>
    <b v="0"/>
    <n v="54"/>
    <x v="0"/>
    <s v="theater/plays"/>
    <n v="109"/>
    <n v="151.97999999999999"/>
    <x v="1"/>
    <x v="6"/>
    <x v="3586"/>
    <x v="3572"/>
    <x v="2"/>
  </r>
  <r>
    <x v="3587"/>
    <x v="3585"/>
    <x v="3585"/>
    <x v="2"/>
    <n v="633"/>
    <x v="0"/>
    <s v="GB"/>
    <s v="GBP"/>
    <x v="3573"/>
    <x v="3587"/>
    <b v="0"/>
    <n v="28"/>
    <x v="0"/>
    <s v="theater/plays"/>
    <n v="127"/>
    <n v="22.61"/>
    <x v="1"/>
    <x v="6"/>
    <x v="3587"/>
    <x v="3573"/>
    <x v="2"/>
  </r>
  <r>
    <x v="3588"/>
    <x v="3586"/>
    <x v="3586"/>
    <x v="48"/>
    <n v="201"/>
    <x v="0"/>
    <s v="GB"/>
    <s v="GBP"/>
    <x v="3574"/>
    <x v="3588"/>
    <b v="0"/>
    <n v="11"/>
    <x v="0"/>
    <s v="theater/plays"/>
    <n v="101"/>
    <n v="18.27"/>
    <x v="1"/>
    <x v="6"/>
    <x v="3588"/>
    <x v="3574"/>
    <x v="0"/>
  </r>
  <r>
    <x v="3589"/>
    <x v="3587"/>
    <x v="3587"/>
    <x v="23"/>
    <n v="5100"/>
    <x v="0"/>
    <s v="US"/>
    <s v="USD"/>
    <x v="3575"/>
    <x v="3589"/>
    <b v="0"/>
    <n v="62"/>
    <x v="0"/>
    <s v="theater/plays"/>
    <n v="128"/>
    <n v="82.26"/>
    <x v="1"/>
    <x v="6"/>
    <x v="3589"/>
    <x v="3575"/>
    <x v="0"/>
  </r>
  <r>
    <x v="3590"/>
    <x v="3588"/>
    <x v="3588"/>
    <x v="10"/>
    <n v="5003"/>
    <x v="0"/>
    <s v="GB"/>
    <s v="GBP"/>
    <x v="3576"/>
    <x v="3590"/>
    <b v="0"/>
    <n v="73"/>
    <x v="0"/>
    <s v="theater/plays"/>
    <n v="100"/>
    <n v="68.53"/>
    <x v="1"/>
    <x v="6"/>
    <x v="3590"/>
    <x v="3576"/>
    <x v="3"/>
  </r>
  <r>
    <x v="3591"/>
    <x v="3589"/>
    <x v="3589"/>
    <x v="176"/>
    <n v="1225"/>
    <x v="0"/>
    <s v="US"/>
    <s v="USD"/>
    <x v="3577"/>
    <x v="3591"/>
    <b v="0"/>
    <n v="18"/>
    <x v="0"/>
    <s v="theater/plays"/>
    <n v="175"/>
    <n v="68.06"/>
    <x v="1"/>
    <x v="6"/>
    <x v="3591"/>
    <x v="3577"/>
    <x v="3"/>
  </r>
  <r>
    <x v="3592"/>
    <x v="3590"/>
    <x v="3590"/>
    <x v="13"/>
    <n v="2545"/>
    <x v="0"/>
    <s v="US"/>
    <s v="USD"/>
    <x v="3578"/>
    <x v="3592"/>
    <b v="0"/>
    <n v="35"/>
    <x v="0"/>
    <s v="theater/plays"/>
    <n v="127"/>
    <n v="72.709999999999994"/>
    <x v="1"/>
    <x v="6"/>
    <x v="3592"/>
    <x v="3578"/>
    <x v="3"/>
  </r>
  <r>
    <x v="3593"/>
    <x v="3591"/>
    <x v="3591"/>
    <x v="9"/>
    <n v="3319"/>
    <x v="0"/>
    <s v="US"/>
    <s v="USD"/>
    <x v="3579"/>
    <x v="3593"/>
    <b v="0"/>
    <n v="43"/>
    <x v="0"/>
    <s v="theater/plays"/>
    <n v="111"/>
    <n v="77.19"/>
    <x v="1"/>
    <x v="6"/>
    <x v="3593"/>
    <x v="3579"/>
    <x v="3"/>
  </r>
  <r>
    <x v="3594"/>
    <x v="3592"/>
    <x v="3592"/>
    <x v="183"/>
    <n v="2015"/>
    <x v="0"/>
    <s v="US"/>
    <s v="USD"/>
    <x v="3580"/>
    <x v="3594"/>
    <b v="0"/>
    <n v="36"/>
    <x v="0"/>
    <s v="theater/plays"/>
    <n v="126"/>
    <n v="55.97"/>
    <x v="1"/>
    <x v="6"/>
    <x v="3594"/>
    <x v="3580"/>
    <x v="2"/>
  </r>
  <r>
    <x v="3595"/>
    <x v="3593"/>
    <x v="3593"/>
    <x v="27"/>
    <n v="3081"/>
    <x v="0"/>
    <s v="US"/>
    <s v="USD"/>
    <x v="3581"/>
    <x v="3595"/>
    <b v="0"/>
    <n v="62"/>
    <x v="0"/>
    <s v="theater/plays"/>
    <n v="119"/>
    <n v="49.69"/>
    <x v="1"/>
    <x v="6"/>
    <x v="3595"/>
    <x v="3581"/>
    <x v="0"/>
  </r>
  <r>
    <x v="3596"/>
    <x v="3594"/>
    <x v="3594"/>
    <x v="184"/>
    <n v="1185"/>
    <x v="0"/>
    <s v="CA"/>
    <s v="CAD"/>
    <x v="3582"/>
    <x v="3596"/>
    <b v="0"/>
    <n v="15"/>
    <x v="0"/>
    <s v="theater/plays"/>
    <n v="108"/>
    <n v="79"/>
    <x v="1"/>
    <x v="6"/>
    <x v="3596"/>
    <x v="3582"/>
    <x v="3"/>
  </r>
  <r>
    <x v="3597"/>
    <x v="3595"/>
    <x v="3595"/>
    <x v="30"/>
    <n v="2565"/>
    <x v="0"/>
    <s v="US"/>
    <s v="USD"/>
    <x v="3583"/>
    <x v="3597"/>
    <b v="0"/>
    <n v="33"/>
    <x v="0"/>
    <s v="theater/plays"/>
    <n v="103"/>
    <n v="77.73"/>
    <x v="1"/>
    <x v="6"/>
    <x v="3597"/>
    <x v="3583"/>
    <x v="2"/>
  </r>
  <r>
    <x v="3598"/>
    <x v="3596"/>
    <x v="3596"/>
    <x v="28"/>
    <n v="1101"/>
    <x v="0"/>
    <s v="US"/>
    <s v="USD"/>
    <x v="3584"/>
    <x v="3598"/>
    <b v="0"/>
    <n v="27"/>
    <x v="0"/>
    <s v="theater/plays"/>
    <n v="110"/>
    <n v="40.78"/>
    <x v="1"/>
    <x v="6"/>
    <x v="3598"/>
    <x v="3584"/>
    <x v="3"/>
  </r>
  <r>
    <x v="3599"/>
    <x v="3597"/>
    <x v="3597"/>
    <x v="2"/>
    <n v="1010"/>
    <x v="0"/>
    <s v="US"/>
    <s v="USD"/>
    <x v="3585"/>
    <x v="3599"/>
    <b v="0"/>
    <n v="17"/>
    <x v="0"/>
    <s v="theater/plays"/>
    <n v="202"/>
    <n v="59.41"/>
    <x v="1"/>
    <x v="6"/>
    <x v="3599"/>
    <x v="3585"/>
    <x v="0"/>
  </r>
  <r>
    <x v="3600"/>
    <x v="3598"/>
    <x v="3598"/>
    <x v="185"/>
    <n v="13"/>
    <x v="0"/>
    <s v="US"/>
    <s v="USD"/>
    <x v="3586"/>
    <x v="3600"/>
    <b v="0"/>
    <n v="4"/>
    <x v="0"/>
    <s v="theater/plays"/>
    <n v="130"/>
    <n v="3.25"/>
    <x v="1"/>
    <x v="6"/>
    <x v="3600"/>
    <x v="3586"/>
    <x v="2"/>
  </r>
  <r>
    <x v="3601"/>
    <x v="3599"/>
    <x v="3599"/>
    <x v="13"/>
    <n v="2087"/>
    <x v="0"/>
    <s v="GB"/>
    <s v="GBP"/>
    <x v="3587"/>
    <x v="3601"/>
    <b v="0"/>
    <n v="53"/>
    <x v="0"/>
    <s v="theater/plays"/>
    <n v="104"/>
    <n v="39.380000000000003"/>
    <x v="1"/>
    <x v="6"/>
    <x v="3601"/>
    <x v="3587"/>
    <x v="3"/>
  </r>
  <r>
    <x v="3602"/>
    <x v="3600"/>
    <x v="3600"/>
    <x v="23"/>
    <n v="4002"/>
    <x v="0"/>
    <s v="US"/>
    <s v="USD"/>
    <x v="3588"/>
    <x v="3602"/>
    <b v="0"/>
    <n v="49"/>
    <x v="0"/>
    <s v="theater/plays"/>
    <n v="100"/>
    <n v="81.67"/>
    <x v="1"/>
    <x v="6"/>
    <x v="3602"/>
    <x v="3588"/>
    <x v="2"/>
  </r>
  <r>
    <x v="3603"/>
    <x v="3601"/>
    <x v="3601"/>
    <x v="15"/>
    <n v="2560"/>
    <x v="0"/>
    <s v="US"/>
    <s v="USD"/>
    <x v="3589"/>
    <x v="3603"/>
    <b v="0"/>
    <n v="57"/>
    <x v="0"/>
    <s v="theater/plays"/>
    <n v="171"/>
    <n v="44.91"/>
    <x v="1"/>
    <x v="6"/>
    <x v="3603"/>
    <x v="3589"/>
    <x v="0"/>
  </r>
  <r>
    <x v="3604"/>
    <x v="3602"/>
    <x v="3602"/>
    <x v="9"/>
    <n v="3385"/>
    <x v="0"/>
    <s v="US"/>
    <s v="USD"/>
    <x v="3590"/>
    <x v="3604"/>
    <b v="0"/>
    <n v="69"/>
    <x v="0"/>
    <s v="theater/plays"/>
    <n v="113"/>
    <n v="49.06"/>
    <x v="1"/>
    <x v="6"/>
    <x v="3604"/>
    <x v="3590"/>
    <x v="2"/>
  </r>
  <r>
    <x v="3605"/>
    <x v="3603"/>
    <x v="3603"/>
    <x v="49"/>
    <n v="460"/>
    <x v="0"/>
    <s v="GB"/>
    <s v="GBP"/>
    <x v="3591"/>
    <x v="3605"/>
    <b v="0"/>
    <n v="15"/>
    <x v="0"/>
    <s v="theater/plays"/>
    <n v="184"/>
    <n v="30.67"/>
    <x v="1"/>
    <x v="6"/>
    <x v="3605"/>
    <x v="3591"/>
    <x v="2"/>
  </r>
  <r>
    <x v="3606"/>
    <x v="3604"/>
    <x v="3604"/>
    <x v="9"/>
    <n v="3908"/>
    <x v="0"/>
    <s v="GB"/>
    <s v="GBP"/>
    <x v="3592"/>
    <x v="3606"/>
    <b v="0"/>
    <n v="64"/>
    <x v="0"/>
    <s v="theater/plays"/>
    <n v="130"/>
    <n v="61.06"/>
    <x v="1"/>
    <x v="6"/>
    <x v="3606"/>
    <x v="3592"/>
    <x v="2"/>
  </r>
  <r>
    <x v="3607"/>
    <x v="3605"/>
    <x v="3605"/>
    <x v="131"/>
    <n v="580"/>
    <x v="0"/>
    <s v="GB"/>
    <s v="GBP"/>
    <x v="3593"/>
    <x v="3607"/>
    <b v="0"/>
    <n v="20"/>
    <x v="0"/>
    <s v="theater/plays"/>
    <n v="105"/>
    <n v="29"/>
    <x v="1"/>
    <x v="6"/>
    <x v="3607"/>
    <x v="3593"/>
    <x v="0"/>
  </r>
  <r>
    <x v="3608"/>
    <x v="3606"/>
    <x v="3606"/>
    <x v="134"/>
    <n v="800"/>
    <x v="0"/>
    <s v="GB"/>
    <s v="GBP"/>
    <x v="3594"/>
    <x v="3608"/>
    <b v="0"/>
    <n v="27"/>
    <x v="0"/>
    <s v="theater/plays"/>
    <n v="100"/>
    <n v="29.63"/>
    <x v="1"/>
    <x v="6"/>
    <x v="3608"/>
    <x v="3594"/>
    <x v="2"/>
  </r>
  <r>
    <x v="3609"/>
    <x v="3607"/>
    <x v="3607"/>
    <x v="416"/>
    <n v="3005"/>
    <x v="0"/>
    <s v="GB"/>
    <s v="GBP"/>
    <x v="3595"/>
    <x v="3609"/>
    <b v="0"/>
    <n v="21"/>
    <x v="0"/>
    <s v="theater/plays"/>
    <n v="153"/>
    <n v="143.1"/>
    <x v="1"/>
    <x v="6"/>
    <x v="3609"/>
    <x v="3595"/>
    <x v="2"/>
  </r>
  <r>
    <x v="3610"/>
    <x v="3608"/>
    <x v="3608"/>
    <x v="28"/>
    <n v="1623"/>
    <x v="0"/>
    <s v="GB"/>
    <s v="GBP"/>
    <x v="3596"/>
    <x v="3610"/>
    <b v="0"/>
    <n v="31"/>
    <x v="0"/>
    <s v="theater/plays"/>
    <n v="162"/>
    <n v="52.35"/>
    <x v="1"/>
    <x v="6"/>
    <x v="3610"/>
    <x v="3596"/>
    <x v="0"/>
  </r>
  <r>
    <x v="3611"/>
    <x v="3609"/>
    <x v="3609"/>
    <x v="30"/>
    <n v="3400"/>
    <x v="0"/>
    <s v="GB"/>
    <s v="GBP"/>
    <x v="3597"/>
    <x v="3611"/>
    <b v="0"/>
    <n v="51"/>
    <x v="0"/>
    <s v="theater/plays"/>
    <n v="136"/>
    <n v="66.67"/>
    <x v="1"/>
    <x v="6"/>
    <x v="3611"/>
    <x v="3597"/>
    <x v="0"/>
  </r>
  <r>
    <x v="3612"/>
    <x v="3610"/>
    <x v="3610"/>
    <x v="10"/>
    <n v="7220"/>
    <x v="0"/>
    <s v="CA"/>
    <s v="CAD"/>
    <x v="3598"/>
    <x v="3612"/>
    <b v="0"/>
    <n v="57"/>
    <x v="0"/>
    <s v="theater/plays"/>
    <n v="144"/>
    <n v="126.67"/>
    <x v="1"/>
    <x v="6"/>
    <x v="3612"/>
    <x v="3598"/>
    <x v="3"/>
  </r>
  <r>
    <x v="3613"/>
    <x v="3611"/>
    <x v="3611"/>
    <x v="21"/>
    <n v="1250"/>
    <x v="0"/>
    <s v="US"/>
    <s v="USD"/>
    <x v="3599"/>
    <x v="3613"/>
    <b v="0"/>
    <n v="20"/>
    <x v="0"/>
    <s v="theater/plays"/>
    <n v="100"/>
    <n v="62.5"/>
    <x v="1"/>
    <x v="6"/>
    <x v="3613"/>
    <x v="3599"/>
    <x v="3"/>
  </r>
  <r>
    <x v="3614"/>
    <x v="3438"/>
    <x v="3612"/>
    <x v="30"/>
    <n v="2520"/>
    <x v="0"/>
    <s v="US"/>
    <s v="USD"/>
    <x v="3600"/>
    <x v="3614"/>
    <b v="0"/>
    <n v="71"/>
    <x v="0"/>
    <s v="theater/plays"/>
    <n v="101"/>
    <n v="35.49"/>
    <x v="1"/>
    <x v="6"/>
    <x v="3614"/>
    <x v="3600"/>
    <x v="0"/>
  </r>
  <r>
    <x v="3615"/>
    <x v="3612"/>
    <x v="3613"/>
    <x v="30"/>
    <n v="2670"/>
    <x v="0"/>
    <s v="GB"/>
    <s v="GBP"/>
    <x v="3601"/>
    <x v="3615"/>
    <b v="0"/>
    <n v="72"/>
    <x v="0"/>
    <s v="theater/plays"/>
    <n v="107"/>
    <n v="37.08"/>
    <x v="1"/>
    <x v="6"/>
    <x v="3615"/>
    <x v="3601"/>
    <x v="0"/>
  </r>
  <r>
    <x v="3616"/>
    <x v="3613"/>
    <x v="3614"/>
    <x v="30"/>
    <n v="3120"/>
    <x v="0"/>
    <s v="GB"/>
    <s v="GBP"/>
    <x v="3602"/>
    <x v="3616"/>
    <b v="0"/>
    <n v="45"/>
    <x v="0"/>
    <s v="theater/plays"/>
    <n v="125"/>
    <n v="69.33"/>
    <x v="1"/>
    <x v="6"/>
    <x v="3616"/>
    <x v="3602"/>
    <x v="0"/>
  </r>
  <r>
    <x v="3617"/>
    <x v="3614"/>
    <x v="3615"/>
    <x v="417"/>
    <n v="880"/>
    <x v="0"/>
    <s v="GB"/>
    <s v="GBP"/>
    <x v="3603"/>
    <x v="3617"/>
    <b v="0"/>
    <n v="51"/>
    <x v="0"/>
    <s v="theater/plays"/>
    <n v="119"/>
    <n v="17.25"/>
    <x v="1"/>
    <x v="6"/>
    <x v="3617"/>
    <x v="3603"/>
    <x v="1"/>
  </r>
  <r>
    <x v="3618"/>
    <x v="3615"/>
    <x v="3616"/>
    <x v="13"/>
    <n v="2020"/>
    <x v="0"/>
    <s v="GB"/>
    <s v="GBP"/>
    <x v="3604"/>
    <x v="3618"/>
    <b v="0"/>
    <n v="56"/>
    <x v="0"/>
    <s v="theater/plays"/>
    <n v="101"/>
    <n v="36.07"/>
    <x v="1"/>
    <x v="6"/>
    <x v="3618"/>
    <x v="3604"/>
    <x v="0"/>
  </r>
  <r>
    <x v="3619"/>
    <x v="3616"/>
    <x v="3617"/>
    <x v="28"/>
    <n v="1130"/>
    <x v="0"/>
    <s v="US"/>
    <s v="USD"/>
    <x v="3605"/>
    <x v="3619"/>
    <b v="0"/>
    <n v="17"/>
    <x v="0"/>
    <s v="theater/plays"/>
    <n v="113"/>
    <n v="66.47"/>
    <x v="1"/>
    <x v="6"/>
    <x v="3619"/>
    <x v="3605"/>
    <x v="2"/>
  </r>
  <r>
    <x v="3620"/>
    <x v="3617"/>
    <x v="3618"/>
    <x v="124"/>
    <n v="11045"/>
    <x v="0"/>
    <s v="US"/>
    <s v="USD"/>
    <x v="3606"/>
    <x v="3620"/>
    <b v="0"/>
    <n v="197"/>
    <x v="0"/>
    <s v="theater/plays"/>
    <n v="105"/>
    <n v="56.07"/>
    <x v="1"/>
    <x v="6"/>
    <x v="3620"/>
    <x v="3606"/>
    <x v="0"/>
  </r>
  <r>
    <x v="3621"/>
    <x v="3618"/>
    <x v="3619"/>
    <x v="9"/>
    <n v="3292"/>
    <x v="0"/>
    <s v="US"/>
    <s v="USD"/>
    <x v="3607"/>
    <x v="3621"/>
    <b v="0"/>
    <n v="70"/>
    <x v="0"/>
    <s v="theater/plays"/>
    <n v="110"/>
    <n v="47.03"/>
    <x v="1"/>
    <x v="6"/>
    <x v="3621"/>
    <x v="3607"/>
    <x v="2"/>
  </r>
  <r>
    <x v="3622"/>
    <x v="3619"/>
    <x v="3620"/>
    <x v="28"/>
    <n v="1000.99"/>
    <x v="0"/>
    <s v="US"/>
    <s v="USD"/>
    <x v="3608"/>
    <x v="3622"/>
    <b v="0"/>
    <n v="21"/>
    <x v="0"/>
    <s v="theater/plays"/>
    <n v="100"/>
    <n v="47.67"/>
    <x v="1"/>
    <x v="6"/>
    <x v="3622"/>
    <x v="3608"/>
    <x v="3"/>
  </r>
  <r>
    <x v="3623"/>
    <x v="3620"/>
    <x v="3621"/>
    <x v="30"/>
    <n v="3000"/>
    <x v="0"/>
    <s v="US"/>
    <s v="USD"/>
    <x v="3609"/>
    <x v="3623"/>
    <b v="0"/>
    <n v="34"/>
    <x v="0"/>
    <s v="theater/plays"/>
    <n v="120"/>
    <n v="88.24"/>
    <x v="1"/>
    <x v="6"/>
    <x v="3623"/>
    <x v="3609"/>
    <x v="3"/>
  </r>
  <r>
    <x v="3624"/>
    <x v="3621"/>
    <x v="3622"/>
    <x v="9"/>
    <n v="3148"/>
    <x v="0"/>
    <s v="US"/>
    <s v="USD"/>
    <x v="3610"/>
    <x v="3624"/>
    <b v="0"/>
    <n v="39"/>
    <x v="0"/>
    <s v="theater/plays"/>
    <n v="105"/>
    <n v="80.72"/>
    <x v="1"/>
    <x v="6"/>
    <x v="3624"/>
    <x v="3610"/>
    <x v="2"/>
  </r>
  <r>
    <x v="3625"/>
    <x v="3622"/>
    <x v="3623"/>
    <x v="9"/>
    <n v="3080"/>
    <x v="0"/>
    <s v="GB"/>
    <s v="GBP"/>
    <x v="3611"/>
    <x v="3625"/>
    <b v="0"/>
    <n v="78"/>
    <x v="0"/>
    <s v="theater/plays"/>
    <n v="103"/>
    <n v="39.49"/>
    <x v="1"/>
    <x v="6"/>
    <x v="3625"/>
    <x v="3611"/>
    <x v="0"/>
  </r>
  <r>
    <x v="3626"/>
    <x v="3623"/>
    <x v="3624"/>
    <x v="23"/>
    <n v="4073"/>
    <x v="0"/>
    <s v="GB"/>
    <s v="GBP"/>
    <x v="3612"/>
    <x v="3626"/>
    <b v="0"/>
    <n v="48"/>
    <x v="0"/>
    <s v="theater/plays"/>
    <n v="102"/>
    <n v="84.85"/>
    <x v="1"/>
    <x v="6"/>
    <x v="3626"/>
    <x v="3612"/>
    <x v="3"/>
  </r>
  <r>
    <x v="3627"/>
    <x v="3624"/>
    <x v="3625"/>
    <x v="13"/>
    <n v="2000"/>
    <x v="0"/>
    <s v="US"/>
    <s v="USD"/>
    <x v="3613"/>
    <x v="3627"/>
    <b v="0"/>
    <n v="29"/>
    <x v="0"/>
    <s v="theater/plays"/>
    <n v="100"/>
    <n v="68.97"/>
    <x v="1"/>
    <x v="6"/>
    <x v="3627"/>
    <x v="3613"/>
    <x v="2"/>
  </r>
  <r>
    <x v="3628"/>
    <x v="3625"/>
    <x v="3626"/>
    <x v="57"/>
    <n v="0"/>
    <x v="2"/>
    <s v="US"/>
    <s v="USD"/>
    <x v="3614"/>
    <x v="3628"/>
    <b v="0"/>
    <n v="0"/>
    <x v="1"/>
    <s v="theater/musical"/>
    <n v="0"/>
    <n v="0"/>
    <x v="1"/>
    <x v="40"/>
    <x v="3628"/>
    <x v="3614"/>
    <x v="0"/>
  </r>
  <r>
    <x v="3629"/>
    <x v="3626"/>
    <x v="3627"/>
    <x v="80"/>
    <n v="2"/>
    <x v="2"/>
    <s v="US"/>
    <s v="USD"/>
    <x v="3615"/>
    <x v="3629"/>
    <b v="0"/>
    <n v="2"/>
    <x v="1"/>
    <s v="theater/musical"/>
    <n v="0"/>
    <n v="1"/>
    <x v="1"/>
    <x v="40"/>
    <x v="3629"/>
    <x v="3615"/>
    <x v="2"/>
  </r>
  <r>
    <x v="3630"/>
    <x v="3627"/>
    <x v="3628"/>
    <x v="9"/>
    <n v="1"/>
    <x v="2"/>
    <s v="GB"/>
    <s v="GBP"/>
    <x v="3616"/>
    <x v="3630"/>
    <b v="0"/>
    <n v="1"/>
    <x v="1"/>
    <s v="theater/musical"/>
    <n v="0"/>
    <n v="1"/>
    <x v="1"/>
    <x v="40"/>
    <x v="3630"/>
    <x v="3616"/>
    <x v="3"/>
  </r>
  <r>
    <x v="3631"/>
    <x v="3628"/>
    <x v="3629"/>
    <x v="418"/>
    <n v="8725"/>
    <x v="2"/>
    <s v="US"/>
    <s v="USD"/>
    <x v="3617"/>
    <x v="3631"/>
    <b v="0"/>
    <n v="59"/>
    <x v="1"/>
    <s v="theater/musical"/>
    <n v="51"/>
    <n v="147.88"/>
    <x v="1"/>
    <x v="40"/>
    <x v="3631"/>
    <x v="3617"/>
    <x v="3"/>
  </r>
  <r>
    <x v="3632"/>
    <x v="3629"/>
    <x v="3630"/>
    <x v="2"/>
    <n v="100"/>
    <x v="2"/>
    <s v="GB"/>
    <s v="GBP"/>
    <x v="3618"/>
    <x v="3632"/>
    <b v="0"/>
    <n v="1"/>
    <x v="1"/>
    <s v="theater/musical"/>
    <n v="20"/>
    <n v="100"/>
    <x v="1"/>
    <x v="40"/>
    <x v="3632"/>
    <x v="3618"/>
    <x v="3"/>
  </r>
  <r>
    <x v="3633"/>
    <x v="3630"/>
    <x v="3631"/>
    <x v="10"/>
    <n v="1762"/>
    <x v="2"/>
    <s v="US"/>
    <s v="USD"/>
    <x v="3619"/>
    <x v="3633"/>
    <b v="0"/>
    <n v="31"/>
    <x v="1"/>
    <s v="theater/musical"/>
    <n v="35"/>
    <n v="56.84"/>
    <x v="1"/>
    <x v="40"/>
    <x v="3633"/>
    <x v="3619"/>
    <x v="2"/>
  </r>
  <r>
    <x v="3634"/>
    <x v="3631"/>
    <x v="3632"/>
    <x v="96"/>
    <n v="3185"/>
    <x v="2"/>
    <s v="CA"/>
    <s v="CAD"/>
    <x v="3620"/>
    <x v="3634"/>
    <b v="0"/>
    <n v="18"/>
    <x v="1"/>
    <s v="theater/musical"/>
    <n v="4"/>
    <n v="176.94"/>
    <x v="1"/>
    <x v="40"/>
    <x v="3634"/>
    <x v="3620"/>
    <x v="2"/>
  </r>
  <r>
    <x v="3635"/>
    <x v="3632"/>
    <x v="3633"/>
    <x v="8"/>
    <n v="1276"/>
    <x v="2"/>
    <s v="US"/>
    <s v="USD"/>
    <x v="3621"/>
    <x v="3635"/>
    <b v="0"/>
    <n v="10"/>
    <x v="1"/>
    <s v="theater/musical"/>
    <n v="36"/>
    <n v="127.6"/>
    <x v="1"/>
    <x v="40"/>
    <x v="3635"/>
    <x v="3621"/>
    <x v="2"/>
  </r>
  <r>
    <x v="3636"/>
    <x v="3633"/>
    <x v="3634"/>
    <x v="60"/>
    <n v="0"/>
    <x v="2"/>
    <s v="US"/>
    <s v="USD"/>
    <x v="3622"/>
    <x v="3636"/>
    <b v="0"/>
    <n v="0"/>
    <x v="1"/>
    <s v="theater/musical"/>
    <n v="0"/>
    <n v="0"/>
    <x v="1"/>
    <x v="40"/>
    <x v="3636"/>
    <x v="3622"/>
    <x v="0"/>
  </r>
  <r>
    <x v="3637"/>
    <x v="3634"/>
    <x v="3635"/>
    <x v="9"/>
    <n v="926"/>
    <x v="2"/>
    <s v="US"/>
    <s v="USD"/>
    <x v="3623"/>
    <x v="3637"/>
    <b v="0"/>
    <n v="14"/>
    <x v="1"/>
    <s v="theater/musical"/>
    <n v="31"/>
    <n v="66.14"/>
    <x v="1"/>
    <x v="40"/>
    <x v="3637"/>
    <x v="3623"/>
    <x v="3"/>
  </r>
  <r>
    <x v="3638"/>
    <x v="3635"/>
    <x v="3636"/>
    <x v="126"/>
    <n v="216"/>
    <x v="2"/>
    <s v="CA"/>
    <s v="CAD"/>
    <x v="3624"/>
    <x v="3638"/>
    <b v="0"/>
    <n v="2"/>
    <x v="1"/>
    <s v="theater/musical"/>
    <n v="7"/>
    <n v="108"/>
    <x v="1"/>
    <x v="40"/>
    <x v="3638"/>
    <x v="3624"/>
    <x v="0"/>
  </r>
  <r>
    <x v="3639"/>
    <x v="3636"/>
    <x v="3637"/>
    <x v="31"/>
    <n v="1"/>
    <x v="2"/>
    <s v="US"/>
    <s v="USD"/>
    <x v="3625"/>
    <x v="3639"/>
    <b v="0"/>
    <n v="1"/>
    <x v="1"/>
    <s v="theater/musical"/>
    <n v="0"/>
    <n v="1"/>
    <x v="1"/>
    <x v="40"/>
    <x v="3639"/>
    <x v="3625"/>
    <x v="2"/>
  </r>
  <r>
    <x v="3640"/>
    <x v="3637"/>
    <x v="3638"/>
    <x v="28"/>
    <n v="55"/>
    <x v="2"/>
    <s v="US"/>
    <s v="USD"/>
    <x v="3626"/>
    <x v="3640"/>
    <b v="0"/>
    <n v="3"/>
    <x v="1"/>
    <s v="theater/musical"/>
    <n v="6"/>
    <n v="18.329999999999998"/>
    <x v="1"/>
    <x v="40"/>
    <x v="3640"/>
    <x v="3626"/>
    <x v="0"/>
  </r>
  <r>
    <x v="3641"/>
    <x v="3638"/>
    <x v="3639"/>
    <x v="9"/>
    <n v="0"/>
    <x v="2"/>
    <s v="US"/>
    <s v="USD"/>
    <x v="3627"/>
    <x v="3641"/>
    <b v="0"/>
    <n v="0"/>
    <x v="1"/>
    <s v="theater/musical"/>
    <n v="0"/>
    <n v="0"/>
    <x v="1"/>
    <x v="40"/>
    <x v="3641"/>
    <x v="3627"/>
    <x v="3"/>
  </r>
  <r>
    <x v="3642"/>
    <x v="3639"/>
    <x v="3640"/>
    <x v="176"/>
    <n v="15"/>
    <x v="2"/>
    <s v="DE"/>
    <s v="EUR"/>
    <x v="3628"/>
    <x v="3642"/>
    <b v="0"/>
    <n v="2"/>
    <x v="1"/>
    <s v="theater/musical"/>
    <n v="2"/>
    <n v="7.5"/>
    <x v="1"/>
    <x v="40"/>
    <x v="3642"/>
    <x v="3628"/>
    <x v="0"/>
  </r>
  <r>
    <x v="3643"/>
    <x v="3640"/>
    <x v="3641"/>
    <x v="31"/>
    <n v="0"/>
    <x v="2"/>
    <s v="US"/>
    <s v="USD"/>
    <x v="3629"/>
    <x v="3643"/>
    <b v="0"/>
    <n v="0"/>
    <x v="1"/>
    <s v="theater/musical"/>
    <n v="0"/>
    <n v="0"/>
    <x v="1"/>
    <x v="40"/>
    <x v="3643"/>
    <x v="3629"/>
    <x v="0"/>
  </r>
  <r>
    <x v="3644"/>
    <x v="3641"/>
    <x v="3642"/>
    <x v="10"/>
    <n v="821"/>
    <x v="2"/>
    <s v="US"/>
    <s v="USD"/>
    <x v="3630"/>
    <x v="3644"/>
    <b v="0"/>
    <n v="12"/>
    <x v="1"/>
    <s v="theater/musical"/>
    <n v="16"/>
    <n v="68.42"/>
    <x v="1"/>
    <x v="40"/>
    <x v="3644"/>
    <x v="3630"/>
    <x v="2"/>
  </r>
  <r>
    <x v="3645"/>
    <x v="3642"/>
    <x v="3643"/>
    <x v="28"/>
    <n v="1"/>
    <x v="2"/>
    <s v="CA"/>
    <s v="CAD"/>
    <x v="3631"/>
    <x v="3645"/>
    <b v="0"/>
    <n v="1"/>
    <x v="1"/>
    <s v="theater/musical"/>
    <n v="0"/>
    <n v="1"/>
    <x v="1"/>
    <x v="40"/>
    <x v="3645"/>
    <x v="3631"/>
    <x v="2"/>
  </r>
  <r>
    <x v="3646"/>
    <x v="3643"/>
    <x v="3644"/>
    <x v="3"/>
    <n v="481"/>
    <x v="2"/>
    <s v="US"/>
    <s v="USD"/>
    <x v="3632"/>
    <x v="3646"/>
    <b v="0"/>
    <n v="8"/>
    <x v="1"/>
    <s v="theater/musical"/>
    <n v="5"/>
    <n v="60.13"/>
    <x v="1"/>
    <x v="40"/>
    <x v="3646"/>
    <x v="3632"/>
    <x v="0"/>
  </r>
  <r>
    <x v="3647"/>
    <x v="3644"/>
    <x v="3645"/>
    <x v="2"/>
    <n v="30"/>
    <x v="2"/>
    <s v="GB"/>
    <s v="GBP"/>
    <x v="3633"/>
    <x v="3647"/>
    <b v="0"/>
    <n v="2"/>
    <x v="1"/>
    <s v="theater/musical"/>
    <n v="6"/>
    <n v="15"/>
    <x v="1"/>
    <x v="40"/>
    <x v="3647"/>
    <x v="3633"/>
    <x v="2"/>
  </r>
  <r>
    <x v="3648"/>
    <x v="3645"/>
    <x v="3646"/>
    <x v="79"/>
    <n v="40153"/>
    <x v="0"/>
    <s v="US"/>
    <s v="USD"/>
    <x v="3634"/>
    <x v="3648"/>
    <b v="0"/>
    <n v="73"/>
    <x v="0"/>
    <s v="theater/plays"/>
    <n v="100"/>
    <n v="550.04"/>
    <x v="1"/>
    <x v="6"/>
    <x v="3648"/>
    <x v="3634"/>
    <x v="3"/>
  </r>
  <r>
    <x v="3649"/>
    <x v="3646"/>
    <x v="3647"/>
    <x v="47"/>
    <n v="780"/>
    <x v="0"/>
    <s v="CA"/>
    <s v="CAD"/>
    <x v="3635"/>
    <x v="3649"/>
    <b v="0"/>
    <n v="8"/>
    <x v="0"/>
    <s v="theater/plays"/>
    <n v="104"/>
    <n v="97.5"/>
    <x v="1"/>
    <x v="6"/>
    <x v="3649"/>
    <x v="3635"/>
    <x v="3"/>
  </r>
  <r>
    <x v="3650"/>
    <x v="3647"/>
    <x v="3648"/>
    <x v="2"/>
    <n v="500"/>
    <x v="0"/>
    <s v="GB"/>
    <s v="GBP"/>
    <x v="3636"/>
    <x v="3650"/>
    <b v="0"/>
    <n v="17"/>
    <x v="0"/>
    <s v="theater/plays"/>
    <n v="100"/>
    <n v="29.41"/>
    <x v="1"/>
    <x v="6"/>
    <x v="3650"/>
    <x v="3636"/>
    <x v="2"/>
  </r>
  <r>
    <x v="3651"/>
    <x v="3648"/>
    <x v="3649"/>
    <x v="2"/>
    <n v="520"/>
    <x v="0"/>
    <s v="US"/>
    <s v="USD"/>
    <x v="3637"/>
    <x v="3651"/>
    <b v="0"/>
    <n v="9"/>
    <x v="0"/>
    <s v="theater/plays"/>
    <n v="104"/>
    <n v="57.78"/>
    <x v="1"/>
    <x v="6"/>
    <x v="3651"/>
    <x v="3637"/>
    <x v="3"/>
  </r>
  <r>
    <x v="3652"/>
    <x v="2866"/>
    <x v="3650"/>
    <x v="43"/>
    <n v="752"/>
    <x v="0"/>
    <s v="CA"/>
    <s v="CAD"/>
    <x v="3638"/>
    <x v="3652"/>
    <b v="0"/>
    <n v="17"/>
    <x v="0"/>
    <s v="theater/plays"/>
    <n v="251"/>
    <n v="44.24"/>
    <x v="1"/>
    <x v="6"/>
    <x v="3652"/>
    <x v="3638"/>
    <x v="2"/>
  </r>
  <r>
    <x v="3653"/>
    <x v="3649"/>
    <x v="3651"/>
    <x v="13"/>
    <n v="2010"/>
    <x v="0"/>
    <s v="GB"/>
    <s v="GBP"/>
    <x v="3639"/>
    <x v="3653"/>
    <b v="0"/>
    <n v="33"/>
    <x v="0"/>
    <s v="theater/plays"/>
    <n v="101"/>
    <n v="60.91"/>
    <x v="1"/>
    <x v="6"/>
    <x v="3653"/>
    <x v="3639"/>
    <x v="0"/>
  </r>
  <r>
    <x v="3654"/>
    <x v="3650"/>
    <x v="3652"/>
    <x v="15"/>
    <n v="2616"/>
    <x v="0"/>
    <s v="GB"/>
    <s v="GBP"/>
    <x v="3640"/>
    <x v="3654"/>
    <b v="0"/>
    <n v="38"/>
    <x v="0"/>
    <s v="theater/plays"/>
    <n v="174"/>
    <n v="68.84"/>
    <x v="1"/>
    <x v="6"/>
    <x v="3654"/>
    <x v="3640"/>
    <x v="2"/>
  </r>
  <r>
    <x v="3655"/>
    <x v="3651"/>
    <x v="3653"/>
    <x v="10"/>
    <n v="5813"/>
    <x v="0"/>
    <s v="US"/>
    <s v="USD"/>
    <x v="3641"/>
    <x v="3655"/>
    <b v="0"/>
    <n v="79"/>
    <x v="0"/>
    <s v="theater/plays"/>
    <n v="116"/>
    <n v="73.58"/>
    <x v="1"/>
    <x v="6"/>
    <x v="3655"/>
    <x v="3641"/>
    <x v="0"/>
  </r>
  <r>
    <x v="3656"/>
    <x v="3652"/>
    <x v="3654"/>
    <x v="10"/>
    <n v="5291"/>
    <x v="0"/>
    <s v="CH"/>
    <s v="CHF"/>
    <x v="3642"/>
    <x v="3656"/>
    <b v="0"/>
    <n v="46"/>
    <x v="0"/>
    <s v="theater/plays"/>
    <n v="106"/>
    <n v="115.02"/>
    <x v="1"/>
    <x v="6"/>
    <x v="3656"/>
    <x v="3642"/>
    <x v="1"/>
  </r>
  <r>
    <x v="3657"/>
    <x v="3653"/>
    <x v="3655"/>
    <x v="13"/>
    <n v="2215"/>
    <x v="0"/>
    <s v="DK"/>
    <s v="DKK"/>
    <x v="3643"/>
    <x v="3657"/>
    <b v="0"/>
    <n v="20"/>
    <x v="0"/>
    <s v="theater/plays"/>
    <n v="111"/>
    <n v="110.75"/>
    <x v="1"/>
    <x v="6"/>
    <x v="3657"/>
    <x v="3643"/>
    <x v="2"/>
  </r>
  <r>
    <x v="3658"/>
    <x v="3654"/>
    <x v="3656"/>
    <x v="15"/>
    <n v="1510"/>
    <x v="0"/>
    <s v="US"/>
    <s v="USD"/>
    <x v="3644"/>
    <x v="3658"/>
    <b v="0"/>
    <n v="20"/>
    <x v="0"/>
    <s v="theater/plays"/>
    <n v="101"/>
    <n v="75.5"/>
    <x v="1"/>
    <x v="6"/>
    <x v="3658"/>
    <x v="3644"/>
    <x v="3"/>
  </r>
  <r>
    <x v="3659"/>
    <x v="3655"/>
    <x v="3657"/>
    <x v="9"/>
    <n v="3061"/>
    <x v="0"/>
    <s v="US"/>
    <s v="USD"/>
    <x v="3645"/>
    <x v="3659"/>
    <b v="0"/>
    <n v="13"/>
    <x v="0"/>
    <s v="theater/plays"/>
    <n v="102"/>
    <n v="235.46"/>
    <x v="1"/>
    <x v="6"/>
    <x v="3659"/>
    <x v="3645"/>
    <x v="0"/>
  </r>
  <r>
    <x v="3660"/>
    <x v="3656"/>
    <x v="3658"/>
    <x v="49"/>
    <n v="250"/>
    <x v="0"/>
    <s v="GB"/>
    <s v="GBP"/>
    <x v="3646"/>
    <x v="3660"/>
    <b v="0"/>
    <n v="22"/>
    <x v="0"/>
    <s v="theater/plays"/>
    <n v="100"/>
    <n v="11.36"/>
    <x v="1"/>
    <x v="6"/>
    <x v="3660"/>
    <x v="3646"/>
    <x v="3"/>
  </r>
  <r>
    <x v="3661"/>
    <x v="3657"/>
    <x v="3659"/>
    <x v="9"/>
    <n v="3330"/>
    <x v="0"/>
    <s v="US"/>
    <s v="USD"/>
    <x v="3647"/>
    <x v="3661"/>
    <b v="0"/>
    <n v="36"/>
    <x v="0"/>
    <s v="theater/plays"/>
    <n v="111"/>
    <n v="92.5"/>
    <x v="1"/>
    <x v="6"/>
    <x v="3661"/>
    <x v="3647"/>
    <x v="2"/>
  </r>
  <r>
    <x v="3662"/>
    <x v="3658"/>
    <x v="3660"/>
    <x v="6"/>
    <n v="8114"/>
    <x v="0"/>
    <s v="CA"/>
    <s v="CAD"/>
    <x v="3648"/>
    <x v="3662"/>
    <b v="0"/>
    <n v="40"/>
    <x v="0"/>
    <s v="theater/plays"/>
    <n v="101"/>
    <n v="202.85"/>
    <x v="1"/>
    <x v="6"/>
    <x v="3662"/>
    <x v="3648"/>
    <x v="0"/>
  </r>
  <r>
    <x v="3663"/>
    <x v="3659"/>
    <x v="3661"/>
    <x v="419"/>
    <n v="234"/>
    <x v="0"/>
    <s v="GB"/>
    <s v="GBP"/>
    <x v="3649"/>
    <x v="3663"/>
    <b v="0"/>
    <n v="9"/>
    <x v="0"/>
    <s v="theater/plays"/>
    <n v="104"/>
    <n v="26"/>
    <x v="1"/>
    <x v="6"/>
    <x v="3663"/>
    <x v="3649"/>
    <x v="2"/>
  </r>
  <r>
    <x v="3664"/>
    <x v="3660"/>
    <x v="3662"/>
    <x v="134"/>
    <n v="875"/>
    <x v="0"/>
    <s v="US"/>
    <s v="USD"/>
    <x v="3650"/>
    <x v="3664"/>
    <b v="0"/>
    <n v="19"/>
    <x v="0"/>
    <s v="theater/plays"/>
    <n v="109"/>
    <n v="46.05"/>
    <x v="1"/>
    <x v="6"/>
    <x v="3664"/>
    <x v="3650"/>
    <x v="2"/>
  </r>
  <r>
    <x v="3665"/>
    <x v="3661"/>
    <x v="3663"/>
    <x v="420"/>
    <n v="714"/>
    <x v="0"/>
    <s v="FR"/>
    <s v="EUR"/>
    <x v="3651"/>
    <x v="3665"/>
    <b v="0"/>
    <n v="14"/>
    <x v="0"/>
    <s v="theater/plays"/>
    <n v="115"/>
    <n v="51"/>
    <x v="1"/>
    <x v="6"/>
    <x v="3665"/>
    <x v="3651"/>
    <x v="0"/>
  </r>
  <r>
    <x v="3666"/>
    <x v="3662"/>
    <x v="3664"/>
    <x v="38"/>
    <n v="1200"/>
    <x v="0"/>
    <s v="US"/>
    <s v="USD"/>
    <x v="3652"/>
    <x v="3666"/>
    <b v="0"/>
    <n v="38"/>
    <x v="0"/>
    <s v="theater/plays"/>
    <n v="100"/>
    <n v="31.58"/>
    <x v="1"/>
    <x v="6"/>
    <x v="3666"/>
    <x v="3652"/>
    <x v="3"/>
  </r>
  <r>
    <x v="3667"/>
    <x v="3663"/>
    <x v="3665"/>
    <x v="9"/>
    <n v="3095.11"/>
    <x v="0"/>
    <s v="GB"/>
    <s v="GBP"/>
    <x v="3653"/>
    <x v="3667"/>
    <b v="0"/>
    <n v="58"/>
    <x v="0"/>
    <s v="theater/plays"/>
    <n v="103"/>
    <n v="53.36"/>
    <x v="1"/>
    <x v="6"/>
    <x v="3667"/>
    <x v="3653"/>
    <x v="0"/>
  </r>
  <r>
    <x v="3668"/>
    <x v="3664"/>
    <x v="3666"/>
    <x v="28"/>
    <n v="1035"/>
    <x v="0"/>
    <s v="US"/>
    <s v="USD"/>
    <x v="3654"/>
    <x v="3668"/>
    <b v="0"/>
    <n v="28"/>
    <x v="0"/>
    <s v="theater/plays"/>
    <n v="104"/>
    <n v="36.96"/>
    <x v="1"/>
    <x v="6"/>
    <x v="3668"/>
    <x v="3654"/>
    <x v="0"/>
  </r>
  <r>
    <x v="3669"/>
    <x v="3665"/>
    <x v="3667"/>
    <x v="28"/>
    <n v="1382"/>
    <x v="0"/>
    <s v="GB"/>
    <s v="GBP"/>
    <x v="3655"/>
    <x v="3669"/>
    <b v="0"/>
    <n v="17"/>
    <x v="0"/>
    <s v="theater/plays"/>
    <n v="138"/>
    <n v="81.290000000000006"/>
    <x v="1"/>
    <x v="6"/>
    <x v="3669"/>
    <x v="3655"/>
    <x v="0"/>
  </r>
  <r>
    <x v="3670"/>
    <x v="3666"/>
    <x v="3668"/>
    <x v="421"/>
    <n v="241"/>
    <x v="0"/>
    <s v="GB"/>
    <s v="GBP"/>
    <x v="3656"/>
    <x v="3670"/>
    <b v="0"/>
    <n v="12"/>
    <x v="0"/>
    <s v="theater/plays"/>
    <n v="110"/>
    <n v="20.079999999999998"/>
    <x v="1"/>
    <x v="6"/>
    <x v="3670"/>
    <x v="3656"/>
    <x v="0"/>
  </r>
  <r>
    <x v="3671"/>
    <x v="3667"/>
    <x v="3669"/>
    <x v="8"/>
    <n v="3530"/>
    <x v="0"/>
    <s v="US"/>
    <s v="USD"/>
    <x v="3657"/>
    <x v="3671"/>
    <b v="0"/>
    <n v="40"/>
    <x v="0"/>
    <s v="theater/plays"/>
    <n v="101"/>
    <n v="88.25"/>
    <x v="1"/>
    <x v="6"/>
    <x v="3671"/>
    <x v="3657"/>
    <x v="3"/>
  </r>
  <r>
    <x v="3672"/>
    <x v="3668"/>
    <x v="3670"/>
    <x v="9"/>
    <n v="3046"/>
    <x v="0"/>
    <s v="GB"/>
    <s v="GBP"/>
    <x v="3658"/>
    <x v="3672"/>
    <b v="0"/>
    <n v="57"/>
    <x v="0"/>
    <s v="theater/plays"/>
    <n v="102"/>
    <n v="53.44"/>
    <x v="1"/>
    <x v="6"/>
    <x v="3672"/>
    <x v="3658"/>
    <x v="3"/>
  </r>
  <r>
    <x v="3673"/>
    <x v="3669"/>
    <x v="3671"/>
    <x v="23"/>
    <n v="4545"/>
    <x v="0"/>
    <s v="GB"/>
    <s v="GBP"/>
    <x v="3659"/>
    <x v="3673"/>
    <b v="0"/>
    <n v="114"/>
    <x v="0"/>
    <s v="theater/plays"/>
    <n v="114"/>
    <n v="39.869999999999997"/>
    <x v="1"/>
    <x v="6"/>
    <x v="3673"/>
    <x v="3659"/>
    <x v="3"/>
  </r>
  <r>
    <x v="3674"/>
    <x v="3670"/>
    <x v="3672"/>
    <x v="37"/>
    <n v="4500"/>
    <x v="0"/>
    <s v="DE"/>
    <s v="EUR"/>
    <x v="3660"/>
    <x v="3674"/>
    <b v="0"/>
    <n v="31"/>
    <x v="0"/>
    <s v="theater/plays"/>
    <n v="100"/>
    <n v="145.16"/>
    <x v="1"/>
    <x v="6"/>
    <x v="3674"/>
    <x v="3660"/>
    <x v="2"/>
  </r>
  <r>
    <x v="3675"/>
    <x v="3671"/>
    <x v="3673"/>
    <x v="45"/>
    <n v="70"/>
    <x v="0"/>
    <s v="GB"/>
    <s v="GBP"/>
    <x v="3661"/>
    <x v="3675"/>
    <b v="0"/>
    <n v="3"/>
    <x v="0"/>
    <s v="theater/plays"/>
    <n v="140"/>
    <n v="23.33"/>
    <x v="1"/>
    <x v="6"/>
    <x v="3675"/>
    <x v="3661"/>
    <x v="2"/>
  </r>
  <r>
    <x v="3676"/>
    <x v="3672"/>
    <x v="3674"/>
    <x v="134"/>
    <n v="1030"/>
    <x v="0"/>
    <s v="US"/>
    <s v="USD"/>
    <x v="3662"/>
    <x v="3676"/>
    <b v="0"/>
    <n v="16"/>
    <x v="0"/>
    <s v="theater/plays"/>
    <n v="129"/>
    <n v="64.38"/>
    <x v="1"/>
    <x v="6"/>
    <x v="3676"/>
    <x v="3662"/>
    <x v="3"/>
  </r>
  <r>
    <x v="3677"/>
    <x v="3673"/>
    <x v="3675"/>
    <x v="14"/>
    <n v="12348.5"/>
    <x v="0"/>
    <s v="US"/>
    <s v="USD"/>
    <x v="3663"/>
    <x v="3677"/>
    <b v="0"/>
    <n v="199"/>
    <x v="0"/>
    <s v="theater/plays"/>
    <n v="103"/>
    <n v="62.05"/>
    <x v="1"/>
    <x v="6"/>
    <x v="3677"/>
    <x v="3663"/>
    <x v="3"/>
  </r>
  <r>
    <x v="3678"/>
    <x v="3674"/>
    <x v="3676"/>
    <x v="13"/>
    <n v="2050"/>
    <x v="0"/>
    <s v="GB"/>
    <s v="GBP"/>
    <x v="3664"/>
    <x v="3678"/>
    <b v="0"/>
    <n v="31"/>
    <x v="0"/>
    <s v="theater/plays"/>
    <n v="103"/>
    <n v="66.13"/>
    <x v="1"/>
    <x v="6"/>
    <x v="3678"/>
    <x v="3664"/>
    <x v="0"/>
  </r>
  <r>
    <x v="3679"/>
    <x v="3675"/>
    <x v="3677"/>
    <x v="13"/>
    <n v="2202"/>
    <x v="0"/>
    <s v="US"/>
    <s v="USD"/>
    <x v="3665"/>
    <x v="3679"/>
    <b v="0"/>
    <n v="30"/>
    <x v="0"/>
    <s v="theater/plays"/>
    <n v="110"/>
    <n v="73.400000000000006"/>
    <x v="1"/>
    <x v="6"/>
    <x v="3679"/>
    <x v="3665"/>
    <x v="3"/>
  </r>
  <r>
    <x v="3680"/>
    <x v="3676"/>
    <x v="3678"/>
    <x v="9"/>
    <n v="3383"/>
    <x v="0"/>
    <s v="US"/>
    <s v="USD"/>
    <x v="3666"/>
    <x v="3680"/>
    <b v="0"/>
    <n v="34"/>
    <x v="0"/>
    <s v="theater/plays"/>
    <n v="113"/>
    <n v="99.5"/>
    <x v="1"/>
    <x v="6"/>
    <x v="3680"/>
    <x v="3666"/>
    <x v="2"/>
  </r>
  <r>
    <x v="3681"/>
    <x v="3677"/>
    <x v="3679"/>
    <x v="28"/>
    <n v="1119"/>
    <x v="0"/>
    <s v="US"/>
    <s v="USD"/>
    <x v="3667"/>
    <x v="3681"/>
    <b v="0"/>
    <n v="18"/>
    <x v="0"/>
    <s v="theater/plays"/>
    <n v="112"/>
    <n v="62.17"/>
    <x v="1"/>
    <x v="6"/>
    <x v="3681"/>
    <x v="3667"/>
    <x v="2"/>
  </r>
  <r>
    <x v="3682"/>
    <x v="3678"/>
    <x v="3680"/>
    <x v="9"/>
    <n v="4176"/>
    <x v="0"/>
    <s v="US"/>
    <s v="USD"/>
    <x v="3668"/>
    <x v="3682"/>
    <b v="0"/>
    <n v="67"/>
    <x v="0"/>
    <s v="theater/plays"/>
    <n v="139"/>
    <n v="62.33"/>
    <x v="1"/>
    <x v="6"/>
    <x v="3682"/>
    <x v="3668"/>
    <x v="3"/>
  </r>
  <r>
    <x v="3683"/>
    <x v="3679"/>
    <x v="3681"/>
    <x v="8"/>
    <n v="3880"/>
    <x v="0"/>
    <s v="US"/>
    <s v="USD"/>
    <x v="3669"/>
    <x v="3683"/>
    <b v="0"/>
    <n v="66"/>
    <x v="0"/>
    <s v="theater/plays"/>
    <n v="111"/>
    <n v="58.79"/>
    <x v="1"/>
    <x v="6"/>
    <x v="3683"/>
    <x v="3669"/>
    <x v="2"/>
  </r>
  <r>
    <x v="3684"/>
    <x v="3680"/>
    <x v="3682"/>
    <x v="47"/>
    <n v="1043"/>
    <x v="0"/>
    <s v="US"/>
    <s v="USD"/>
    <x v="3670"/>
    <x v="3684"/>
    <b v="0"/>
    <n v="23"/>
    <x v="0"/>
    <s v="theater/plays"/>
    <n v="139"/>
    <n v="45.35"/>
    <x v="1"/>
    <x v="6"/>
    <x v="3684"/>
    <x v="3670"/>
    <x v="0"/>
  </r>
  <r>
    <x v="3685"/>
    <x v="3681"/>
    <x v="3683"/>
    <x v="10"/>
    <n v="5285"/>
    <x v="0"/>
    <s v="US"/>
    <s v="USD"/>
    <x v="3671"/>
    <x v="3685"/>
    <b v="0"/>
    <n v="126"/>
    <x v="0"/>
    <s v="theater/plays"/>
    <n v="106"/>
    <n v="41.94"/>
    <x v="1"/>
    <x v="6"/>
    <x v="3685"/>
    <x v="3671"/>
    <x v="3"/>
  </r>
  <r>
    <x v="3686"/>
    <x v="3682"/>
    <x v="3684"/>
    <x v="18"/>
    <n v="355"/>
    <x v="0"/>
    <s v="US"/>
    <s v="USD"/>
    <x v="3672"/>
    <x v="3686"/>
    <b v="0"/>
    <n v="6"/>
    <x v="0"/>
    <s v="theater/plays"/>
    <n v="101"/>
    <n v="59.17"/>
    <x v="1"/>
    <x v="6"/>
    <x v="3686"/>
    <x v="3672"/>
    <x v="0"/>
  </r>
  <r>
    <x v="3687"/>
    <x v="3683"/>
    <x v="3685"/>
    <x v="10"/>
    <n v="5012.25"/>
    <x v="0"/>
    <s v="US"/>
    <s v="USD"/>
    <x v="3673"/>
    <x v="3687"/>
    <b v="0"/>
    <n v="25"/>
    <x v="0"/>
    <s v="theater/plays"/>
    <n v="100"/>
    <n v="200.49"/>
    <x v="1"/>
    <x v="6"/>
    <x v="3687"/>
    <x v="3673"/>
    <x v="3"/>
  </r>
  <r>
    <x v="3688"/>
    <x v="3684"/>
    <x v="3686"/>
    <x v="9"/>
    <n v="3275"/>
    <x v="0"/>
    <s v="GB"/>
    <s v="GBP"/>
    <x v="3674"/>
    <x v="3688"/>
    <b v="0"/>
    <n v="39"/>
    <x v="0"/>
    <s v="theater/plays"/>
    <n v="109"/>
    <n v="83.97"/>
    <x v="1"/>
    <x v="6"/>
    <x v="3688"/>
    <x v="3674"/>
    <x v="3"/>
  </r>
  <r>
    <x v="3689"/>
    <x v="3685"/>
    <x v="3687"/>
    <x v="9"/>
    <n v="3550"/>
    <x v="0"/>
    <s v="US"/>
    <s v="USD"/>
    <x v="3675"/>
    <x v="3689"/>
    <b v="0"/>
    <n v="62"/>
    <x v="0"/>
    <s v="theater/plays"/>
    <n v="118"/>
    <n v="57.26"/>
    <x v="1"/>
    <x v="6"/>
    <x v="3689"/>
    <x v="3675"/>
    <x v="0"/>
  </r>
  <r>
    <x v="3690"/>
    <x v="3686"/>
    <x v="3688"/>
    <x v="15"/>
    <n v="1800"/>
    <x v="0"/>
    <s v="US"/>
    <s v="USD"/>
    <x v="3676"/>
    <x v="3690"/>
    <b v="0"/>
    <n v="31"/>
    <x v="0"/>
    <s v="theater/plays"/>
    <n v="120"/>
    <n v="58.06"/>
    <x v="1"/>
    <x v="6"/>
    <x v="3690"/>
    <x v="3676"/>
    <x v="3"/>
  </r>
  <r>
    <x v="3691"/>
    <x v="3687"/>
    <x v="3689"/>
    <x v="79"/>
    <n v="51184"/>
    <x v="0"/>
    <s v="US"/>
    <s v="USD"/>
    <x v="3677"/>
    <x v="3691"/>
    <b v="0"/>
    <n v="274"/>
    <x v="0"/>
    <s v="theater/plays"/>
    <n v="128"/>
    <n v="186.8"/>
    <x v="1"/>
    <x v="6"/>
    <x v="3691"/>
    <x v="3677"/>
    <x v="0"/>
  </r>
  <r>
    <x v="3692"/>
    <x v="3688"/>
    <x v="3690"/>
    <x v="28"/>
    <n v="1260"/>
    <x v="0"/>
    <s v="US"/>
    <s v="USD"/>
    <x v="3678"/>
    <x v="3692"/>
    <b v="0"/>
    <n v="17"/>
    <x v="0"/>
    <s v="theater/plays"/>
    <n v="126"/>
    <n v="74.12"/>
    <x v="1"/>
    <x v="6"/>
    <x v="3692"/>
    <x v="3678"/>
    <x v="3"/>
  </r>
  <r>
    <x v="3693"/>
    <x v="3689"/>
    <x v="3691"/>
    <x v="422"/>
    <n v="430"/>
    <x v="0"/>
    <s v="GB"/>
    <s v="GBP"/>
    <x v="3679"/>
    <x v="3693"/>
    <b v="0"/>
    <n v="14"/>
    <x v="0"/>
    <s v="theater/plays"/>
    <n v="129"/>
    <n v="30.71"/>
    <x v="1"/>
    <x v="6"/>
    <x v="3693"/>
    <x v="3679"/>
    <x v="0"/>
  </r>
  <r>
    <x v="3694"/>
    <x v="3690"/>
    <x v="3692"/>
    <x v="8"/>
    <n v="3760"/>
    <x v="0"/>
    <s v="US"/>
    <s v="USD"/>
    <x v="3680"/>
    <x v="3694"/>
    <b v="0"/>
    <n v="60"/>
    <x v="0"/>
    <s v="theater/plays"/>
    <n v="107"/>
    <n v="62.67"/>
    <x v="1"/>
    <x v="6"/>
    <x v="3694"/>
    <x v="3680"/>
    <x v="2"/>
  </r>
  <r>
    <x v="3695"/>
    <x v="3691"/>
    <x v="3693"/>
    <x v="23"/>
    <n v="4005"/>
    <x v="0"/>
    <s v="US"/>
    <s v="USD"/>
    <x v="3681"/>
    <x v="3695"/>
    <b v="0"/>
    <n v="33"/>
    <x v="0"/>
    <s v="theater/plays"/>
    <n v="100"/>
    <n v="121.36"/>
    <x v="1"/>
    <x v="6"/>
    <x v="3695"/>
    <x v="3681"/>
    <x v="3"/>
  </r>
  <r>
    <x v="3696"/>
    <x v="3692"/>
    <x v="3694"/>
    <x v="13"/>
    <n v="3100"/>
    <x v="0"/>
    <s v="GB"/>
    <s v="GBP"/>
    <x v="3682"/>
    <x v="3696"/>
    <b v="0"/>
    <n v="78"/>
    <x v="0"/>
    <s v="theater/plays"/>
    <n v="155"/>
    <n v="39.74"/>
    <x v="1"/>
    <x v="6"/>
    <x v="3696"/>
    <x v="3682"/>
    <x v="3"/>
  </r>
  <r>
    <x v="3697"/>
    <x v="3693"/>
    <x v="3695"/>
    <x v="13"/>
    <n v="2160"/>
    <x v="0"/>
    <s v="GB"/>
    <s v="GBP"/>
    <x v="3683"/>
    <x v="3697"/>
    <b v="0"/>
    <n v="30"/>
    <x v="0"/>
    <s v="theater/plays"/>
    <n v="108"/>
    <n v="72"/>
    <x v="1"/>
    <x v="6"/>
    <x v="3697"/>
    <x v="3683"/>
    <x v="2"/>
  </r>
  <r>
    <x v="3698"/>
    <x v="3694"/>
    <x v="3696"/>
    <x v="10"/>
    <n v="5526"/>
    <x v="0"/>
    <s v="US"/>
    <s v="USD"/>
    <x v="3684"/>
    <x v="3698"/>
    <b v="0"/>
    <n v="136"/>
    <x v="0"/>
    <s v="theater/plays"/>
    <n v="111"/>
    <n v="40.630000000000003"/>
    <x v="1"/>
    <x v="6"/>
    <x v="3698"/>
    <x v="3684"/>
    <x v="2"/>
  </r>
  <r>
    <x v="3699"/>
    <x v="3695"/>
    <x v="3697"/>
    <x v="30"/>
    <n v="2520"/>
    <x v="0"/>
    <s v="US"/>
    <s v="USD"/>
    <x v="3685"/>
    <x v="3699"/>
    <b v="0"/>
    <n v="40"/>
    <x v="0"/>
    <s v="theater/plays"/>
    <n v="101"/>
    <n v="63"/>
    <x v="1"/>
    <x v="6"/>
    <x v="3699"/>
    <x v="3685"/>
    <x v="3"/>
  </r>
  <r>
    <x v="3700"/>
    <x v="3696"/>
    <x v="3698"/>
    <x v="2"/>
    <n v="606"/>
    <x v="0"/>
    <s v="US"/>
    <s v="USD"/>
    <x v="3686"/>
    <x v="3700"/>
    <b v="0"/>
    <n v="18"/>
    <x v="0"/>
    <s v="theater/plays"/>
    <n v="121"/>
    <n v="33.67"/>
    <x v="1"/>
    <x v="6"/>
    <x v="3700"/>
    <x v="3686"/>
    <x v="3"/>
  </r>
  <r>
    <x v="3701"/>
    <x v="3697"/>
    <x v="3699"/>
    <x v="15"/>
    <n v="1505"/>
    <x v="0"/>
    <s v="GB"/>
    <s v="GBP"/>
    <x v="3687"/>
    <x v="3701"/>
    <b v="0"/>
    <n v="39"/>
    <x v="0"/>
    <s v="theater/plays"/>
    <n v="100"/>
    <n v="38.590000000000003"/>
    <x v="1"/>
    <x v="6"/>
    <x v="3701"/>
    <x v="3687"/>
    <x v="0"/>
  </r>
  <r>
    <x v="3702"/>
    <x v="3698"/>
    <x v="3700"/>
    <x v="9"/>
    <n v="3275"/>
    <x v="0"/>
    <s v="GB"/>
    <s v="GBP"/>
    <x v="3688"/>
    <x v="3702"/>
    <b v="0"/>
    <n v="21"/>
    <x v="0"/>
    <s v="theater/plays"/>
    <n v="109"/>
    <n v="155.94999999999999"/>
    <x v="1"/>
    <x v="6"/>
    <x v="3702"/>
    <x v="3688"/>
    <x v="2"/>
  </r>
  <r>
    <x v="3703"/>
    <x v="3699"/>
    <x v="3701"/>
    <x v="405"/>
    <n v="1296"/>
    <x v="0"/>
    <s v="US"/>
    <s v="USD"/>
    <x v="3689"/>
    <x v="3703"/>
    <b v="0"/>
    <n v="30"/>
    <x v="0"/>
    <s v="theater/plays"/>
    <n v="123"/>
    <n v="43.2"/>
    <x v="1"/>
    <x v="6"/>
    <x v="3703"/>
    <x v="3689"/>
    <x v="2"/>
  </r>
  <r>
    <x v="3704"/>
    <x v="3700"/>
    <x v="3702"/>
    <x v="43"/>
    <n v="409.01"/>
    <x v="0"/>
    <s v="GB"/>
    <s v="GBP"/>
    <x v="3690"/>
    <x v="3704"/>
    <b v="0"/>
    <n v="27"/>
    <x v="0"/>
    <s v="theater/plays"/>
    <n v="136"/>
    <n v="15.15"/>
    <x v="1"/>
    <x v="6"/>
    <x v="3704"/>
    <x v="3690"/>
    <x v="2"/>
  </r>
  <r>
    <x v="3705"/>
    <x v="3701"/>
    <x v="3703"/>
    <x v="423"/>
    <n v="2925"/>
    <x v="0"/>
    <s v="US"/>
    <s v="USD"/>
    <x v="3691"/>
    <x v="3705"/>
    <b v="0"/>
    <n v="35"/>
    <x v="0"/>
    <s v="theater/plays"/>
    <n v="103"/>
    <n v="83.57"/>
    <x v="1"/>
    <x v="6"/>
    <x v="3705"/>
    <x v="3691"/>
    <x v="3"/>
  </r>
  <r>
    <x v="3706"/>
    <x v="3702"/>
    <x v="3704"/>
    <x v="15"/>
    <n v="1820"/>
    <x v="0"/>
    <s v="US"/>
    <s v="USD"/>
    <x v="3692"/>
    <x v="3706"/>
    <b v="0"/>
    <n v="13"/>
    <x v="0"/>
    <s v="theater/plays"/>
    <n v="121"/>
    <n v="140"/>
    <x v="1"/>
    <x v="6"/>
    <x v="3706"/>
    <x v="3692"/>
    <x v="3"/>
  </r>
  <r>
    <x v="3707"/>
    <x v="3703"/>
    <x v="3705"/>
    <x v="28"/>
    <n v="1860"/>
    <x v="0"/>
    <s v="US"/>
    <s v="USD"/>
    <x v="3693"/>
    <x v="3707"/>
    <b v="0"/>
    <n v="23"/>
    <x v="0"/>
    <s v="theater/plays"/>
    <n v="186"/>
    <n v="80.87"/>
    <x v="1"/>
    <x v="6"/>
    <x v="3707"/>
    <x v="3693"/>
    <x v="2"/>
  </r>
  <r>
    <x v="3708"/>
    <x v="3704"/>
    <x v="3706"/>
    <x v="176"/>
    <n v="2100"/>
    <x v="0"/>
    <s v="US"/>
    <s v="USD"/>
    <x v="3694"/>
    <x v="3708"/>
    <b v="0"/>
    <n v="39"/>
    <x v="0"/>
    <s v="theater/plays"/>
    <n v="300"/>
    <n v="53.85"/>
    <x v="1"/>
    <x v="6"/>
    <x v="3708"/>
    <x v="3694"/>
    <x v="3"/>
  </r>
  <r>
    <x v="3709"/>
    <x v="3705"/>
    <x v="3707"/>
    <x v="28"/>
    <n v="1082.5"/>
    <x v="0"/>
    <s v="GB"/>
    <s v="GBP"/>
    <x v="3695"/>
    <x v="3709"/>
    <b v="0"/>
    <n v="35"/>
    <x v="0"/>
    <s v="theater/plays"/>
    <n v="108"/>
    <n v="30.93"/>
    <x v="1"/>
    <x v="6"/>
    <x v="3709"/>
    <x v="3695"/>
    <x v="3"/>
  </r>
  <r>
    <x v="3710"/>
    <x v="3706"/>
    <x v="3708"/>
    <x v="46"/>
    <n v="1835"/>
    <x v="0"/>
    <s v="US"/>
    <s v="USD"/>
    <x v="3696"/>
    <x v="3710"/>
    <b v="0"/>
    <n v="27"/>
    <x v="0"/>
    <s v="theater/plays"/>
    <n v="141"/>
    <n v="67.959999999999994"/>
    <x v="1"/>
    <x v="6"/>
    <x v="3710"/>
    <x v="3696"/>
    <x v="0"/>
  </r>
  <r>
    <x v="3711"/>
    <x v="3707"/>
    <x v="3709"/>
    <x v="2"/>
    <n v="570"/>
    <x v="0"/>
    <s v="US"/>
    <s v="USD"/>
    <x v="3174"/>
    <x v="3711"/>
    <b v="0"/>
    <n v="21"/>
    <x v="0"/>
    <s v="theater/plays"/>
    <n v="114"/>
    <n v="27.14"/>
    <x v="1"/>
    <x v="6"/>
    <x v="3711"/>
    <x v="3174"/>
    <x v="3"/>
  </r>
  <r>
    <x v="3712"/>
    <x v="3708"/>
    <x v="3710"/>
    <x v="51"/>
    <n v="11530"/>
    <x v="0"/>
    <s v="US"/>
    <s v="USD"/>
    <x v="3697"/>
    <x v="3712"/>
    <b v="0"/>
    <n v="104"/>
    <x v="0"/>
    <s v="theater/plays"/>
    <n v="154"/>
    <n v="110.87"/>
    <x v="1"/>
    <x v="6"/>
    <x v="3712"/>
    <x v="3697"/>
    <x v="0"/>
  </r>
  <r>
    <x v="3713"/>
    <x v="3709"/>
    <x v="3711"/>
    <x v="13"/>
    <n v="2030"/>
    <x v="0"/>
    <s v="US"/>
    <s v="USD"/>
    <x v="3698"/>
    <x v="3713"/>
    <b v="0"/>
    <n v="19"/>
    <x v="0"/>
    <s v="theater/plays"/>
    <n v="102"/>
    <n v="106.84"/>
    <x v="1"/>
    <x v="6"/>
    <x v="3713"/>
    <x v="3698"/>
    <x v="2"/>
  </r>
  <r>
    <x v="3714"/>
    <x v="3710"/>
    <x v="3712"/>
    <x v="3"/>
    <n v="10235"/>
    <x v="0"/>
    <s v="US"/>
    <s v="USD"/>
    <x v="3699"/>
    <x v="3714"/>
    <b v="0"/>
    <n v="97"/>
    <x v="0"/>
    <s v="theater/plays"/>
    <n v="102"/>
    <n v="105.52"/>
    <x v="1"/>
    <x v="6"/>
    <x v="3714"/>
    <x v="3699"/>
    <x v="0"/>
  </r>
  <r>
    <x v="3715"/>
    <x v="3711"/>
    <x v="3713"/>
    <x v="8"/>
    <n v="3590"/>
    <x v="0"/>
    <s v="GB"/>
    <s v="GBP"/>
    <x v="3700"/>
    <x v="3715"/>
    <b v="0"/>
    <n v="27"/>
    <x v="0"/>
    <s v="theater/plays"/>
    <n v="103"/>
    <n v="132.96"/>
    <x v="1"/>
    <x v="6"/>
    <x v="3715"/>
    <x v="3700"/>
    <x v="0"/>
  </r>
  <r>
    <x v="3716"/>
    <x v="3712"/>
    <x v="3714"/>
    <x v="134"/>
    <n v="1246"/>
    <x v="0"/>
    <s v="US"/>
    <s v="USD"/>
    <x v="3701"/>
    <x v="3716"/>
    <b v="0"/>
    <n v="24"/>
    <x v="0"/>
    <s v="theater/plays"/>
    <n v="156"/>
    <n v="51.92"/>
    <x v="1"/>
    <x v="6"/>
    <x v="3716"/>
    <x v="3701"/>
    <x v="0"/>
  </r>
  <r>
    <x v="3717"/>
    <x v="3713"/>
    <x v="3715"/>
    <x v="23"/>
    <n v="4030"/>
    <x v="0"/>
    <s v="GB"/>
    <s v="GBP"/>
    <x v="3702"/>
    <x v="3717"/>
    <b v="0"/>
    <n v="13"/>
    <x v="0"/>
    <s v="theater/plays"/>
    <n v="101"/>
    <n v="310"/>
    <x v="1"/>
    <x v="6"/>
    <x v="3717"/>
    <x v="3702"/>
    <x v="0"/>
  </r>
  <r>
    <x v="3718"/>
    <x v="3714"/>
    <x v="3716"/>
    <x v="2"/>
    <n v="1197"/>
    <x v="0"/>
    <s v="GB"/>
    <s v="GBP"/>
    <x v="3703"/>
    <x v="3718"/>
    <b v="0"/>
    <n v="46"/>
    <x v="0"/>
    <s v="theater/plays"/>
    <n v="239"/>
    <n v="26.02"/>
    <x v="1"/>
    <x v="6"/>
    <x v="3718"/>
    <x v="3703"/>
    <x v="0"/>
  </r>
  <r>
    <x v="3719"/>
    <x v="3715"/>
    <x v="3717"/>
    <x v="48"/>
    <n v="420"/>
    <x v="0"/>
    <s v="GB"/>
    <s v="GBP"/>
    <x v="3704"/>
    <x v="3719"/>
    <b v="0"/>
    <n v="4"/>
    <x v="0"/>
    <s v="theater/plays"/>
    <n v="210"/>
    <n v="105"/>
    <x v="1"/>
    <x v="6"/>
    <x v="3719"/>
    <x v="3704"/>
    <x v="0"/>
  </r>
  <r>
    <x v="3720"/>
    <x v="3716"/>
    <x v="3718"/>
    <x v="126"/>
    <n v="3449"/>
    <x v="0"/>
    <s v="US"/>
    <s v="USD"/>
    <x v="3705"/>
    <x v="3720"/>
    <b v="0"/>
    <n v="40"/>
    <x v="0"/>
    <s v="theater/plays"/>
    <n v="105"/>
    <n v="86.23"/>
    <x v="1"/>
    <x v="6"/>
    <x v="3720"/>
    <x v="3705"/>
    <x v="0"/>
  </r>
  <r>
    <x v="3721"/>
    <x v="3717"/>
    <x v="3719"/>
    <x v="10"/>
    <n v="5040"/>
    <x v="0"/>
    <s v="US"/>
    <s v="USD"/>
    <x v="3706"/>
    <x v="3721"/>
    <b v="0"/>
    <n v="44"/>
    <x v="0"/>
    <s v="theater/plays"/>
    <n v="101"/>
    <n v="114.55"/>
    <x v="1"/>
    <x v="6"/>
    <x v="3721"/>
    <x v="3706"/>
    <x v="3"/>
  </r>
  <r>
    <x v="3722"/>
    <x v="3718"/>
    <x v="3720"/>
    <x v="15"/>
    <n v="1668"/>
    <x v="0"/>
    <s v="CA"/>
    <s v="CAD"/>
    <x v="3707"/>
    <x v="3722"/>
    <b v="0"/>
    <n v="35"/>
    <x v="0"/>
    <s v="theater/plays"/>
    <n v="111"/>
    <n v="47.66"/>
    <x v="1"/>
    <x v="6"/>
    <x v="3722"/>
    <x v="3707"/>
    <x v="2"/>
  </r>
  <r>
    <x v="3723"/>
    <x v="3719"/>
    <x v="3721"/>
    <x v="37"/>
    <n v="4592"/>
    <x v="0"/>
    <s v="GB"/>
    <s v="GBP"/>
    <x v="3708"/>
    <x v="3723"/>
    <b v="0"/>
    <n v="63"/>
    <x v="0"/>
    <s v="theater/plays"/>
    <n v="102"/>
    <n v="72.89"/>
    <x v="1"/>
    <x v="6"/>
    <x v="3723"/>
    <x v="3708"/>
    <x v="3"/>
  </r>
  <r>
    <x v="3724"/>
    <x v="3720"/>
    <x v="3722"/>
    <x v="270"/>
    <n v="4409.55"/>
    <x v="0"/>
    <s v="GB"/>
    <s v="GBP"/>
    <x v="3709"/>
    <x v="3724"/>
    <b v="0"/>
    <n v="89"/>
    <x v="0"/>
    <s v="theater/plays"/>
    <n v="103"/>
    <n v="49.55"/>
    <x v="1"/>
    <x v="6"/>
    <x v="3724"/>
    <x v="3709"/>
    <x v="2"/>
  </r>
  <r>
    <x v="3725"/>
    <x v="3721"/>
    <x v="3723"/>
    <x v="43"/>
    <n v="381"/>
    <x v="0"/>
    <s v="GB"/>
    <s v="GBP"/>
    <x v="3710"/>
    <x v="3725"/>
    <b v="0"/>
    <n v="15"/>
    <x v="0"/>
    <s v="theater/plays"/>
    <n v="127"/>
    <n v="25.4"/>
    <x v="1"/>
    <x v="6"/>
    <x v="3725"/>
    <x v="3710"/>
    <x v="2"/>
  </r>
  <r>
    <x v="3726"/>
    <x v="3722"/>
    <x v="3724"/>
    <x v="16"/>
    <n v="2879"/>
    <x v="0"/>
    <s v="US"/>
    <s v="USD"/>
    <x v="3711"/>
    <x v="3726"/>
    <b v="0"/>
    <n v="46"/>
    <x v="0"/>
    <s v="theater/plays"/>
    <n v="339"/>
    <n v="62.59"/>
    <x v="1"/>
    <x v="6"/>
    <x v="3726"/>
    <x v="3711"/>
    <x v="2"/>
  </r>
  <r>
    <x v="3727"/>
    <x v="3723"/>
    <x v="3725"/>
    <x v="13"/>
    <n v="2015"/>
    <x v="0"/>
    <s v="US"/>
    <s v="USD"/>
    <x v="3712"/>
    <x v="3727"/>
    <b v="0"/>
    <n v="33"/>
    <x v="0"/>
    <s v="theater/plays"/>
    <n v="101"/>
    <n v="61.06"/>
    <x v="1"/>
    <x v="6"/>
    <x v="3727"/>
    <x v="3712"/>
    <x v="2"/>
  </r>
  <r>
    <x v="3728"/>
    <x v="3724"/>
    <x v="3726"/>
    <x v="22"/>
    <n v="1862"/>
    <x v="2"/>
    <s v="US"/>
    <s v="USD"/>
    <x v="3713"/>
    <x v="3728"/>
    <b v="0"/>
    <n v="31"/>
    <x v="1"/>
    <s v="theater/plays"/>
    <n v="9"/>
    <n v="60.06"/>
    <x v="1"/>
    <x v="6"/>
    <x v="3728"/>
    <x v="3713"/>
    <x v="0"/>
  </r>
  <r>
    <x v="3729"/>
    <x v="3725"/>
    <x v="3727"/>
    <x v="10"/>
    <n v="362"/>
    <x v="2"/>
    <s v="US"/>
    <s v="USD"/>
    <x v="3714"/>
    <x v="3729"/>
    <b v="0"/>
    <n v="5"/>
    <x v="1"/>
    <s v="theater/plays"/>
    <n v="7"/>
    <n v="72.400000000000006"/>
    <x v="1"/>
    <x v="6"/>
    <x v="3729"/>
    <x v="3714"/>
    <x v="0"/>
  </r>
  <r>
    <x v="3730"/>
    <x v="3726"/>
    <x v="3728"/>
    <x v="28"/>
    <n v="100"/>
    <x v="2"/>
    <s v="US"/>
    <s v="USD"/>
    <x v="3715"/>
    <x v="3730"/>
    <b v="0"/>
    <n v="1"/>
    <x v="1"/>
    <s v="theater/plays"/>
    <n v="10"/>
    <n v="100"/>
    <x v="1"/>
    <x v="6"/>
    <x v="3730"/>
    <x v="3715"/>
    <x v="0"/>
  </r>
  <r>
    <x v="3731"/>
    <x v="3727"/>
    <x v="3729"/>
    <x v="62"/>
    <n v="620"/>
    <x v="2"/>
    <s v="US"/>
    <s v="USD"/>
    <x v="3716"/>
    <x v="3731"/>
    <b v="0"/>
    <n v="12"/>
    <x v="1"/>
    <s v="theater/plays"/>
    <n v="11"/>
    <n v="51.67"/>
    <x v="1"/>
    <x v="6"/>
    <x v="3731"/>
    <x v="3716"/>
    <x v="3"/>
  </r>
  <r>
    <x v="3732"/>
    <x v="3728"/>
    <x v="3730"/>
    <x v="16"/>
    <n v="131"/>
    <x v="2"/>
    <s v="NL"/>
    <s v="EUR"/>
    <x v="3717"/>
    <x v="3732"/>
    <b v="0"/>
    <n v="4"/>
    <x v="1"/>
    <s v="theater/plays"/>
    <n v="15"/>
    <n v="32.75"/>
    <x v="1"/>
    <x v="6"/>
    <x v="3732"/>
    <x v="3717"/>
    <x v="3"/>
  </r>
  <r>
    <x v="3733"/>
    <x v="3729"/>
    <x v="3731"/>
    <x v="15"/>
    <n v="0"/>
    <x v="2"/>
    <s v="US"/>
    <s v="USD"/>
    <x v="3718"/>
    <x v="3733"/>
    <b v="0"/>
    <n v="0"/>
    <x v="1"/>
    <s v="theater/plays"/>
    <n v="0"/>
    <n v="0"/>
    <x v="1"/>
    <x v="6"/>
    <x v="3733"/>
    <x v="3718"/>
    <x v="0"/>
  </r>
  <r>
    <x v="3734"/>
    <x v="3730"/>
    <x v="3732"/>
    <x v="15"/>
    <n v="427"/>
    <x v="2"/>
    <s v="US"/>
    <s v="USD"/>
    <x v="3719"/>
    <x v="3734"/>
    <b v="0"/>
    <n v="7"/>
    <x v="1"/>
    <s v="theater/plays"/>
    <n v="28"/>
    <n v="61"/>
    <x v="1"/>
    <x v="6"/>
    <x v="3734"/>
    <x v="3719"/>
    <x v="0"/>
  </r>
  <r>
    <x v="3735"/>
    <x v="3731"/>
    <x v="3733"/>
    <x v="325"/>
    <n v="20"/>
    <x v="2"/>
    <s v="GB"/>
    <s v="GBP"/>
    <x v="3720"/>
    <x v="3735"/>
    <b v="0"/>
    <n v="2"/>
    <x v="1"/>
    <s v="theater/plays"/>
    <n v="13"/>
    <n v="10"/>
    <x v="1"/>
    <x v="6"/>
    <x v="3735"/>
    <x v="3720"/>
    <x v="0"/>
  </r>
  <r>
    <x v="3736"/>
    <x v="3732"/>
    <x v="3734"/>
    <x v="15"/>
    <n v="10"/>
    <x v="2"/>
    <s v="GB"/>
    <s v="GBP"/>
    <x v="3721"/>
    <x v="3736"/>
    <b v="0"/>
    <n v="1"/>
    <x v="1"/>
    <s v="theater/plays"/>
    <n v="1"/>
    <n v="10"/>
    <x v="1"/>
    <x v="6"/>
    <x v="3736"/>
    <x v="3721"/>
    <x v="0"/>
  </r>
  <r>
    <x v="3737"/>
    <x v="3476"/>
    <x v="3735"/>
    <x v="176"/>
    <n v="150"/>
    <x v="2"/>
    <s v="US"/>
    <s v="USD"/>
    <x v="3722"/>
    <x v="3737"/>
    <b v="0"/>
    <n v="4"/>
    <x v="1"/>
    <s v="theater/plays"/>
    <n v="21"/>
    <n v="37.5"/>
    <x v="1"/>
    <x v="6"/>
    <x v="3737"/>
    <x v="3722"/>
    <x v="0"/>
  </r>
  <r>
    <x v="3738"/>
    <x v="3733"/>
    <x v="3736"/>
    <x v="15"/>
    <n v="270"/>
    <x v="2"/>
    <s v="GB"/>
    <s v="GBP"/>
    <x v="3723"/>
    <x v="3738"/>
    <b v="0"/>
    <n v="6"/>
    <x v="1"/>
    <s v="theater/plays"/>
    <n v="18"/>
    <n v="45"/>
    <x v="1"/>
    <x v="6"/>
    <x v="3738"/>
    <x v="3723"/>
    <x v="3"/>
  </r>
  <r>
    <x v="3739"/>
    <x v="3734"/>
    <x v="3737"/>
    <x v="23"/>
    <n v="805"/>
    <x v="2"/>
    <s v="GB"/>
    <s v="GBP"/>
    <x v="3724"/>
    <x v="3739"/>
    <b v="0"/>
    <n v="8"/>
    <x v="1"/>
    <s v="theater/plays"/>
    <n v="20"/>
    <n v="100.63"/>
    <x v="1"/>
    <x v="6"/>
    <x v="3739"/>
    <x v="3724"/>
    <x v="2"/>
  </r>
  <r>
    <x v="3740"/>
    <x v="3735"/>
    <x v="3738"/>
    <x v="13"/>
    <n v="358"/>
    <x v="2"/>
    <s v="US"/>
    <s v="USD"/>
    <x v="3725"/>
    <x v="3740"/>
    <b v="0"/>
    <n v="14"/>
    <x v="1"/>
    <s v="theater/plays"/>
    <n v="18"/>
    <n v="25.57"/>
    <x v="1"/>
    <x v="6"/>
    <x v="3740"/>
    <x v="3725"/>
    <x v="3"/>
  </r>
  <r>
    <x v="3741"/>
    <x v="3736"/>
    <x v="3739"/>
    <x v="22"/>
    <n v="0"/>
    <x v="2"/>
    <s v="US"/>
    <s v="USD"/>
    <x v="3726"/>
    <x v="3741"/>
    <b v="0"/>
    <n v="0"/>
    <x v="1"/>
    <s v="theater/plays"/>
    <n v="0"/>
    <n v="0"/>
    <x v="1"/>
    <x v="6"/>
    <x v="3741"/>
    <x v="3726"/>
    <x v="0"/>
  </r>
  <r>
    <x v="3742"/>
    <x v="3737"/>
    <x v="3740"/>
    <x v="10"/>
    <n v="100"/>
    <x v="2"/>
    <s v="US"/>
    <s v="USD"/>
    <x v="3727"/>
    <x v="3742"/>
    <b v="0"/>
    <n v="4"/>
    <x v="1"/>
    <s v="theater/plays"/>
    <n v="2"/>
    <n v="25"/>
    <x v="1"/>
    <x v="6"/>
    <x v="3742"/>
    <x v="3727"/>
    <x v="3"/>
  </r>
  <r>
    <x v="3743"/>
    <x v="3738"/>
    <x v="3741"/>
    <x v="41"/>
    <n v="0"/>
    <x v="2"/>
    <s v="US"/>
    <s v="USD"/>
    <x v="3728"/>
    <x v="3743"/>
    <b v="0"/>
    <n v="0"/>
    <x v="1"/>
    <s v="theater/plays"/>
    <n v="0"/>
    <n v="0"/>
    <x v="1"/>
    <x v="6"/>
    <x v="3743"/>
    <x v="3728"/>
    <x v="3"/>
  </r>
  <r>
    <x v="3744"/>
    <x v="3739"/>
    <x v="3742"/>
    <x v="38"/>
    <n v="0"/>
    <x v="2"/>
    <s v="US"/>
    <s v="USD"/>
    <x v="3729"/>
    <x v="3744"/>
    <b v="0"/>
    <n v="0"/>
    <x v="1"/>
    <s v="theater/plays"/>
    <n v="0"/>
    <n v="0"/>
    <x v="1"/>
    <x v="6"/>
    <x v="3744"/>
    <x v="3729"/>
    <x v="3"/>
  </r>
  <r>
    <x v="3745"/>
    <x v="3740"/>
    <x v="3743"/>
    <x v="213"/>
    <n v="10"/>
    <x v="2"/>
    <s v="US"/>
    <s v="USD"/>
    <x v="3730"/>
    <x v="3745"/>
    <b v="0"/>
    <n v="1"/>
    <x v="1"/>
    <s v="theater/plays"/>
    <n v="10"/>
    <n v="10"/>
    <x v="1"/>
    <x v="6"/>
    <x v="3745"/>
    <x v="3730"/>
    <x v="3"/>
  </r>
  <r>
    <x v="3746"/>
    <x v="3741"/>
    <x v="3744"/>
    <x v="0"/>
    <n v="202"/>
    <x v="2"/>
    <s v="US"/>
    <s v="USD"/>
    <x v="3731"/>
    <x v="3746"/>
    <b v="0"/>
    <n v="1"/>
    <x v="1"/>
    <s v="theater/plays"/>
    <n v="2"/>
    <n v="202"/>
    <x v="1"/>
    <x v="6"/>
    <x v="3746"/>
    <x v="3731"/>
    <x v="2"/>
  </r>
  <r>
    <x v="3747"/>
    <x v="3742"/>
    <x v="3745"/>
    <x v="30"/>
    <n v="25"/>
    <x v="2"/>
    <s v="GB"/>
    <s v="GBP"/>
    <x v="3732"/>
    <x v="3747"/>
    <b v="0"/>
    <n v="1"/>
    <x v="1"/>
    <s v="theater/plays"/>
    <n v="1"/>
    <n v="25"/>
    <x v="1"/>
    <x v="6"/>
    <x v="3747"/>
    <x v="3732"/>
    <x v="0"/>
  </r>
  <r>
    <x v="3748"/>
    <x v="3743"/>
    <x v="3746"/>
    <x v="10"/>
    <n v="5176"/>
    <x v="0"/>
    <s v="US"/>
    <s v="USD"/>
    <x v="3733"/>
    <x v="3748"/>
    <b v="0"/>
    <n v="52"/>
    <x v="0"/>
    <s v="theater/musical"/>
    <n v="104"/>
    <n v="99.54"/>
    <x v="1"/>
    <x v="40"/>
    <x v="3748"/>
    <x v="3733"/>
    <x v="2"/>
  </r>
  <r>
    <x v="3749"/>
    <x v="3744"/>
    <x v="3747"/>
    <x v="2"/>
    <n v="525"/>
    <x v="0"/>
    <s v="US"/>
    <s v="USD"/>
    <x v="3734"/>
    <x v="3749"/>
    <b v="0"/>
    <n v="7"/>
    <x v="0"/>
    <s v="theater/musical"/>
    <n v="105"/>
    <n v="75"/>
    <x v="1"/>
    <x v="40"/>
    <x v="3749"/>
    <x v="3734"/>
    <x v="2"/>
  </r>
  <r>
    <x v="3750"/>
    <x v="3745"/>
    <x v="3748"/>
    <x v="12"/>
    <n v="6027"/>
    <x v="0"/>
    <s v="US"/>
    <s v="USD"/>
    <x v="3735"/>
    <x v="3750"/>
    <b v="0"/>
    <n v="28"/>
    <x v="0"/>
    <s v="theater/musical"/>
    <n v="100"/>
    <n v="215.25"/>
    <x v="1"/>
    <x v="40"/>
    <x v="3750"/>
    <x v="3735"/>
    <x v="0"/>
  </r>
  <r>
    <x v="3751"/>
    <x v="3746"/>
    <x v="3749"/>
    <x v="28"/>
    <n v="1326"/>
    <x v="0"/>
    <s v="US"/>
    <s v="USD"/>
    <x v="3736"/>
    <x v="3751"/>
    <b v="0"/>
    <n v="11"/>
    <x v="0"/>
    <s v="theater/musical"/>
    <n v="133"/>
    <n v="120.55"/>
    <x v="1"/>
    <x v="40"/>
    <x v="3751"/>
    <x v="3736"/>
    <x v="2"/>
  </r>
  <r>
    <x v="3752"/>
    <x v="3747"/>
    <x v="3750"/>
    <x v="2"/>
    <n v="565"/>
    <x v="0"/>
    <s v="GB"/>
    <s v="GBP"/>
    <x v="3737"/>
    <x v="3752"/>
    <b v="0"/>
    <n v="15"/>
    <x v="0"/>
    <s v="theater/musical"/>
    <n v="113"/>
    <n v="37.67"/>
    <x v="1"/>
    <x v="40"/>
    <x v="3752"/>
    <x v="3737"/>
    <x v="2"/>
  </r>
  <r>
    <x v="3753"/>
    <x v="3748"/>
    <x v="3751"/>
    <x v="10"/>
    <n v="5167"/>
    <x v="0"/>
    <s v="US"/>
    <s v="USD"/>
    <x v="3738"/>
    <x v="3753"/>
    <b v="0"/>
    <n v="30"/>
    <x v="0"/>
    <s v="theater/musical"/>
    <n v="103"/>
    <n v="172.23"/>
    <x v="1"/>
    <x v="40"/>
    <x v="3753"/>
    <x v="3738"/>
    <x v="0"/>
  </r>
  <r>
    <x v="3754"/>
    <x v="3749"/>
    <x v="3752"/>
    <x v="30"/>
    <n v="3000"/>
    <x v="0"/>
    <s v="US"/>
    <s v="USD"/>
    <x v="3739"/>
    <x v="3754"/>
    <b v="0"/>
    <n v="27"/>
    <x v="0"/>
    <s v="theater/musical"/>
    <n v="120"/>
    <n v="111.11"/>
    <x v="1"/>
    <x v="40"/>
    <x v="3754"/>
    <x v="3739"/>
    <x v="3"/>
  </r>
  <r>
    <x v="3755"/>
    <x v="3750"/>
    <x v="3753"/>
    <x v="131"/>
    <n v="713"/>
    <x v="0"/>
    <s v="GB"/>
    <s v="GBP"/>
    <x v="3740"/>
    <x v="3755"/>
    <b v="0"/>
    <n v="28"/>
    <x v="0"/>
    <s v="theater/musical"/>
    <n v="130"/>
    <n v="25.46"/>
    <x v="1"/>
    <x v="40"/>
    <x v="3755"/>
    <x v="3740"/>
    <x v="2"/>
  </r>
  <r>
    <x v="3756"/>
    <x v="3751"/>
    <x v="3754"/>
    <x v="37"/>
    <n v="4550"/>
    <x v="0"/>
    <s v="US"/>
    <s v="USD"/>
    <x v="3741"/>
    <x v="3756"/>
    <b v="0"/>
    <n v="17"/>
    <x v="0"/>
    <s v="theater/musical"/>
    <n v="101"/>
    <n v="267.64999999999998"/>
    <x v="1"/>
    <x v="40"/>
    <x v="3756"/>
    <x v="3741"/>
    <x v="3"/>
  </r>
  <r>
    <x v="3757"/>
    <x v="3752"/>
    <x v="3755"/>
    <x v="8"/>
    <n v="3798"/>
    <x v="0"/>
    <s v="US"/>
    <s v="USD"/>
    <x v="3742"/>
    <x v="3757"/>
    <b v="0"/>
    <n v="50"/>
    <x v="0"/>
    <s v="theater/musical"/>
    <n v="109"/>
    <n v="75.959999999999994"/>
    <x v="1"/>
    <x v="40"/>
    <x v="3757"/>
    <x v="3742"/>
    <x v="3"/>
  </r>
  <r>
    <x v="3758"/>
    <x v="3753"/>
    <x v="3756"/>
    <x v="15"/>
    <n v="1535"/>
    <x v="0"/>
    <s v="US"/>
    <s v="USD"/>
    <x v="3743"/>
    <x v="3758"/>
    <b v="0"/>
    <n v="26"/>
    <x v="0"/>
    <s v="theater/musical"/>
    <n v="102"/>
    <n v="59.04"/>
    <x v="1"/>
    <x v="40"/>
    <x v="3758"/>
    <x v="3743"/>
    <x v="3"/>
  </r>
  <r>
    <x v="3759"/>
    <x v="3754"/>
    <x v="3757"/>
    <x v="23"/>
    <n v="4409.7700000000004"/>
    <x v="0"/>
    <s v="US"/>
    <s v="USD"/>
    <x v="3744"/>
    <x v="3759"/>
    <b v="0"/>
    <n v="88"/>
    <x v="0"/>
    <s v="theater/musical"/>
    <n v="110"/>
    <n v="50.11"/>
    <x v="1"/>
    <x v="40"/>
    <x v="3759"/>
    <x v="3744"/>
    <x v="0"/>
  </r>
  <r>
    <x v="3760"/>
    <x v="3755"/>
    <x v="3758"/>
    <x v="10"/>
    <n v="5050.7700000000004"/>
    <x v="0"/>
    <s v="US"/>
    <s v="USD"/>
    <x v="3745"/>
    <x v="3760"/>
    <b v="0"/>
    <n v="91"/>
    <x v="0"/>
    <s v="theater/musical"/>
    <n v="101"/>
    <n v="55.5"/>
    <x v="1"/>
    <x v="40"/>
    <x v="3760"/>
    <x v="3745"/>
    <x v="3"/>
  </r>
  <r>
    <x v="3761"/>
    <x v="3756"/>
    <x v="3759"/>
    <x v="2"/>
    <n v="500"/>
    <x v="0"/>
    <s v="GB"/>
    <s v="GBP"/>
    <x v="3746"/>
    <x v="3761"/>
    <b v="0"/>
    <n v="3"/>
    <x v="0"/>
    <s v="theater/musical"/>
    <n v="100"/>
    <n v="166.67"/>
    <x v="1"/>
    <x v="40"/>
    <x v="3761"/>
    <x v="3746"/>
    <x v="0"/>
  </r>
  <r>
    <x v="3762"/>
    <x v="3757"/>
    <x v="3760"/>
    <x v="21"/>
    <n v="1328"/>
    <x v="0"/>
    <s v="GB"/>
    <s v="GBP"/>
    <x v="3747"/>
    <x v="3762"/>
    <b v="0"/>
    <n v="28"/>
    <x v="0"/>
    <s v="theater/musical"/>
    <n v="106"/>
    <n v="47.43"/>
    <x v="1"/>
    <x v="40"/>
    <x v="3762"/>
    <x v="3747"/>
    <x v="0"/>
  </r>
  <r>
    <x v="3763"/>
    <x v="3758"/>
    <x v="3761"/>
    <x v="10"/>
    <n v="5000"/>
    <x v="0"/>
    <s v="US"/>
    <s v="USD"/>
    <x v="3748"/>
    <x v="3763"/>
    <b v="0"/>
    <n v="77"/>
    <x v="0"/>
    <s v="theater/musical"/>
    <n v="100"/>
    <n v="64.94"/>
    <x v="1"/>
    <x v="40"/>
    <x v="3763"/>
    <x v="3748"/>
    <x v="0"/>
  </r>
  <r>
    <x v="3764"/>
    <x v="3759"/>
    <x v="3762"/>
    <x v="15"/>
    <n v="1500"/>
    <x v="0"/>
    <s v="US"/>
    <s v="USD"/>
    <x v="3749"/>
    <x v="3764"/>
    <b v="0"/>
    <n v="27"/>
    <x v="0"/>
    <s v="theater/musical"/>
    <n v="100"/>
    <n v="55.56"/>
    <x v="1"/>
    <x v="40"/>
    <x v="3764"/>
    <x v="3749"/>
    <x v="2"/>
  </r>
  <r>
    <x v="3765"/>
    <x v="3760"/>
    <x v="3763"/>
    <x v="39"/>
    <n v="7942"/>
    <x v="0"/>
    <s v="US"/>
    <s v="USD"/>
    <x v="3750"/>
    <x v="3765"/>
    <b v="0"/>
    <n v="107"/>
    <x v="0"/>
    <s v="theater/musical"/>
    <n v="113"/>
    <n v="74.22"/>
    <x v="1"/>
    <x v="40"/>
    <x v="3765"/>
    <x v="3750"/>
    <x v="3"/>
  </r>
  <r>
    <x v="3766"/>
    <x v="3761"/>
    <x v="3764"/>
    <x v="3"/>
    <n v="10265.01"/>
    <x v="0"/>
    <s v="US"/>
    <s v="USD"/>
    <x v="3751"/>
    <x v="3766"/>
    <b v="0"/>
    <n v="96"/>
    <x v="0"/>
    <s v="theater/musical"/>
    <n v="103"/>
    <n v="106.93"/>
    <x v="1"/>
    <x v="40"/>
    <x v="3766"/>
    <x v="3751"/>
    <x v="3"/>
  </r>
  <r>
    <x v="3767"/>
    <x v="3762"/>
    <x v="3765"/>
    <x v="13"/>
    <n v="2335"/>
    <x v="0"/>
    <s v="US"/>
    <s v="USD"/>
    <x v="3566"/>
    <x v="3767"/>
    <b v="0"/>
    <n v="56"/>
    <x v="0"/>
    <s v="theater/musical"/>
    <n v="117"/>
    <n v="41.7"/>
    <x v="1"/>
    <x v="40"/>
    <x v="3767"/>
    <x v="3566"/>
    <x v="0"/>
  </r>
  <r>
    <x v="3768"/>
    <x v="3763"/>
    <x v="3766"/>
    <x v="23"/>
    <n v="4306.1099999999997"/>
    <x v="0"/>
    <s v="US"/>
    <s v="USD"/>
    <x v="3752"/>
    <x v="3768"/>
    <b v="0"/>
    <n v="58"/>
    <x v="0"/>
    <s v="theater/musical"/>
    <n v="108"/>
    <n v="74.239999999999995"/>
    <x v="1"/>
    <x v="40"/>
    <x v="3768"/>
    <x v="3752"/>
    <x v="3"/>
  </r>
  <r>
    <x v="3769"/>
    <x v="3764"/>
    <x v="3767"/>
    <x v="184"/>
    <n v="1100"/>
    <x v="0"/>
    <s v="US"/>
    <s v="USD"/>
    <x v="3753"/>
    <x v="3769"/>
    <b v="0"/>
    <n v="15"/>
    <x v="0"/>
    <s v="theater/musical"/>
    <n v="100"/>
    <n v="73.33"/>
    <x v="1"/>
    <x v="40"/>
    <x v="3769"/>
    <x v="3753"/>
    <x v="2"/>
  </r>
  <r>
    <x v="3770"/>
    <x v="3765"/>
    <x v="3768"/>
    <x v="13"/>
    <n v="2000"/>
    <x v="0"/>
    <s v="GB"/>
    <s v="GBP"/>
    <x v="3754"/>
    <x v="3770"/>
    <b v="0"/>
    <n v="20"/>
    <x v="0"/>
    <s v="theater/musical"/>
    <n v="100"/>
    <n v="100"/>
    <x v="1"/>
    <x v="40"/>
    <x v="3770"/>
    <x v="3754"/>
    <x v="0"/>
  </r>
  <r>
    <x v="3771"/>
    <x v="3766"/>
    <x v="3769"/>
    <x v="28"/>
    <n v="1460"/>
    <x v="0"/>
    <s v="US"/>
    <s v="USD"/>
    <x v="3755"/>
    <x v="3771"/>
    <b v="0"/>
    <n v="38"/>
    <x v="0"/>
    <s v="theater/musical"/>
    <n v="146"/>
    <n v="38.42"/>
    <x v="1"/>
    <x v="40"/>
    <x v="3771"/>
    <x v="3755"/>
    <x v="2"/>
  </r>
  <r>
    <x v="3772"/>
    <x v="3767"/>
    <x v="3770"/>
    <x v="10"/>
    <n v="5510"/>
    <x v="0"/>
    <s v="US"/>
    <s v="USD"/>
    <x v="3756"/>
    <x v="3772"/>
    <b v="0"/>
    <n v="33"/>
    <x v="0"/>
    <s v="theater/musical"/>
    <n v="110"/>
    <n v="166.97"/>
    <x v="1"/>
    <x v="40"/>
    <x v="3772"/>
    <x v="3756"/>
    <x v="2"/>
  </r>
  <r>
    <x v="3773"/>
    <x v="3768"/>
    <x v="3771"/>
    <x v="10"/>
    <n v="5410"/>
    <x v="0"/>
    <s v="US"/>
    <s v="USD"/>
    <x v="3757"/>
    <x v="3773"/>
    <b v="0"/>
    <n v="57"/>
    <x v="0"/>
    <s v="theater/musical"/>
    <n v="108"/>
    <n v="94.91"/>
    <x v="1"/>
    <x v="40"/>
    <x v="3773"/>
    <x v="3757"/>
    <x v="2"/>
  </r>
  <r>
    <x v="3774"/>
    <x v="3769"/>
    <x v="3772"/>
    <x v="30"/>
    <n v="2500"/>
    <x v="0"/>
    <s v="CA"/>
    <s v="CAD"/>
    <x v="3758"/>
    <x v="3774"/>
    <b v="0"/>
    <n v="25"/>
    <x v="0"/>
    <s v="theater/musical"/>
    <n v="100"/>
    <n v="100"/>
    <x v="1"/>
    <x v="40"/>
    <x v="3774"/>
    <x v="3758"/>
    <x v="0"/>
  </r>
  <r>
    <x v="3775"/>
    <x v="3770"/>
    <x v="3773"/>
    <x v="13"/>
    <n v="2005"/>
    <x v="0"/>
    <s v="US"/>
    <s v="USD"/>
    <x v="3759"/>
    <x v="3775"/>
    <b v="0"/>
    <n v="14"/>
    <x v="0"/>
    <s v="theater/musical"/>
    <n v="100"/>
    <n v="143.21"/>
    <x v="1"/>
    <x v="40"/>
    <x v="3775"/>
    <x v="3759"/>
    <x v="0"/>
  </r>
  <r>
    <x v="3776"/>
    <x v="3771"/>
    <x v="3774"/>
    <x v="6"/>
    <n v="8537"/>
    <x v="0"/>
    <s v="US"/>
    <s v="USD"/>
    <x v="3760"/>
    <x v="3776"/>
    <b v="0"/>
    <n v="94"/>
    <x v="0"/>
    <s v="theater/musical"/>
    <n v="107"/>
    <n v="90.82"/>
    <x v="1"/>
    <x v="40"/>
    <x v="3776"/>
    <x v="3760"/>
    <x v="3"/>
  </r>
  <r>
    <x v="3777"/>
    <x v="3772"/>
    <x v="3775"/>
    <x v="13"/>
    <n v="2864"/>
    <x v="0"/>
    <s v="US"/>
    <s v="USD"/>
    <x v="3761"/>
    <x v="3777"/>
    <b v="0"/>
    <n v="59"/>
    <x v="0"/>
    <s v="theater/musical"/>
    <n v="143"/>
    <n v="48.54"/>
    <x v="1"/>
    <x v="40"/>
    <x v="3777"/>
    <x v="3761"/>
    <x v="3"/>
  </r>
  <r>
    <x v="3778"/>
    <x v="3773"/>
    <x v="3776"/>
    <x v="262"/>
    <n v="2521"/>
    <x v="0"/>
    <s v="US"/>
    <s v="USD"/>
    <x v="3762"/>
    <x v="3778"/>
    <b v="0"/>
    <n v="36"/>
    <x v="0"/>
    <s v="theater/musical"/>
    <n v="105"/>
    <n v="70.03"/>
    <x v="1"/>
    <x v="40"/>
    <x v="3778"/>
    <x v="3762"/>
    <x v="3"/>
  </r>
  <r>
    <x v="3779"/>
    <x v="3774"/>
    <x v="3777"/>
    <x v="36"/>
    <n v="15597"/>
    <x v="0"/>
    <s v="US"/>
    <s v="USD"/>
    <x v="3763"/>
    <x v="3779"/>
    <b v="0"/>
    <n v="115"/>
    <x v="0"/>
    <s v="theater/musical"/>
    <n v="104"/>
    <n v="135.63"/>
    <x v="1"/>
    <x v="40"/>
    <x v="3779"/>
    <x v="3763"/>
    <x v="2"/>
  </r>
  <r>
    <x v="3780"/>
    <x v="3775"/>
    <x v="3778"/>
    <x v="30"/>
    <n v="3000"/>
    <x v="0"/>
    <s v="US"/>
    <s v="USD"/>
    <x v="3764"/>
    <x v="3780"/>
    <b v="0"/>
    <n v="30"/>
    <x v="0"/>
    <s v="theater/musical"/>
    <n v="120"/>
    <n v="100"/>
    <x v="1"/>
    <x v="40"/>
    <x v="3780"/>
    <x v="3764"/>
    <x v="0"/>
  </r>
  <r>
    <x v="3781"/>
    <x v="3776"/>
    <x v="3779"/>
    <x v="37"/>
    <n v="4935"/>
    <x v="0"/>
    <s v="US"/>
    <s v="USD"/>
    <x v="3765"/>
    <x v="3781"/>
    <b v="0"/>
    <n v="52"/>
    <x v="0"/>
    <s v="theater/musical"/>
    <n v="110"/>
    <n v="94.9"/>
    <x v="1"/>
    <x v="40"/>
    <x v="3781"/>
    <x v="3765"/>
    <x v="3"/>
  </r>
  <r>
    <x v="3782"/>
    <x v="3777"/>
    <x v="3780"/>
    <x v="13"/>
    <n v="2035"/>
    <x v="0"/>
    <s v="GB"/>
    <s v="GBP"/>
    <x v="3766"/>
    <x v="3782"/>
    <b v="0"/>
    <n v="27"/>
    <x v="0"/>
    <s v="theater/musical"/>
    <n v="102"/>
    <n v="75.37"/>
    <x v="1"/>
    <x v="40"/>
    <x v="3782"/>
    <x v="3766"/>
    <x v="2"/>
  </r>
  <r>
    <x v="3783"/>
    <x v="3778"/>
    <x v="3781"/>
    <x v="38"/>
    <n v="1547"/>
    <x v="0"/>
    <s v="US"/>
    <s v="USD"/>
    <x v="3767"/>
    <x v="3783"/>
    <b v="0"/>
    <n v="24"/>
    <x v="0"/>
    <s v="theater/musical"/>
    <n v="129"/>
    <n v="64.459999999999994"/>
    <x v="1"/>
    <x v="40"/>
    <x v="3783"/>
    <x v="3767"/>
    <x v="2"/>
  </r>
  <r>
    <x v="3784"/>
    <x v="3779"/>
    <x v="3782"/>
    <x v="28"/>
    <n v="1150"/>
    <x v="0"/>
    <s v="CA"/>
    <s v="CAD"/>
    <x v="3768"/>
    <x v="3784"/>
    <b v="0"/>
    <n v="10"/>
    <x v="0"/>
    <s v="theater/musical"/>
    <n v="115"/>
    <n v="115"/>
    <x v="1"/>
    <x v="40"/>
    <x v="3784"/>
    <x v="3768"/>
    <x v="2"/>
  </r>
  <r>
    <x v="3785"/>
    <x v="3780"/>
    <x v="3783"/>
    <x v="13"/>
    <n v="3015"/>
    <x v="0"/>
    <s v="GB"/>
    <s v="GBP"/>
    <x v="3769"/>
    <x v="3785"/>
    <b v="0"/>
    <n v="30"/>
    <x v="0"/>
    <s v="theater/musical"/>
    <n v="151"/>
    <n v="100.5"/>
    <x v="1"/>
    <x v="40"/>
    <x v="3785"/>
    <x v="3769"/>
    <x v="2"/>
  </r>
  <r>
    <x v="3786"/>
    <x v="3781"/>
    <x v="3784"/>
    <x v="12"/>
    <n v="6658"/>
    <x v="0"/>
    <s v="US"/>
    <s v="USD"/>
    <x v="3770"/>
    <x v="3786"/>
    <b v="0"/>
    <n v="71"/>
    <x v="0"/>
    <s v="theater/musical"/>
    <n v="111"/>
    <n v="93.77"/>
    <x v="1"/>
    <x v="40"/>
    <x v="3786"/>
    <x v="3770"/>
    <x v="2"/>
  </r>
  <r>
    <x v="3787"/>
    <x v="3782"/>
    <x v="3785"/>
    <x v="18"/>
    <n v="351"/>
    <x v="0"/>
    <s v="US"/>
    <s v="USD"/>
    <x v="3514"/>
    <x v="3787"/>
    <b v="0"/>
    <n v="10"/>
    <x v="0"/>
    <s v="theater/musical"/>
    <n v="100"/>
    <n v="35.1"/>
    <x v="1"/>
    <x v="40"/>
    <x v="3787"/>
    <x v="3514"/>
    <x v="0"/>
  </r>
  <r>
    <x v="3788"/>
    <x v="3783"/>
    <x v="3786"/>
    <x v="96"/>
    <n v="500"/>
    <x v="2"/>
    <s v="US"/>
    <s v="USD"/>
    <x v="3771"/>
    <x v="3788"/>
    <b v="0"/>
    <n v="1"/>
    <x v="1"/>
    <s v="theater/musical"/>
    <n v="1"/>
    <n v="500"/>
    <x v="1"/>
    <x v="40"/>
    <x v="3788"/>
    <x v="3771"/>
    <x v="0"/>
  </r>
  <r>
    <x v="3789"/>
    <x v="3784"/>
    <x v="3787"/>
    <x v="424"/>
    <n v="116"/>
    <x v="2"/>
    <s v="GB"/>
    <s v="GBP"/>
    <x v="3772"/>
    <x v="3789"/>
    <b v="0"/>
    <n v="4"/>
    <x v="1"/>
    <s v="theater/musical"/>
    <n v="3"/>
    <n v="29"/>
    <x v="1"/>
    <x v="40"/>
    <x v="3789"/>
    <x v="3772"/>
    <x v="0"/>
  </r>
  <r>
    <x v="3790"/>
    <x v="3785"/>
    <x v="3788"/>
    <x v="36"/>
    <n v="0"/>
    <x v="2"/>
    <s v="US"/>
    <s v="USD"/>
    <x v="3773"/>
    <x v="3790"/>
    <b v="0"/>
    <n v="0"/>
    <x v="1"/>
    <s v="theater/musical"/>
    <n v="0"/>
    <n v="0"/>
    <x v="1"/>
    <x v="40"/>
    <x v="3790"/>
    <x v="3773"/>
    <x v="2"/>
  </r>
  <r>
    <x v="3791"/>
    <x v="3786"/>
    <x v="3789"/>
    <x v="15"/>
    <n v="0"/>
    <x v="2"/>
    <s v="US"/>
    <s v="USD"/>
    <x v="3774"/>
    <x v="3791"/>
    <b v="0"/>
    <n v="0"/>
    <x v="1"/>
    <s v="theater/musical"/>
    <n v="0"/>
    <n v="0"/>
    <x v="1"/>
    <x v="40"/>
    <x v="3791"/>
    <x v="3774"/>
    <x v="3"/>
  </r>
  <r>
    <x v="3792"/>
    <x v="3787"/>
    <x v="3790"/>
    <x v="78"/>
    <n v="35"/>
    <x v="2"/>
    <s v="US"/>
    <s v="USD"/>
    <x v="3775"/>
    <x v="3792"/>
    <b v="0"/>
    <n v="2"/>
    <x v="1"/>
    <s v="theater/musical"/>
    <n v="0"/>
    <n v="17.5"/>
    <x v="1"/>
    <x v="40"/>
    <x v="3792"/>
    <x v="3775"/>
    <x v="0"/>
  </r>
  <r>
    <x v="3793"/>
    <x v="3788"/>
    <x v="3791"/>
    <x v="39"/>
    <n v="4176"/>
    <x v="2"/>
    <s v="US"/>
    <s v="USD"/>
    <x v="3776"/>
    <x v="3793"/>
    <b v="0"/>
    <n v="24"/>
    <x v="1"/>
    <s v="theater/musical"/>
    <n v="60"/>
    <n v="174"/>
    <x v="1"/>
    <x v="40"/>
    <x v="3793"/>
    <x v="3776"/>
    <x v="3"/>
  </r>
  <r>
    <x v="3794"/>
    <x v="3789"/>
    <x v="3792"/>
    <x v="10"/>
    <n v="50"/>
    <x v="2"/>
    <s v="GB"/>
    <s v="GBP"/>
    <x v="3777"/>
    <x v="3794"/>
    <b v="0"/>
    <n v="1"/>
    <x v="1"/>
    <s v="theater/musical"/>
    <n v="1"/>
    <n v="50"/>
    <x v="1"/>
    <x v="40"/>
    <x v="3794"/>
    <x v="3777"/>
    <x v="0"/>
  </r>
  <r>
    <x v="3795"/>
    <x v="3790"/>
    <x v="3793"/>
    <x v="20"/>
    <n v="10"/>
    <x v="2"/>
    <s v="GB"/>
    <s v="GBP"/>
    <x v="3778"/>
    <x v="3795"/>
    <b v="0"/>
    <n v="2"/>
    <x v="1"/>
    <s v="theater/musical"/>
    <n v="2"/>
    <n v="5"/>
    <x v="1"/>
    <x v="40"/>
    <x v="3795"/>
    <x v="3778"/>
    <x v="0"/>
  </r>
  <r>
    <x v="3796"/>
    <x v="3791"/>
    <x v="3794"/>
    <x v="290"/>
    <n v="1"/>
    <x v="2"/>
    <s v="US"/>
    <s v="USD"/>
    <x v="3779"/>
    <x v="3796"/>
    <b v="0"/>
    <n v="1"/>
    <x v="1"/>
    <s v="theater/musical"/>
    <n v="0"/>
    <n v="1"/>
    <x v="1"/>
    <x v="40"/>
    <x v="3796"/>
    <x v="3779"/>
    <x v="2"/>
  </r>
  <r>
    <x v="3797"/>
    <x v="3792"/>
    <x v="3795"/>
    <x v="12"/>
    <n v="5380"/>
    <x v="2"/>
    <s v="US"/>
    <s v="USD"/>
    <x v="3780"/>
    <x v="3797"/>
    <b v="0"/>
    <n v="37"/>
    <x v="1"/>
    <s v="theater/musical"/>
    <n v="90"/>
    <n v="145.41"/>
    <x v="1"/>
    <x v="40"/>
    <x v="3797"/>
    <x v="3780"/>
    <x v="0"/>
  </r>
  <r>
    <x v="3798"/>
    <x v="3793"/>
    <x v="3796"/>
    <x v="54"/>
    <n v="1025"/>
    <x v="2"/>
    <s v="US"/>
    <s v="USD"/>
    <x v="3781"/>
    <x v="3798"/>
    <b v="0"/>
    <n v="5"/>
    <x v="1"/>
    <s v="theater/musical"/>
    <n v="1"/>
    <n v="205"/>
    <x v="1"/>
    <x v="40"/>
    <x v="3798"/>
    <x v="3781"/>
    <x v="3"/>
  </r>
  <r>
    <x v="3799"/>
    <x v="3794"/>
    <x v="3797"/>
    <x v="3"/>
    <n v="402"/>
    <x v="2"/>
    <s v="US"/>
    <s v="USD"/>
    <x v="3782"/>
    <x v="3799"/>
    <b v="0"/>
    <n v="4"/>
    <x v="1"/>
    <s v="theater/musical"/>
    <n v="4"/>
    <n v="100.5"/>
    <x v="1"/>
    <x v="40"/>
    <x v="3799"/>
    <x v="3782"/>
    <x v="2"/>
  </r>
  <r>
    <x v="3800"/>
    <x v="3795"/>
    <x v="3798"/>
    <x v="29"/>
    <n v="881"/>
    <x v="2"/>
    <s v="US"/>
    <s v="USD"/>
    <x v="3783"/>
    <x v="3800"/>
    <b v="0"/>
    <n v="16"/>
    <x v="1"/>
    <s v="theater/musical"/>
    <n v="4"/>
    <n v="55.06"/>
    <x v="1"/>
    <x v="40"/>
    <x v="3800"/>
    <x v="3783"/>
    <x v="3"/>
  </r>
  <r>
    <x v="3801"/>
    <x v="3796"/>
    <x v="3799"/>
    <x v="10"/>
    <n v="426"/>
    <x v="2"/>
    <s v="US"/>
    <s v="USD"/>
    <x v="3784"/>
    <x v="3801"/>
    <b v="0"/>
    <n v="9"/>
    <x v="1"/>
    <s v="theater/musical"/>
    <n v="9"/>
    <n v="47.33"/>
    <x v="1"/>
    <x v="40"/>
    <x v="3801"/>
    <x v="3784"/>
    <x v="3"/>
  </r>
  <r>
    <x v="3802"/>
    <x v="3797"/>
    <x v="3800"/>
    <x v="9"/>
    <n v="0"/>
    <x v="2"/>
    <s v="US"/>
    <s v="USD"/>
    <x v="3785"/>
    <x v="3802"/>
    <b v="0"/>
    <n v="0"/>
    <x v="1"/>
    <s v="theater/musical"/>
    <n v="0"/>
    <n v="0"/>
    <x v="1"/>
    <x v="40"/>
    <x v="3802"/>
    <x v="3785"/>
    <x v="0"/>
  </r>
  <r>
    <x v="3803"/>
    <x v="3798"/>
    <x v="3801"/>
    <x v="14"/>
    <n v="2358"/>
    <x v="2"/>
    <s v="US"/>
    <s v="USD"/>
    <x v="3786"/>
    <x v="3803"/>
    <b v="0"/>
    <n v="40"/>
    <x v="1"/>
    <s v="theater/musical"/>
    <n v="20"/>
    <n v="58.95"/>
    <x v="1"/>
    <x v="40"/>
    <x v="3803"/>
    <x v="3786"/>
    <x v="2"/>
  </r>
  <r>
    <x v="3804"/>
    <x v="3799"/>
    <x v="3802"/>
    <x v="6"/>
    <n v="0"/>
    <x v="2"/>
    <s v="US"/>
    <s v="USD"/>
    <x v="3787"/>
    <x v="3804"/>
    <b v="0"/>
    <n v="0"/>
    <x v="1"/>
    <s v="theater/musical"/>
    <n v="0"/>
    <n v="0"/>
    <x v="1"/>
    <x v="40"/>
    <x v="3804"/>
    <x v="3787"/>
    <x v="2"/>
  </r>
  <r>
    <x v="3805"/>
    <x v="3800"/>
    <x v="3803"/>
    <x v="60"/>
    <n v="3"/>
    <x v="2"/>
    <s v="US"/>
    <s v="USD"/>
    <x v="3788"/>
    <x v="3805"/>
    <b v="0"/>
    <n v="2"/>
    <x v="1"/>
    <s v="theater/musical"/>
    <n v="0"/>
    <n v="1.5"/>
    <x v="1"/>
    <x v="40"/>
    <x v="3805"/>
    <x v="3788"/>
    <x v="3"/>
  </r>
  <r>
    <x v="3806"/>
    <x v="3801"/>
    <x v="3804"/>
    <x v="51"/>
    <n v="5"/>
    <x v="2"/>
    <s v="AU"/>
    <s v="AUD"/>
    <x v="3789"/>
    <x v="3806"/>
    <b v="0"/>
    <n v="1"/>
    <x v="1"/>
    <s v="theater/musical"/>
    <n v="0"/>
    <n v="5"/>
    <x v="1"/>
    <x v="40"/>
    <x v="3806"/>
    <x v="3789"/>
    <x v="3"/>
  </r>
  <r>
    <x v="3807"/>
    <x v="3802"/>
    <x v="3805"/>
    <x v="15"/>
    <n v="455"/>
    <x v="2"/>
    <s v="US"/>
    <s v="USD"/>
    <x v="3790"/>
    <x v="3807"/>
    <b v="0"/>
    <n v="9"/>
    <x v="1"/>
    <s v="theater/musical"/>
    <n v="30"/>
    <n v="50.56"/>
    <x v="1"/>
    <x v="40"/>
    <x v="3807"/>
    <x v="3790"/>
    <x v="0"/>
  </r>
  <r>
    <x v="3808"/>
    <x v="3803"/>
    <x v="3806"/>
    <x v="28"/>
    <n v="1000"/>
    <x v="0"/>
    <s v="GB"/>
    <s v="GBP"/>
    <x v="3791"/>
    <x v="3808"/>
    <b v="0"/>
    <n v="24"/>
    <x v="0"/>
    <s v="theater/plays"/>
    <n v="100"/>
    <n v="41.67"/>
    <x v="1"/>
    <x v="6"/>
    <x v="3808"/>
    <x v="3791"/>
    <x v="0"/>
  </r>
  <r>
    <x v="3809"/>
    <x v="3804"/>
    <x v="3807"/>
    <x v="13"/>
    <n v="2025"/>
    <x v="0"/>
    <s v="GB"/>
    <s v="GBP"/>
    <x v="3792"/>
    <x v="3809"/>
    <b v="0"/>
    <n v="38"/>
    <x v="0"/>
    <s v="theater/plays"/>
    <n v="101"/>
    <n v="53.29"/>
    <x v="1"/>
    <x v="6"/>
    <x v="3809"/>
    <x v="3792"/>
    <x v="3"/>
  </r>
  <r>
    <x v="3810"/>
    <x v="3805"/>
    <x v="3808"/>
    <x v="15"/>
    <n v="1826"/>
    <x v="0"/>
    <s v="US"/>
    <s v="USD"/>
    <x v="3793"/>
    <x v="3810"/>
    <b v="0"/>
    <n v="26"/>
    <x v="0"/>
    <s v="theater/plays"/>
    <n v="122"/>
    <n v="70.23"/>
    <x v="1"/>
    <x v="6"/>
    <x v="3810"/>
    <x v="3793"/>
    <x v="0"/>
  </r>
  <r>
    <x v="3811"/>
    <x v="3806"/>
    <x v="3809"/>
    <x v="49"/>
    <n v="825"/>
    <x v="0"/>
    <s v="GB"/>
    <s v="GBP"/>
    <x v="3794"/>
    <x v="3811"/>
    <b v="0"/>
    <n v="19"/>
    <x v="0"/>
    <s v="theater/plays"/>
    <n v="330"/>
    <n v="43.42"/>
    <x v="1"/>
    <x v="6"/>
    <x v="3811"/>
    <x v="3794"/>
    <x v="2"/>
  </r>
  <r>
    <x v="3812"/>
    <x v="3807"/>
    <x v="3810"/>
    <x v="13"/>
    <n v="2191"/>
    <x v="0"/>
    <s v="CA"/>
    <s v="CAD"/>
    <x v="2551"/>
    <x v="3812"/>
    <b v="0"/>
    <n v="11"/>
    <x v="0"/>
    <s v="theater/plays"/>
    <n v="110"/>
    <n v="199.18"/>
    <x v="1"/>
    <x v="6"/>
    <x v="3812"/>
    <x v="2551"/>
    <x v="0"/>
  </r>
  <r>
    <x v="3813"/>
    <x v="3808"/>
    <x v="3811"/>
    <x v="190"/>
    <n v="2119.9899999999998"/>
    <x v="0"/>
    <s v="US"/>
    <s v="USD"/>
    <x v="3795"/>
    <x v="3813"/>
    <b v="0"/>
    <n v="27"/>
    <x v="0"/>
    <s v="theater/plays"/>
    <n v="101"/>
    <n v="78.52"/>
    <x v="1"/>
    <x v="6"/>
    <x v="3813"/>
    <x v="3795"/>
    <x v="2"/>
  </r>
  <r>
    <x v="3814"/>
    <x v="3809"/>
    <x v="3812"/>
    <x v="15"/>
    <n v="2102"/>
    <x v="0"/>
    <s v="US"/>
    <s v="USD"/>
    <x v="3532"/>
    <x v="3814"/>
    <b v="0"/>
    <n v="34"/>
    <x v="0"/>
    <s v="theater/plays"/>
    <n v="140"/>
    <n v="61.82"/>
    <x v="1"/>
    <x v="6"/>
    <x v="3814"/>
    <x v="3532"/>
    <x v="0"/>
  </r>
  <r>
    <x v="3815"/>
    <x v="3810"/>
    <x v="3813"/>
    <x v="28"/>
    <n v="1000.01"/>
    <x v="0"/>
    <s v="GB"/>
    <s v="GBP"/>
    <x v="3796"/>
    <x v="3815"/>
    <b v="0"/>
    <n v="20"/>
    <x v="0"/>
    <s v="theater/plays"/>
    <n v="100"/>
    <n v="50"/>
    <x v="1"/>
    <x v="6"/>
    <x v="3815"/>
    <x v="3796"/>
    <x v="0"/>
  </r>
  <r>
    <x v="3816"/>
    <x v="3811"/>
    <x v="3814"/>
    <x v="15"/>
    <n v="1788.57"/>
    <x v="0"/>
    <s v="US"/>
    <s v="USD"/>
    <x v="3797"/>
    <x v="3816"/>
    <b v="0"/>
    <n v="37"/>
    <x v="0"/>
    <s v="theater/plays"/>
    <n v="119"/>
    <n v="48.34"/>
    <x v="1"/>
    <x v="6"/>
    <x v="3816"/>
    <x v="3797"/>
    <x v="3"/>
  </r>
  <r>
    <x v="3817"/>
    <x v="3812"/>
    <x v="3815"/>
    <x v="13"/>
    <n v="2145"/>
    <x v="0"/>
    <s v="US"/>
    <s v="USD"/>
    <x v="3798"/>
    <x v="3817"/>
    <b v="0"/>
    <n v="20"/>
    <x v="0"/>
    <s v="theater/plays"/>
    <n v="107"/>
    <n v="107.25"/>
    <x v="1"/>
    <x v="6"/>
    <x v="3817"/>
    <x v="3798"/>
    <x v="0"/>
  </r>
  <r>
    <x v="3818"/>
    <x v="3813"/>
    <x v="3816"/>
    <x v="49"/>
    <n v="570"/>
    <x v="0"/>
    <s v="US"/>
    <s v="USD"/>
    <x v="3799"/>
    <x v="3818"/>
    <b v="0"/>
    <n v="10"/>
    <x v="0"/>
    <s v="theater/plays"/>
    <n v="228"/>
    <n v="57"/>
    <x v="1"/>
    <x v="6"/>
    <x v="3818"/>
    <x v="3799"/>
    <x v="0"/>
  </r>
  <r>
    <x v="3819"/>
    <x v="3814"/>
    <x v="3705"/>
    <x v="28"/>
    <n v="1064"/>
    <x v="0"/>
    <s v="US"/>
    <s v="USD"/>
    <x v="3800"/>
    <x v="3819"/>
    <b v="0"/>
    <n v="26"/>
    <x v="0"/>
    <s v="theater/plays"/>
    <n v="106"/>
    <n v="40.92"/>
    <x v="1"/>
    <x v="6"/>
    <x v="3819"/>
    <x v="3800"/>
    <x v="0"/>
  </r>
  <r>
    <x v="3820"/>
    <x v="3815"/>
    <x v="3817"/>
    <x v="43"/>
    <n v="430"/>
    <x v="0"/>
    <s v="GB"/>
    <s v="GBP"/>
    <x v="3801"/>
    <x v="3820"/>
    <b v="0"/>
    <n v="20"/>
    <x v="0"/>
    <s v="theater/plays"/>
    <n v="143"/>
    <n v="21.5"/>
    <x v="1"/>
    <x v="6"/>
    <x v="3820"/>
    <x v="3801"/>
    <x v="0"/>
  </r>
  <r>
    <x v="3821"/>
    <x v="3816"/>
    <x v="3818"/>
    <x v="8"/>
    <n v="3659"/>
    <x v="0"/>
    <s v="US"/>
    <s v="USD"/>
    <x v="3802"/>
    <x v="3821"/>
    <b v="0"/>
    <n v="46"/>
    <x v="0"/>
    <s v="theater/plays"/>
    <n v="105"/>
    <n v="79.540000000000006"/>
    <x v="1"/>
    <x v="6"/>
    <x v="3821"/>
    <x v="3802"/>
    <x v="0"/>
  </r>
  <r>
    <x v="3822"/>
    <x v="3817"/>
    <x v="3819"/>
    <x v="10"/>
    <n v="5501"/>
    <x v="0"/>
    <s v="DE"/>
    <s v="EUR"/>
    <x v="3803"/>
    <x v="3822"/>
    <b v="0"/>
    <n v="76"/>
    <x v="0"/>
    <s v="theater/plays"/>
    <n v="110"/>
    <n v="72.38"/>
    <x v="1"/>
    <x v="6"/>
    <x v="3822"/>
    <x v="3803"/>
    <x v="0"/>
  </r>
  <r>
    <x v="3823"/>
    <x v="3818"/>
    <x v="3820"/>
    <x v="30"/>
    <n v="2650"/>
    <x v="0"/>
    <s v="US"/>
    <s v="USD"/>
    <x v="3804"/>
    <x v="3823"/>
    <b v="0"/>
    <n v="41"/>
    <x v="0"/>
    <s v="theater/plays"/>
    <n v="106"/>
    <n v="64.63"/>
    <x v="1"/>
    <x v="6"/>
    <x v="3823"/>
    <x v="3804"/>
    <x v="0"/>
  </r>
  <r>
    <x v="3824"/>
    <x v="3819"/>
    <x v="3821"/>
    <x v="49"/>
    <n v="270"/>
    <x v="0"/>
    <s v="GB"/>
    <s v="GBP"/>
    <x v="3805"/>
    <x v="3824"/>
    <b v="0"/>
    <n v="7"/>
    <x v="0"/>
    <s v="theater/plays"/>
    <n v="108"/>
    <n v="38.57"/>
    <x v="1"/>
    <x v="6"/>
    <x v="3824"/>
    <x v="3805"/>
    <x v="2"/>
  </r>
  <r>
    <x v="3825"/>
    <x v="3820"/>
    <x v="3822"/>
    <x v="10"/>
    <n v="5271"/>
    <x v="0"/>
    <s v="US"/>
    <s v="USD"/>
    <x v="3806"/>
    <x v="3825"/>
    <b v="0"/>
    <n v="49"/>
    <x v="0"/>
    <s v="theater/plays"/>
    <n v="105"/>
    <n v="107.57"/>
    <x v="1"/>
    <x v="6"/>
    <x v="3825"/>
    <x v="3806"/>
    <x v="0"/>
  </r>
  <r>
    <x v="3826"/>
    <x v="3821"/>
    <x v="3823"/>
    <x v="20"/>
    <n v="715"/>
    <x v="0"/>
    <s v="GB"/>
    <s v="GBP"/>
    <x v="3807"/>
    <x v="3826"/>
    <b v="0"/>
    <n v="26"/>
    <x v="0"/>
    <s v="theater/plays"/>
    <n v="119"/>
    <n v="27.5"/>
    <x v="1"/>
    <x v="6"/>
    <x v="3826"/>
    <x v="3807"/>
    <x v="0"/>
  </r>
  <r>
    <x v="3827"/>
    <x v="3822"/>
    <x v="3824"/>
    <x v="9"/>
    <n v="4580"/>
    <x v="0"/>
    <s v="GB"/>
    <s v="GBP"/>
    <x v="3808"/>
    <x v="3827"/>
    <b v="0"/>
    <n v="65"/>
    <x v="0"/>
    <s v="theater/plays"/>
    <n v="153"/>
    <n v="70.459999999999994"/>
    <x v="1"/>
    <x v="6"/>
    <x v="3827"/>
    <x v="3808"/>
    <x v="0"/>
  </r>
  <r>
    <x v="3828"/>
    <x v="3823"/>
    <x v="3825"/>
    <x v="10"/>
    <n v="5000"/>
    <x v="0"/>
    <s v="US"/>
    <s v="USD"/>
    <x v="3809"/>
    <x v="3828"/>
    <b v="0"/>
    <n v="28"/>
    <x v="0"/>
    <s v="theater/plays"/>
    <n v="100"/>
    <n v="178.57"/>
    <x v="1"/>
    <x v="6"/>
    <x v="3828"/>
    <x v="3809"/>
    <x v="3"/>
  </r>
  <r>
    <x v="3829"/>
    <x v="3824"/>
    <x v="3826"/>
    <x v="2"/>
    <n v="501"/>
    <x v="0"/>
    <s v="US"/>
    <s v="USD"/>
    <x v="3810"/>
    <x v="3829"/>
    <b v="0"/>
    <n v="8"/>
    <x v="0"/>
    <s v="theater/plays"/>
    <n v="100"/>
    <n v="62.63"/>
    <x v="1"/>
    <x v="6"/>
    <x v="3829"/>
    <x v="3810"/>
    <x v="2"/>
  </r>
  <r>
    <x v="3830"/>
    <x v="3825"/>
    <x v="3827"/>
    <x v="213"/>
    <n v="225"/>
    <x v="0"/>
    <s v="US"/>
    <s v="USD"/>
    <x v="3811"/>
    <x v="3830"/>
    <b v="0"/>
    <n v="3"/>
    <x v="0"/>
    <s v="theater/plays"/>
    <n v="225"/>
    <n v="75"/>
    <x v="1"/>
    <x v="6"/>
    <x v="3830"/>
    <x v="3811"/>
    <x v="2"/>
  </r>
  <r>
    <x v="3831"/>
    <x v="3826"/>
    <x v="3828"/>
    <x v="2"/>
    <n v="530.11"/>
    <x v="0"/>
    <s v="US"/>
    <s v="USD"/>
    <x v="3812"/>
    <x v="3831"/>
    <b v="0"/>
    <n v="9"/>
    <x v="0"/>
    <s v="theater/plays"/>
    <n v="106"/>
    <n v="58.9"/>
    <x v="1"/>
    <x v="6"/>
    <x v="3831"/>
    <x v="3812"/>
    <x v="3"/>
  </r>
  <r>
    <x v="3832"/>
    <x v="3827"/>
    <x v="3829"/>
    <x v="38"/>
    <n v="1256"/>
    <x v="0"/>
    <s v="US"/>
    <s v="USD"/>
    <x v="3813"/>
    <x v="3832"/>
    <b v="0"/>
    <n v="9"/>
    <x v="0"/>
    <s v="theater/plays"/>
    <n v="105"/>
    <n v="139.56"/>
    <x v="1"/>
    <x v="6"/>
    <x v="3832"/>
    <x v="3813"/>
    <x v="2"/>
  </r>
  <r>
    <x v="3833"/>
    <x v="3828"/>
    <x v="3830"/>
    <x v="38"/>
    <n v="1400"/>
    <x v="0"/>
    <s v="CA"/>
    <s v="CAD"/>
    <x v="3814"/>
    <x v="3833"/>
    <b v="0"/>
    <n v="20"/>
    <x v="0"/>
    <s v="theater/plays"/>
    <n v="117"/>
    <n v="70"/>
    <x v="1"/>
    <x v="6"/>
    <x v="3833"/>
    <x v="3814"/>
    <x v="3"/>
  </r>
  <r>
    <x v="3834"/>
    <x v="3829"/>
    <x v="3831"/>
    <x v="9"/>
    <n v="3271"/>
    <x v="0"/>
    <s v="GB"/>
    <s v="GBP"/>
    <x v="3815"/>
    <x v="3834"/>
    <b v="0"/>
    <n v="57"/>
    <x v="0"/>
    <s v="theater/plays"/>
    <n v="109"/>
    <n v="57.39"/>
    <x v="1"/>
    <x v="6"/>
    <x v="3834"/>
    <x v="3815"/>
    <x v="0"/>
  </r>
  <r>
    <x v="3835"/>
    <x v="3830"/>
    <x v="3832"/>
    <x v="48"/>
    <n v="320"/>
    <x v="0"/>
    <s v="GB"/>
    <s v="GBP"/>
    <x v="3816"/>
    <x v="3835"/>
    <b v="0"/>
    <n v="8"/>
    <x v="0"/>
    <s v="theater/plays"/>
    <n v="160"/>
    <n v="40"/>
    <x v="1"/>
    <x v="6"/>
    <x v="3835"/>
    <x v="3816"/>
    <x v="2"/>
  </r>
  <r>
    <x v="3836"/>
    <x v="3831"/>
    <x v="3833"/>
    <x v="134"/>
    <n v="900"/>
    <x v="0"/>
    <s v="US"/>
    <s v="USD"/>
    <x v="3817"/>
    <x v="3836"/>
    <b v="0"/>
    <n v="14"/>
    <x v="0"/>
    <s v="theater/plays"/>
    <n v="113"/>
    <n v="64.290000000000006"/>
    <x v="1"/>
    <x v="6"/>
    <x v="3836"/>
    <x v="3817"/>
    <x v="2"/>
  </r>
  <r>
    <x v="3837"/>
    <x v="3832"/>
    <x v="3834"/>
    <x v="13"/>
    <n v="2042"/>
    <x v="0"/>
    <s v="GB"/>
    <s v="GBP"/>
    <x v="3818"/>
    <x v="3837"/>
    <b v="0"/>
    <n v="17"/>
    <x v="0"/>
    <s v="theater/plays"/>
    <n v="102"/>
    <n v="120.12"/>
    <x v="1"/>
    <x v="6"/>
    <x v="3837"/>
    <x v="3818"/>
    <x v="0"/>
  </r>
  <r>
    <x v="3838"/>
    <x v="3833"/>
    <x v="3835"/>
    <x v="57"/>
    <n v="100824"/>
    <x v="0"/>
    <s v="SE"/>
    <s v="SEK"/>
    <x v="3819"/>
    <x v="3838"/>
    <b v="0"/>
    <n v="100"/>
    <x v="0"/>
    <s v="theater/plays"/>
    <n v="101"/>
    <n v="1008.24"/>
    <x v="1"/>
    <x v="6"/>
    <x v="3838"/>
    <x v="3819"/>
    <x v="0"/>
  </r>
  <r>
    <x v="3839"/>
    <x v="3834"/>
    <x v="3836"/>
    <x v="13"/>
    <n v="2025"/>
    <x v="0"/>
    <s v="US"/>
    <s v="USD"/>
    <x v="3820"/>
    <x v="3839"/>
    <b v="0"/>
    <n v="32"/>
    <x v="0"/>
    <s v="theater/plays"/>
    <n v="101"/>
    <n v="63.28"/>
    <x v="1"/>
    <x v="6"/>
    <x v="3839"/>
    <x v="3820"/>
    <x v="0"/>
  </r>
  <r>
    <x v="3840"/>
    <x v="3835"/>
    <x v="3837"/>
    <x v="332"/>
    <n v="65"/>
    <x v="0"/>
    <s v="GB"/>
    <s v="GBP"/>
    <x v="3821"/>
    <x v="3840"/>
    <b v="0"/>
    <n v="3"/>
    <x v="0"/>
    <s v="theater/plays"/>
    <n v="6500"/>
    <n v="21.67"/>
    <x v="1"/>
    <x v="6"/>
    <x v="3840"/>
    <x v="3821"/>
    <x v="2"/>
  </r>
  <r>
    <x v="3841"/>
    <x v="3836"/>
    <x v="3838"/>
    <x v="3"/>
    <n v="872"/>
    <x v="2"/>
    <s v="US"/>
    <s v="USD"/>
    <x v="3822"/>
    <x v="3841"/>
    <b v="1"/>
    <n v="34"/>
    <x v="1"/>
    <s v="theater/plays"/>
    <n v="9"/>
    <n v="25.65"/>
    <x v="1"/>
    <x v="6"/>
    <x v="3841"/>
    <x v="3822"/>
    <x v="3"/>
  </r>
  <r>
    <x v="3842"/>
    <x v="3837"/>
    <x v="3839"/>
    <x v="10"/>
    <n v="1097"/>
    <x v="2"/>
    <s v="GB"/>
    <s v="GBP"/>
    <x v="3823"/>
    <x v="3842"/>
    <b v="1"/>
    <n v="23"/>
    <x v="1"/>
    <s v="theater/plays"/>
    <n v="22"/>
    <n v="47.7"/>
    <x v="1"/>
    <x v="6"/>
    <x v="3842"/>
    <x v="3823"/>
    <x v="3"/>
  </r>
  <r>
    <x v="3843"/>
    <x v="3838"/>
    <x v="3840"/>
    <x v="10"/>
    <n v="1065"/>
    <x v="2"/>
    <s v="US"/>
    <s v="USD"/>
    <x v="3824"/>
    <x v="3843"/>
    <b v="1"/>
    <n v="19"/>
    <x v="1"/>
    <s v="theater/plays"/>
    <n v="21"/>
    <n v="56.05"/>
    <x v="1"/>
    <x v="6"/>
    <x v="3843"/>
    <x v="3824"/>
    <x v="3"/>
  </r>
  <r>
    <x v="3844"/>
    <x v="3839"/>
    <x v="3841"/>
    <x v="336"/>
    <n v="4066"/>
    <x v="2"/>
    <s v="US"/>
    <s v="USD"/>
    <x v="3825"/>
    <x v="3844"/>
    <b v="1"/>
    <n v="50"/>
    <x v="1"/>
    <s v="theater/plays"/>
    <n v="41"/>
    <n v="81.319999999999993"/>
    <x v="1"/>
    <x v="6"/>
    <x v="3844"/>
    <x v="3825"/>
    <x v="3"/>
  </r>
  <r>
    <x v="3845"/>
    <x v="3840"/>
    <x v="3842"/>
    <x v="79"/>
    <n v="842"/>
    <x v="2"/>
    <s v="US"/>
    <s v="USD"/>
    <x v="3826"/>
    <x v="3845"/>
    <b v="1"/>
    <n v="12"/>
    <x v="1"/>
    <s v="theater/plays"/>
    <n v="2"/>
    <n v="70.17"/>
    <x v="1"/>
    <x v="6"/>
    <x v="3845"/>
    <x v="3826"/>
    <x v="0"/>
  </r>
  <r>
    <x v="3846"/>
    <x v="3841"/>
    <x v="3843"/>
    <x v="39"/>
    <n v="189"/>
    <x v="2"/>
    <s v="US"/>
    <s v="USD"/>
    <x v="3827"/>
    <x v="3846"/>
    <b v="1"/>
    <n v="8"/>
    <x v="1"/>
    <s v="theater/plays"/>
    <n v="3"/>
    <n v="23.63"/>
    <x v="1"/>
    <x v="6"/>
    <x v="3846"/>
    <x v="3827"/>
    <x v="3"/>
  </r>
  <r>
    <x v="3847"/>
    <x v="3842"/>
    <x v="3844"/>
    <x v="124"/>
    <n v="1697"/>
    <x v="2"/>
    <s v="US"/>
    <s v="USD"/>
    <x v="3828"/>
    <x v="3847"/>
    <b v="1"/>
    <n v="9"/>
    <x v="1"/>
    <s v="theater/plays"/>
    <n v="16"/>
    <n v="188.56"/>
    <x v="1"/>
    <x v="6"/>
    <x v="3847"/>
    <x v="3828"/>
    <x v="0"/>
  </r>
  <r>
    <x v="3848"/>
    <x v="3843"/>
    <x v="3845"/>
    <x v="93"/>
    <n v="2129"/>
    <x v="2"/>
    <s v="US"/>
    <s v="USD"/>
    <x v="3829"/>
    <x v="3848"/>
    <b v="1"/>
    <n v="43"/>
    <x v="1"/>
    <s v="theater/plays"/>
    <n v="16"/>
    <n v="49.51"/>
    <x v="1"/>
    <x v="6"/>
    <x v="3848"/>
    <x v="3829"/>
    <x v="0"/>
  </r>
  <r>
    <x v="3849"/>
    <x v="3844"/>
    <x v="3846"/>
    <x v="11"/>
    <n v="2113"/>
    <x v="2"/>
    <s v="DE"/>
    <s v="EUR"/>
    <x v="3830"/>
    <x v="3849"/>
    <b v="1"/>
    <n v="28"/>
    <x v="1"/>
    <s v="theater/plays"/>
    <n v="7"/>
    <n v="75.459999999999994"/>
    <x v="1"/>
    <x v="6"/>
    <x v="3849"/>
    <x v="3830"/>
    <x v="0"/>
  </r>
  <r>
    <x v="3850"/>
    <x v="3845"/>
    <x v="3847"/>
    <x v="28"/>
    <n v="38"/>
    <x v="2"/>
    <s v="US"/>
    <s v="USD"/>
    <x v="3831"/>
    <x v="3850"/>
    <b v="1"/>
    <n v="4"/>
    <x v="1"/>
    <s v="theater/plays"/>
    <n v="4"/>
    <n v="9.5"/>
    <x v="1"/>
    <x v="6"/>
    <x v="3850"/>
    <x v="3831"/>
    <x v="3"/>
  </r>
  <r>
    <x v="3851"/>
    <x v="3846"/>
    <x v="3848"/>
    <x v="30"/>
    <n v="852"/>
    <x v="2"/>
    <s v="GB"/>
    <s v="GBP"/>
    <x v="3832"/>
    <x v="3851"/>
    <b v="1"/>
    <n v="24"/>
    <x v="1"/>
    <s v="theater/plays"/>
    <n v="34"/>
    <n v="35.5"/>
    <x v="1"/>
    <x v="6"/>
    <x v="3851"/>
    <x v="3832"/>
    <x v="0"/>
  </r>
  <r>
    <x v="3852"/>
    <x v="3847"/>
    <x v="3849"/>
    <x v="3"/>
    <n v="20"/>
    <x v="2"/>
    <s v="US"/>
    <s v="USD"/>
    <x v="3833"/>
    <x v="3852"/>
    <b v="0"/>
    <n v="2"/>
    <x v="1"/>
    <s v="theater/plays"/>
    <n v="0"/>
    <n v="10"/>
    <x v="1"/>
    <x v="6"/>
    <x v="3852"/>
    <x v="3833"/>
    <x v="0"/>
  </r>
  <r>
    <x v="3853"/>
    <x v="3848"/>
    <x v="3850"/>
    <x v="57"/>
    <n v="26"/>
    <x v="2"/>
    <s v="US"/>
    <s v="USD"/>
    <x v="3834"/>
    <x v="3853"/>
    <b v="0"/>
    <n v="2"/>
    <x v="1"/>
    <s v="theater/plays"/>
    <n v="0"/>
    <n v="13"/>
    <x v="1"/>
    <x v="6"/>
    <x v="3853"/>
    <x v="3834"/>
    <x v="3"/>
  </r>
  <r>
    <x v="3854"/>
    <x v="3849"/>
    <x v="3851"/>
    <x v="34"/>
    <n v="1788"/>
    <x v="2"/>
    <s v="US"/>
    <s v="USD"/>
    <x v="3835"/>
    <x v="3854"/>
    <b v="0"/>
    <n v="20"/>
    <x v="1"/>
    <s v="theater/plays"/>
    <n v="16"/>
    <n v="89.4"/>
    <x v="1"/>
    <x v="6"/>
    <x v="3854"/>
    <x v="3835"/>
    <x v="0"/>
  </r>
  <r>
    <x v="3855"/>
    <x v="3850"/>
    <x v="3852"/>
    <x v="28"/>
    <n v="25"/>
    <x v="2"/>
    <s v="US"/>
    <s v="USD"/>
    <x v="3836"/>
    <x v="3855"/>
    <b v="0"/>
    <n v="1"/>
    <x v="1"/>
    <s v="theater/plays"/>
    <n v="3"/>
    <n v="25"/>
    <x v="1"/>
    <x v="6"/>
    <x v="3855"/>
    <x v="3836"/>
    <x v="0"/>
  </r>
  <r>
    <x v="3856"/>
    <x v="3851"/>
    <x v="3853"/>
    <x v="10"/>
    <n v="1"/>
    <x v="2"/>
    <s v="US"/>
    <s v="USD"/>
    <x v="3837"/>
    <x v="3856"/>
    <b v="0"/>
    <n v="1"/>
    <x v="1"/>
    <s v="theater/plays"/>
    <n v="0"/>
    <n v="1"/>
    <x v="1"/>
    <x v="6"/>
    <x v="3856"/>
    <x v="3837"/>
    <x v="0"/>
  </r>
  <r>
    <x v="3857"/>
    <x v="3852"/>
    <x v="3854"/>
    <x v="10"/>
    <n v="260"/>
    <x v="2"/>
    <s v="US"/>
    <s v="USD"/>
    <x v="3838"/>
    <x v="3857"/>
    <b v="0"/>
    <n v="4"/>
    <x v="1"/>
    <s v="theater/plays"/>
    <n v="5"/>
    <n v="65"/>
    <x v="1"/>
    <x v="6"/>
    <x v="3857"/>
    <x v="3838"/>
    <x v="3"/>
  </r>
  <r>
    <x v="3858"/>
    <x v="3853"/>
    <x v="3855"/>
    <x v="2"/>
    <n v="10"/>
    <x v="2"/>
    <s v="GB"/>
    <s v="GBP"/>
    <x v="3839"/>
    <x v="3858"/>
    <b v="0"/>
    <n v="1"/>
    <x v="1"/>
    <s v="theater/plays"/>
    <n v="2"/>
    <n v="10"/>
    <x v="1"/>
    <x v="6"/>
    <x v="3858"/>
    <x v="3839"/>
    <x v="0"/>
  </r>
  <r>
    <x v="3859"/>
    <x v="3854"/>
    <x v="3856"/>
    <x v="30"/>
    <n v="1"/>
    <x v="2"/>
    <s v="US"/>
    <s v="USD"/>
    <x v="3840"/>
    <x v="3859"/>
    <b v="0"/>
    <n v="1"/>
    <x v="1"/>
    <s v="theater/plays"/>
    <n v="0"/>
    <n v="1"/>
    <x v="1"/>
    <x v="6"/>
    <x v="3859"/>
    <x v="3840"/>
    <x v="3"/>
  </r>
  <r>
    <x v="3860"/>
    <x v="3855"/>
    <x v="3857"/>
    <x v="12"/>
    <n v="1060"/>
    <x v="2"/>
    <s v="US"/>
    <s v="USD"/>
    <x v="3841"/>
    <x v="3860"/>
    <b v="0"/>
    <n v="13"/>
    <x v="1"/>
    <s v="theater/plays"/>
    <n v="18"/>
    <n v="81.540000000000006"/>
    <x v="1"/>
    <x v="6"/>
    <x v="3860"/>
    <x v="3841"/>
    <x v="3"/>
  </r>
  <r>
    <x v="3861"/>
    <x v="3856"/>
    <x v="3858"/>
    <x v="13"/>
    <n v="100"/>
    <x v="2"/>
    <s v="US"/>
    <s v="USD"/>
    <x v="3842"/>
    <x v="3861"/>
    <b v="0"/>
    <n v="1"/>
    <x v="1"/>
    <s v="theater/plays"/>
    <n v="5"/>
    <n v="100"/>
    <x v="1"/>
    <x v="6"/>
    <x v="3861"/>
    <x v="3842"/>
    <x v="3"/>
  </r>
  <r>
    <x v="3862"/>
    <x v="3857"/>
    <x v="3859"/>
    <x v="51"/>
    <n v="1"/>
    <x v="2"/>
    <s v="US"/>
    <s v="USD"/>
    <x v="3843"/>
    <x v="3862"/>
    <b v="0"/>
    <n v="1"/>
    <x v="1"/>
    <s v="theater/plays"/>
    <n v="0"/>
    <n v="1"/>
    <x v="1"/>
    <x v="6"/>
    <x v="3862"/>
    <x v="3843"/>
    <x v="2"/>
  </r>
  <r>
    <x v="3863"/>
    <x v="3858"/>
    <x v="3860"/>
    <x v="12"/>
    <n v="0"/>
    <x v="2"/>
    <s v="US"/>
    <s v="USD"/>
    <x v="3844"/>
    <x v="3863"/>
    <b v="0"/>
    <n v="0"/>
    <x v="1"/>
    <s v="theater/plays"/>
    <n v="0"/>
    <n v="0"/>
    <x v="1"/>
    <x v="6"/>
    <x v="3863"/>
    <x v="3844"/>
    <x v="0"/>
  </r>
  <r>
    <x v="3864"/>
    <x v="3859"/>
    <x v="3861"/>
    <x v="10"/>
    <n v="60"/>
    <x v="2"/>
    <s v="US"/>
    <s v="USD"/>
    <x v="3845"/>
    <x v="3864"/>
    <b v="0"/>
    <n v="3"/>
    <x v="1"/>
    <s v="theater/plays"/>
    <n v="1"/>
    <n v="20"/>
    <x v="1"/>
    <x v="6"/>
    <x v="3864"/>
    <x v="3845"/>
    <x v="0"/>
  </r>
  <r>
    <x v="3865"/>
    <x v="3860"/>
    <x v="3862"/>
    <x v="425"/>
    <n v="650"/>
    <x v="2"/>
    <s v="CA"/>
    <s v="CAD"/>
    <x v="3846"/>
    <x v="3865"/>
    <b v="0"/>
    <n v="14"/>
    <x v="1"/>
    <s v="theater/plays"/>
    <n v="27"/>
    <n v="46.43"/>
    <x v="1"/>
    <x v="6"/>
    <x v="3865"/>
    <x v="3846"/>
    <x v="3"/>
  </r>
  <r>
    <x v="3866"/>
    <x v="3861"/>
    <x v="3863"/>
    <x v="13"/>
    <n v="11"/>
    <x v="2"/>
    <s v="US"/>
    <s v="USD"/>
    <x v="3847"/>
    <x v="3866"/>
    <b v="0"/>
    <n v="2"/>
    <x v="1"/>
    <s v="theater/plays"/>
    <n v="1"/>
    <n v="5.5"/>
    <x v="1"/>
    <x v="6"/>
    <x v="3866"/>
    <x v="3847"/>
    <x v="2"/>
  </r>
  <r>
    <x v="3867"/>
    <x v="3862"/>
    <x v="3864"/>
    <x v="13"/>
    <n v="251"/>
    <x v="2"/>
    <s v="US"/>
    <s v="USD"/>
    <x v="3848"/>
    <x v="3867"/>
    <b v="0"/>
    <n v="5"/>
    <x v="1"/>
    <s v="theater/plays"/>
    <n v="13"/>
    <n v="50.2"/>
    <x v="1"/>
    <x v="6"/>
    <x v="3867"/>
    <x v="3848"/>
    <x v="2"/>
  </r>
  <r>
    <x v="3868"/>
    <x v="3863"/>
    <x v="3865"/>
    <x v="10"/>
    <n v="10"/>
    <x v="1"/>
    <s v="GB"/>
    <s v="GBP"/>
    <x v="3849"/>
    <x v="3868"/>
    <b v="0"/>
    <n v="1"/>
    <x v="1"/>
    <s v="theater/musical"/>
    <n v="0"/>
    <n v="10"/>
    <x v="1"/>
    <x v="40"/>
    <x v="3868"/>
    <x v="3849"/>
    <x v="3"/>
  </r>
  <r>
    <x v="3869"/>
    <x v="3864"/>
    <x v="3866"/>
    <x v="426"/>
    <n v="452"/>
    <x v="1"/>
    <s v="US"/>
    <s v="USD"/>
    <x v="3850"/>
    <x v="3869"/>
    <b v="0"/>
    <n v="15"/>
    <x v="1"/>
    <s v="theater/musical"/>
    <n v="3"/>
    <n v="30.13"/>
    <x v="1"/>
    <x v="40"/>
    <x v="3869"/>
    <x v="3850"/>
    <x v="0"/>
  </r>
  <r>
    <x v="3870"/>
    <x v="3865"/>
    <x v="3867"/>
    <x v="3"/>
    <n v="1500"/>
    <x v="1"/>
    <s v="US"/>
    <s v="USD"/>
    <x v="3851"/>
    <x v="3870"/>
    <b v="0"/>
    <n v="10"/>
    <x v="1"/>
    <s v="theater/musical"/>
    <n v="15"/>
    <n v="150"/>
    <x v="1"/>
    <x v="40"/>
    <x v="3870"/>
    <x v="3851"/>
    <x v="3"/>
  </r>
  <r>
    <x v="3871"/>
    <x v="3866"/>
    <x v="3868"/>
    <x v="15"/>
    <n v="40"/>
    <x v="1"/>
    <s v="US"/>
    <s v="USD"/>
    <x v="3852"/>
    <x v="3871"/>
    <b v="0"/>
    <n v="3"/>
    <x v="1"/>
    <s v="theater/musical"/>
    <n v="3"/>
    <n v="13.33"/>
    <x v="1"/>
    <x v="40"/>
    <x v="3871"/>
    <x v="3852"/>
    <x v="1"/>
  </r>
  <r>
    <x v="3872"/>
    <x v="3867"/>
    <x v="3869"/>
    <x v="36"/>
    <n v="0"/>
    <x v="1"/>
    <s v="US"/>
    <s v="USD"/>
    <x v="3853"/>
    <x v="3872"/>
    <b v="0"/>
    <n v="0"/>
    <x v="1"/>
    <s v="theater/musical"/>
    <n v="0"/>
    <n v="0"/>
    <x v="1"/>
    <x v="40"/>
    <x v="3872"/>
    <x v="3853"/>
    <x v="0"/>
  </r>
  <r>
    <x v="3873"/>
    <x v="3868"/>
    <x v="3870"/>
    <x v="62"/>
    <n v="0"/>
    <x v="1"/>
    <s v="US"/>
    <s v="USD"/>
    <x v="3854"/>
    <x v="3873"/>
    <b v="0"/>
    <n v="0"/>
    <x v="1"/>
    <s v="theater/musical"/>
    <n v="0"/>
    <n v="0"/>
    <x v="1"/>
    <x v="40"/>
    <x v="3873"/>
    <x v="3854"/>
    <x v="0"/>
  </r>
  <r>
    <x v="3874"/>
    <x v="3869"/>
    <x v="3871"/>
    <x v="420"/>
    <n v="0"/>
    <x v="1"/>
    <s v="NZ"/>
    <s v="NZD"/>
    <x v="3855"/>
    <x v="3874"/>
    <b v="0"/>
    <n v="0"/>
    <x v="1"/>
    <s v="theater/musical"/>
    <n v="0"/>
    <n v="0"/>
    <x v="1"/>
    <x v="40"/>
    <x v="3874"/>
    <x v="3855"/>
    <x v="0"/>
  </r>
  <r>
    <x v="3875"/>
    <x v="3870"/>
    <x v="3872"/>
    <x v="11"/>
    <n v="0"/>
    <x v="1"/>
    <s v="DK"/>
    <s v="DKK"/>
    <x v="3856"/>
    <x v="3875"/>
    <b v="0"/>
    <n v="0"/>
    <x v="1"/>
    <s v="theater/musical"/>
    <n v="0"/>
    <n v="0"/>
    <x v="1"/>
    <x v="40"/>
    <x v="3875"/>
    <x v="3856"/>
    <x v="2"/>
  </r>
  <r>
    <x v="3876"/>
    <x v="3871"/>
    <x v="3873"/>
    <x v="195"/>
    <n v="2059"/>
    <x v="1"/>
    <s v="GB"/>
    <s v="GBP"/>
    <x v="3857"/>
    <x v="3876"/>
    <b v="0"/>
    <n v="46"/>
    <x v="1"/>
    <s v="theater/musical"/>
    <n v="53"/>
    <n v="44.76"/>
    <x v="1"/>
    <x v="40"/>
    <x v="3876"/>
    <x v="3857"/>
    <x v="2"/>
  </r>
  <r>
    <x v="3877"/>
    <x v="3872"/>
    <x v="3874"/>
    <x v="31"/>
    <n v="1241"/>
    <x v="1"/>
    <s v="US"/>
    <s v="USD"/>
    <x v="3858"/>
    <x v="3877"/>
    <b v="0"/>
    <n v="14"/>
    <x v="1"/>
    <s v="theater/musical"/>
    <n v="5"/>
    <n v="88.64"/>
    <x v="1"/>
    <x v="40"/>
    <x v="3877"/>
    <x v="3858"/>
    <x v="2"/>
  </r>
  <r>
    <x v="3878"/>
    <x v="3873"/>
    <x v="3875"/>
    <x v="102"/>
    <n v="10"/>
    <x v="1"/>
    <s v="US"/>
    <s v="USD"/>
    <x v="3859"/>
    <x v="3878"/>
    <b v="0"/>
    <n v="1"/>
    <x v="1"/>
    <s v="theater/musical"/>
    <n v="0"/>
    <n v="10"/>
    <x v="1"/>
    <x v="40"/>
    <x v="3878"/>
    <x v="3859"/>
    <x v="0"/>
  </r>
  <r>
    <x v="3879"/>
    <x v="3874"/>
    <x v="3876"/>
    <x v="36"/>
    <n v="0"/>
    <x v="1"/>
    <s v="GB"/>
    <s v="GBP"/>
    <x v="3860"/>
    <x v="3879"/>
    <b v="0"/>
    <n v="0"/>
    <x v="1"/>
    <s v="theater/musical"/>
    <n v="0"/>
    <n v="0"/>
    <x v="1"/>
    <x v="40"/>
    <x v="3879"/>
    <x v="3860"/>
    <x v="3"/>
  </r>
  <r>
    <x v="3880"/>
    <x v="3875"/>
    <x v="3877"/>
    <x v="51"/>
    <n v="980"/>
    <x v="1"/>
    <s v="GB"/>
    <s v="GBP"/>
    <x v="3792"/>
    <x v="3880"/>
    <b v="0"/>
    <n v="17"/>
    <x v="1"/>
    <s v="theater/musical"/>
    <n v="13"/>
    <n v="57.65"/>
    <x v="1"/>
    <x v="40"/>
    <x v="3880"/>
    <x v="3792"/>
    <x v="3"/>
  </r>
  <r>
    <x v="3881"/>
    <x v="3876"/>
    <x v="3878"/>
    <x v="2"/>
    <n v="25"/>
    <x v="1"/>
    <s v="US"/>
    <s v="USD"/>
    <x v="3861"/>
    <x v="3881"/>
    <b v="0"/>
    <n v="1"/>
    <x v="1"/>
    <s v="theater/musical"/>
    <n v="5"/>
    <n v="25"/>
    <x v="1"/>
    <x v="40"/>
    <x v="3881"/>
    <x v="3861"/>
    <x v="1"/>
  </r>
  <r>
    <x v="3882"/>
    <x v="3877"/>
    <x v="3879"/>
    <x v="11"/>
    <n v="0"/>
    <x v="1"/>
    <s v="AU"/>
    <s v="AUD"/>
    <x v="3862"/>
    <x v="3882"/>
    <b v="0"/>
    <n v="0"/>
    <x v="1"/>
    <s v="theater/musical"/>
    <n v="0"/>
    <n v="0"/>
    <x v="1"/>
    <x v="40"/>
    <x v="3882"/>
    <x v="3862"/>
    <x v="2"/>
  </r>
  <r>
    <x v="3883"/>
    <x v="3878"/>
    <x v="3880"/>
    <x v="36"/>
    <n v="0"/>
    <x v="1"/>
    <s v="GB"/>
    <s v="GBP"/>
    <x v="3863"/>
    <x v="3883"/>
    <b v="0"/>
    <n v="0"/>
    <x v="1"/>
    <s v="theater/musical"/>
    <n v="0"/>
    <n v="0"/>
    <x v="1"/>
    <x v="40"/>
    <x v="3883"/>
    <x v="3863"/>
    <x v="3"/>
  </r>
  <r>
    <x v="3884"/>
    <x v="3879"/>
    <x v="3881"/>
    <x v="3"/>
    <n v="0"/>
    <x v="1"/>
    <s v="US"/>
    <s v="USD"/>
    <x v="3864"/>
    <x v="3884"/>
    <b v="0"/>
    <n v="0"/>
    <x v="1"/>
    <s v="theater/musical"/>
    <n v="0"/>
    <n v="0"/>
    <x v="1"/>
    <x v="40"/>
    <x v="3884"/>
    <x v="3864"/>
    <x v="0"/>
  </r>
  <r>
    <x v="3885"/>
    <x v="3880"/>
    <x v="3882"/>
    <x v="427"/>
    <n v="0"/>
    <x v="1"/>
    <s v="US"/>
    <s v="USD"/>
    <x v="3865"/>
    <x v="3885"/>
    <b v="0"/>
    <n v="0"/>
    <x v="1"/>
    <s v="theater/musical"/>
    <n v="0"/>
    <n v="0"/>
    <x v="1"/>
    <x v="40"/>
    <x v="3885"/>
    <x v="3865"/>
    <x v="2"/>
  </r>
  <r>
    <x v="3886"/>
    <x v="3881"/>
    <x v="3883"/>
    <x v="3"/>
    <n v="0"/>
    <x v="1"/>
    <s v="AU"/>
    <s v="AUD"/>
    <x v="3866"/>
    <x v="3886"/>
    <b v="0"/>
    <n v="0"/>
    <x v="1"/>
    <s v="theater/musical"/>
    <n v="0"/>
    <n v="0"/>
    <x v="1"/>
    <x v="40"/>
    <x v="3886"/>
    <x v="3866"/>
    <x v="3"/>
  </r>
  <r>
    <x v="3887"/>
    <x v="3882"/>
    <x v="3884"/>
    <x v="13"/>
    <n v="35"/>
    <x v="1"/>
    <s v="US"/>
    <s v="USD"/>
    <x v="3867"/>
    <x v="3887"/>
    <b v="0"/>
    <n v="2"/>
    <x v="1"/>
    <s v="theater/musical"/>
    <n v="2"/>
    <n v="17.5"/>
    <x v="1"/>
    <x v="40"/>
    <x v="3887"/>
    <x v="3867"/>
    <x v="0"/>
  </r>
  <r>
    <x v="3888"/>
    <x v="3883"/>
    <x v="3885"/>
    <x v="13"/>
    <n v="542"/>
    <x v="2"/>
    <s v="GB"/>
    <s v="GBP"/>
    <x v="3868"/>
    <x v="3888"/>
    <b v="0"/>
    <n v="14"/>
    <x v="1"/>
    <s v="theater/plays"/>
    <n v="27"/>
    <n v="38.71"/>
    <x v="1"/>
    <x v="6"/>
    <x v="3888"/>
    <x v="3868"/>
    <x v="1"/>
  </r>
  <r>
    <x v="3889"/>
    <x v="3884"/>
    <x v="3886"/>
    <x v="6"/>
    <n v="118"/>
    <x v="2"/>
    <s v="US"/>
    <s v="USD"/>
    <x v="3869"/>
    <x v="3889"/>
    <b v="0"/>
    <n v="9"/>
    <x v="1"/>
    <s v="theater/plays"/>
    <n v="1"/>
    <n v="13.11"/>
    <x v="1"/>
    <x v="6"/>
    <x v="3889"/>
    <x v="3869"/>
    <x v="3"/>
  </r>
  <r>
    <x v="3890"/>
    <x v="3885"/>
    <x v="3887"/>
    <x v="36"/>
    <n v="2524"/>
    <x v="2"/>
    <s v="US"/>
    <s v="USD"/>
    <x v="3870"/>
    <x v="3890"/>
    <b v="0"/>
    <n v="8"/>
    <x v="1"/>
    <s v="theater/plays"/>
    <n v="17"/>
    <n v="315.5"/>
    <x v="1"/>
    <x v="6"/>
    <x v="3890"/>
    <x v="3870"/>
    <x v="0"/>
  </r>
  <r>
    <x v="3891"/>
    <x v="3886"/>
    <x v="3888"/>
    <x v="134"/>
    <n v="260"/>
    <x v="2"/>
    <s v="US"/>
    <s v="USD"/>
    <x v="3871"/>
    <x v="3891"/>
    <b v="0"/>
    <n v="7"/>
    <x v="1"/>
    <s v="theater/plays"/>
    <n v="33"/>
    <n v="37.14"/>
    <x v="1"/>
    <x v="6"/>
    <x v="3891"/>
    <x v="3871"/>
    <x v="0"/>
  </r>
  <r>
    <x v="3892"/>
    <x v="3887"/>
    <x v="3889"/>
    <x v="28"/>
    <n v="0"/>
    <x v="2"/>
    <s v="US"/>
    <s v="USD"/>
    <x v="3872"/>
    <x v="3892"/>
    <b v="0"/>
    <n v="0"/>
    <x v="1"/>
    <s v="theater/plays"/>
    <n v="0"/>
    <n v="0"/>
    <x v="1"/>
    <x v="6"/>
    <x v="3892"/>
    <x v="3872"/>
    <x v="3"/>
  </r>
  <r>
    <x v="3893"/>
    <x v="3888"/>
    <x v="3890"/>
    <x v="63"/>
    <n v="10775"/>
    <x v="2"/>
    <s v="US"/>
    <s v="USD"/>
    <x v="3873"/>
    <x v="3893"/>
    <b v="0"/>
    <n v="84"/>
    <x v="1"/>
    <s v="theater/plays"/>
    <n v="22"/>
    <n v="128.27000000000001"/>
    <x v="1"/>
    <x v="6"/>
    <x v="3893"/>
    <x v="3873"/>
    <x v="3"/>
  </r>
  <r>
    <x v="3894"/>
    <x v="3889"/>
    <x v="3891"/>
    <x v="36"/>
    <n v="520"/>
    <x v="2"/>
    <s v="US"/>
    <s v="USD"/>
    <x v="3874"/>
    <x v="3894"/>
    <b v="0"/>
    <n v="11"/>
    <x v="1"/>
    <s v="theater/plays"/>
    <n v="3"/>
    <n v="47.27"/>
    <x v="1"/>
    <x v="6"/>
    <x v="3894"/>
    <x v="3874"/>
    <x v="2"/>
  </r>
  <r>
    <x v="3895"/>
    <x v="3890"/>
    <x v="3892"/>
    <x v="28"/>
    <n v="50"/>
    <x v="2"/>
    <s v="US"/>
    <s v="USD"/>
    <x v="3875"/>
    <x v="3895"/>
    <b v="0"/>
    <n v="1"/>
    <x v="1"/>
    <s v="theater/plays"/>
    <n v="5"/>
    <n v="50"/>
    <x v="1"/>
    <x v="6"/>
    <x v="3895"/>
    <x v="3875"/>
    <x v="0"/>
  </r>
  <r>
    <x v="3896"/>
    <x v="3891"/>
    <x v="3893"/>
    <x v="183"/>
    <n v="170"/>
    <x v="2"/>
    <s v="US"/>
    <s v="USD"/>
    <x v="3876"/>
    <x v="3896"/>
    <b v="0"/>
    <n v="4"/>
    <x v="1"/>
    <s v="theater/plays"/>
    <n v="11"/>
    <n v="42.5"/>
    <x v="1"/>
    <x v="6"/>
    <x v="3896"/>
    <x v="3876"/>
    <x v="3"/>
  </r>
  <r>
    <x v="3897"/>
    <x v="3892"/>
    <x v="3894"/>
    <x v="30"/>
    <n v="440"/>
    <x v="2"/>
    <s v="NZ"/>
    <s v="NZD"/>
    <x v="3877"/>
    <x v="3897"/>
    <b v="0"/>
    <n v="10"/>
    <x v="1"/>
    <s v="theater/plays"/>
    <n v="18"/>
    <n v="44"/>
    <x v="1"/>
    <x v="6"/>
    <x v="3897"/>
    <x v="3877"/>
    <x v="3"/>
  </r>
  <r>
    <x v="3898"/>
    <x v="3893"/>
    <x v="3895"/>
    <x v="30"/>
    <n v="814"/>
    <x v="2"/>
    <s v="GB"/>
    <s v="GBP"/>
    <x v="3878"/>
    <x v="3898"/>
    <b v="0"/>
    <n v="16"/>
    <x v="1"/>
    <s v="theater/plays"/>
    <n v="33"/>
    <n v="50.88"/>
    <x v="1"/>
    <x v="6"/>
    <x v="3898"/>
    <x v="3878"/>
    <x v="0"/>
  </r>
  <r>
    <x v="3899"/>
    <x v="3894"/>
    <x v="3896"/>
    <x v="3"/>
    <n v="125"/>
    <x v="2"/>
    <s v="US"/>
    <s v="USD"/>
    <x v="3879"/>
    <x v="3899"/>
    <b v="0"/>
    <n v="2"/>
    <x v="1"/>
    <s v="theater/plays"/>
    <n v="1"/>
    <n v="62.5"/>
    <x v="1"/>
    <x v="6"/>
    <x v="3899"/>
    <x v="3879"/>
    <x v="3"/>
  </r>
  <r>
    <x v="3900"/>
    <x v="3895"/>
    <x v="3897"/>
    <x v="30"/>
    <n v="135"/>
    <x v="2"/>
    <s v="US"/>
    <s v="USD"/>
    <x v="3880"/>
    <x v="3900"/>
    <b v="0"/>
    <n v="5"/>
    <x v="1"/>
    <s v="theater/plays"/>
    <n v="5"/>
    <n v="27"/>
    <x v="1"/>
    <x v="6"/>
    <x v="3900"/>
    <x v="3880"/>
    <x v="0"/>
  </r>
  <r>
    <x v="3901"/>
    <x v="3896"/>
    <x v="3898"/>
    <x v="9"/>
    <n v="25"/>
    <x v="2"/>
    <s v="US"/>
    <s v="USD"/>
    <x v="3881"/>
    <x v="3901"/>
    <b v="0"/>
    <n v="1"/>
    <x v="1"/>
    <s v="theater/plays"/>
    <n v="1"/>
    <n v="25"/>
    <x v="1"/>
    <x v="6"/>
    <x v="3901"/>
    <x v="3881"/>
    <x v="0"/>
  </r>
  <r>
    <x v="3902"/>
    <x v="3897"/>
    <x v="3899"/>
    <x v="9"/>
    <n v="1465"/>
    <x v="2"/>
    <s v="GB"/>
    <s v="GBP"/>
    <x v="3882"/>
    <x v="3902"/>
    <b v="0"/>
    <n v="31"/>
    <x v="1"/>
    <s v="theater/plays"/>
    <n v="49"/>
    <n v="47.26"/>
    <x v="1"/>
    <x v="6"/>
    <x v="3902"/>
    <x v="3882"/>
    <x v="2"/>
  </r>
  <r>
    <x v="3903"/>
    <x v="3898"/>
    <x v="3900"/>
    <x v="15"/>
    <n v="0"/>
    <x v="2"/>
    <s v="US"/>
    <s v="USD"/>
    <x v="3883"/>
    <x v="3903"/>
    <b v="0"/>
    <n v="0"/>
    <x v="1"/>
    <s v="theater/plays"/>
    <n v="0"/>
    <n v="0"/>
    <x v="1"/>
    <x v="6"/>
    <x v="3903"/>
    <x v="3883"/>
    <x v="0"/>
  </r>
  <r>
    <x v="3904"/>
    <x v="3899"/>
    <x v="3901"/>
    <x v="3"/>
    <n v="3"/>
    <x v="2"/>
    <s v="US"/>
    <s v="USD"/>
    <x v="3884"/>
    <x v="3904"/>
    <b v="0"/>
    <n v="2"/>
    <x v="1"/>
    <s v="theater/plays"/>
    <n v="0"/>
    <n v="1.5"/>
    <x v="1"/>
    <x v="6"/>
    <x v="3904"/>
    <x v="3884"/>
    <x v="0"/>
  </r>
  <r>
    <x v="3905"/>
    <x v="3900"/>
    <x v="3902"/>
    <x v="15"/>
    <n v="173"/>
    <x v="2"/>
    <s v="GB"/>
    <s v="GBP"/>
    <x v="3885"/>
    <x v="3905"/>
    <b v="0"/>
    <n v="7"/>
    <x v="1"/>
    <s v="theater/plays"/>
    <n v="12"/>
    <n v="24.71"/>
    <x v="1"/>
    <x v="6"/>
    <x v="3905"/>
    <x v="3885"/>
    <x v="0"/>
  </r>
  <r>
    <x v="3906"/>
    <x v="3901"/>
    <x v="3903"/>
    <x v="15"/>
    <n v="1010"/>
    <x v="2"/>
    <s v="GB"/>
    <s v="GBP"/>
    <x v="3886"/>
    <x v="3906"/>
    <b v="0"/>
    <n v="16"/>
    <x v="1"/>
    <s v="theater/plays"/>
    <n v="67"/>
    <n v="63.13"/>
    <x v="1"/>
    <x v="6"/>
    <x v="3906"/>
    <x v="3886"/>
    <x v="0"/>
  </r>
  <r>
    <x v="3907"/>
    <x v="3902"/>
    <x v="3904"/>
    <x v="28"/>
    <n v="153"/>
    <x v="2"/>
    <s v="US"/>
    <s v="USD"/>
    <x v="3887"/>
    <x v="3907"/>
    <b v="0"/>
    <n v="4"/>
    <x v="1"/>
    <s v="theater/plays"/>
    <n v="15"/>
    <n v="38.25"/>
    <x v="1"/>
    <x v="6"/>
    <x v="3907"/>
    <x v="3887"/>
    <x v="3"/>
  </r>
  <r>
    <x v="3908"/>
    <x v="3903"/>
    <x v="3905"/>
    <x v="47"/>
    <n v="65"/>
    <x v="2"/>
    <s v="US"/>
    <s v="USD"/>
    <x v="3888"/>
    <x v="3908"/>
    <b v="0"/>
    <n v="4"/>
    <x v="1"/>
    <s v="theater/plays"/>
    <n v="9"/>
    <n v="16.25"/>
    <x v="1"/>
    <x v="6"/>
    <x v="3908"/>
    <x v="3888"/>
    <x v="3"/>
  </r>
  <r>
    <x v="3909"/>
    <x v="3904"/>
    <x v="3906"/>
    <x v="127"/>
    <n v="135"/>
    <x v="2"/>
    <s v="US"/>
    <s v="USD"/>
    <x v="3889"/>
    <x v="3909"/>
    <b v="0"/>
    <n v="4"/>
    <x v="1"/>
    <s v="theater/plays"/>
    <n v="0"/>
    <n v="33.75"/>
    <x v="1"/>
    <x v="6"/>
    <x v="3909"/>
    <x v="3889"/>
    <x v="3"/>
  </r>
  <r>
    <x v="3910"/>
    <x v="3905"/>
    <x v="3907"/>
    <x v="12"/>
    <n v="185"/>
    <x v="2"/>
    <s v="US"/>
    <s v="USD"/>
    <x v="3890"/>
    <x v="3910"/>
    <b v="0"/>
    <n v="3"/>
    <x v="1"/>
    <s v="theater/plays"/>
    <n v="3"/>
    <n v="61.67"/>
    <x v="1"/>
    <x v="6"/>
    <x v="3910"/>
    <x v="3890"/>
    <x v="0"/>
  </r>
  <r>
    <x v="3911"/>
    <x v="3906"/>
    <x v="3908"/>
    <x v="6"/>
    <n v="2993"/>
    <x v="2"/>
    <s v="US"/>
    <s v="USD"/>
    <x v="3891"/>
    <x v="3911"/>
    <b v="0"/>
    <n v="36"/>
    <x v="1"/>
    <s v="theater/plays"/>
    <n v="37"/>
    <n v="83.14"/>
    <x v="1"/>
    <x v="6"/>
    <x v="3911"/>
    <x v="3891"/>
    <x v="3"/>
  </r>
  <r>
    <x v="3912"/>
    <x v="3907"/>
    <x v="3909"/>
    <x v="36"/>
    <n v="1"/>
    <x v="2"/>
    <s v="US"/>
    <s v="USD"/>
    <x v="3892"/>
    <x v="3912"/>
    <b v="0"/>
    <n v="1"/>
    <x v="1"/>
    <s v="theater/plays"/>
    <n v="0"/>
    <n v="1"/>
    <x v="1"/>
    <x v="6"/>
    <x v="3912"/>
    <x v="3892"/>
    <x v="0"/>
  </r>
  <r>
    <x v="3913"/>
    <x v="3908"/>
    <x v="3910"/>
    <x v="3"/>
    <n v="1000"/>
    <x v="2"/>
    <s v="US"/>
    <s v="USD"/>
    <x v="3893"/>
    <x v="3913"/>
    <b v="0"/>
    <n v="7"/>
    <x v="1"/>
    <s v="theater/plays"/>
    <n v="10"/>
    <n v="142.86000000000001"/>
    <x v="1"/>
    <x v="6"/>
    <x v="3913"/>
    <x v="3893"/>
    <x v="0"/>
  </r>
  <r>
    <x v="3914"/>
    <x v="3909"/>
    <x v="3911"/>
    <x v="30"/>
    <n v="909"/>
    <x v="2"/>
    <s v="GB"/>
    <s v="GBP"/>
    <x v="3894"/>
    <x v="3914"/>
    <b v="0"/>
    <n v="27"/>
    <x v="1"/>
    <s v="theater/plays"/>
    <n v="36"/>
    <n v="33.67"/>
    <x v="1"/>
    <x v="6"/>
    <x v="3914"/>
    <x v="3894"/>
    <x v="0"/>
  </r>
  <r>
    <x v="3915"/>
    <x v="3910"/>
    <x v="3912"/>
    <x v="15"/>
    <n v="5"/>
    <x v="2"/>
    <s v="GB"/>
    <s v="GBP"/>
    <x v="3895"/>
    <x v="3915"/>
    <b v="0"/>
    <n v="1"/>
    <x v="1"/>
    <s v="theater/plays"/>
    <n v="0"/>
    <n v="5"/>
    <x v="1"/>
    <x v="6"/>
    <x v="3915"/>
    <x v="3895"/>
    <x v="2"/>
  </r>
  <r>
    <x v="3916"/>
    <x v="3911"/>
    <x v="3913"/>
    <x v="13"/>
    <n v="0"/>
    <x v="2"/>
    <s v="DK"/>
    <s v="DKK"/>
    <x v="3896"/>
    <x v="3916"/>
    <b v="0"/>
    <n v="0"/>
    <x v="1"/>
    <s v="theater/plays"/>
    <n v="0"/>
    <n v="0"/>
    <x v="1"/>
    <x v="6"/>
    <x v="3916"/>
    <x v="3896"/>
    <x v="2"/>
  </r>
  <r>
    <x v="3917"/>
    <x v="3912"/>
    <x v="3914"/>
    <x v="8"/>
    <n v="10"/>
    <x v="2"/>
    <s v="GB"/>
    <s v="GBP"/>
    <x v="3897"/>
    <x v="3917"/>
    <b v="0"/>
    <n v="1"/>
    <x v="1"/>
    <s v="theater/plays"/>
    <n v="0"/>
    <n v="10"/>
    <x v="1"/>
    <x v="6"/>
    <x v="3917"/>
    <x v="3897"/>
    <x v="3"/>
  </r>
  <r>
    <x v="3918"/>
    <x v="3913"/>
    <x v="3915"/>
    <x v="127"/>
    <n v="120"/>
    <x v="2"/>
    <s v="GB"/>
    <s v="GBP"/>
    <x v="3898"/>
    <x v="3918"/>
    <b v="0"/>
    <n v="3"/>
    <x v="1"/>
    <s v="theater/plays"/>
    <n v="0"/>
    <n v="40"/>
    <x v="1"/>
    <x v="6"/>
    <x v="3918"/>
    <x v="3898"/>
    <x v="3"/>
  </r>
  <r>
    <x v="3919"/>
    <x v="3914"/>
    <x v="3916"/>
    <x v="10"/>
    <n v="90"/>
    <x v="2"/>
    <s v="GB"/>
    <s v="GBP"/>
    <x v="3899"/>
    <x v="3919"/>
    <b v="0"/>
    <n v="3"/>
    <x v="1"/>
    <s v="theater/plays"/>
    <n v="2"/>
    <n v="30"/>
    <x v="1"/>
    <x v="6"/>
    <x v="3919"/>
    <x v="3899"/>
    <x v="0"/>
  </r>
  <r>
    <x v="3920"/>
    <x v="3915"/>
    <x v="3917"/>
    <x v="30"/>
    <n v="135"/>
    <x v="2"/>
    <s v="GB"/>
    <s v="GBP"/>
    <x v="3900"/>
    <x v="3920"/>
    <b v="0"/>
    <n v="3"/>
    <x v="1"/>
    <s v="theater/plays"/>
    <n v="5"/>
    <n v="45"/>
    <x v="1"/>
    <x v="6"/>
    <x v="3920"/>
    <x v="3900"/>
    <x v="2"/>
  </r>
  <r>
    <x v="3921"/>
    <x v="3916"/>
    <x v="3918"/>
    <x v="9"/>
    <n v="0"/>
    <x v="2"/>
    <s v="GB"/>
    <s v="GBP"/>
    <x v="3901"/>
    <x v="3921"/>
    <b v="0"/>
    <n v="0"/>
    <x v="1"/>
    <s v="theater/plays"/>
    <n v="0"/>
    <n v="0"/>
    <x v="1"/>
    <x v="6"/>
    <x v="3921"/>
    <x v="3901"/>
    <x v="3"/>
  </r>
  <r>
    <x v="3922"/>
    <x v="3917"/>
    <x v="3919"/>
    <x v="47"/>
    <n v="61"/>
    <x v="2"/>
    <s v="US"/>
    <s v="USD"/>
    <x v="3902"/>
    <x v="3922"/>
    <b v="0"/>
    <n v="6"/>
    <x v="1"/>
    <s v="theater/plays"/>
    <n v="8"/>
    <n v="10.17"/>
    <x v="1"/>
    <x v="6"/>
    <x v="3922"/>
    <x v="3902"/>
    <x v="0"/>
  </r>
  <r>
    <x v="3923"/>
    <x v="3918"/>
    <x v="3920"/>
    <x v="236"/>
    <n v="1384"/>
    <x v="2"/>
    <s v="GB"/>
    <s v="GBP"/>
    <x v="3903"/>
    <x v="3923"/>
    <b v="0"/>
    <n v="17"/>
    <x v="1"/>
    <s v="theater/plays"/>
    <n v="12"/>
    <n v="81.41"/>
    <x v="1"/>
    <x v="6"/>
    <x v="3923"/>
    <x v="3903"/>
    <x v="0"/>
  </r>
  <r>
    <x v="3924"/>
    <x v="3919"/>
    <x v="3921"/>
    <x v="36"/>
    <n v="2290"/>
    <x v="2"/>
    <s v="US"/>
    <s v="USD"/>
    <x v="3904"/>
    <x v="3924"/>
    <b v="0"/>
    <n v="40"/>
    <x v="1"/>
    <s v="theater/plays"/>
    <n v="15"/>
    <n v="57.25"/>
    <x v="1"/>
    <x v="6"/>
    <x v="3924"/>
    <x v="3904"/>
    <x v="3"/>
  </r>
  <r>
    <x v="3925"/>
    <x v="3920"/>
    <x v="3922"/>
    <x v="325"/>
    <n v="15"/>
    <x v="2"/>
    <s v="US"/>
    <s v="USD"/>
    <x v="3905"/>
    <x v="3925"/>
    <b v="0"/>
    <n v="3"/>
    <x v="1"/>
    <s v="theater/plays"/>
    <n v="10"/>
    <n v="5"/>
    <x v="1"/>
    <x v="6"/>
    <x v="3925"/>
    <x v="3905"/>
    <x v="3"/>
  </r>
  <r>
    <x v="3926"/>
    <x v="3921"/>
    <x v="3923"/>
    <x v="10"/>
    <n v="15"/>
    <x v="2"/>
    <s v="AU"/>
    <s v="AUD"/>
    <x v="3906"/>
    <x v="3926"/>
    <b v="0"/>
    <n v="1"/>
    <x v="1"/>
    <s v="theater/plays"/>
    <n v="0"/>
    <n v="15"/>
    <x v="1"/>
    <x v="6"/>
    <x v="3926"/>
    <x v="3906"/>
    <x v="3"/>
  </r>
  <r>
    <x v="3927"/>
    <x v="3922"/>
    <x v="3924"/>
    <x v="30"/>
    <n v="25"/>
    <x v="2"/>
    <s v="GB"/>
    <s v="GBP"/>
    <x v="3907"/>
    <x v="3927"/>
    <b v="0"/>
    <n v="2"/>
    <x v="1"/>
    <s v="theater/plays"/>
    <n v="1"/>
    <n v="12.5"/>
    <x v="1"/>
    <x v="6"/>
    <x v="3927"/>
    <x v="3907"/>
    <x v="3"/>
  </r>
  <r>
    <x v="3928"/>
    <x v="3923"/>
    <x v="3925"/>
    <x v="10"/>
    <n v="651"/>
    <x v="2"/>
    <s v="US"/>
    <s v="USD"/>
    <x v="3908"/>
    <x v="3928"/>
    <b v="0"/>
    <n v="7"/>
    <x v="1"/>
    <s v="theater/plays"/>
    <n v="13"/>
    <n v="93"/>
    <x v="1"/>
    <x v="6"/>
    <x v="3928"/>
    <x v="3908"/>
    <x v="0"/>
  </r>
  <r>
    <x v="3929"/>
    <x v="3924"/>
    <x v="3926"/>
    <x v="22"/>
    <n v="453"/>
    <x v="2"/>
    <s v="US"/>
    <s v="USD"/>
    <x v="3909"/>
    <x v="3929"/>
    <b v="0"/>
    <n v="14"/>
    <x v="1"/>
    <s v="theater/plays"/>
    <n v="2"/>
    <n v="32.36"/>
    <x v="1"/>
    <x v="6"/>
    <x v="3929"/>
    <x v="3909"/>
    <x v="2"/>
  </r>
  <r>
    <x v="3930"/>
    <x v="3925"/>
    <x v="3927"/>
    <x v="3"/>
    <n v="0"/>
    <x v="2"/>
    <s v="AU"/>
    <s v="AUD"/>
    <x v="3910"/>
    <x v="3930"/>
    <b v="0"/>
    <n v="0"/>
    <x v="1"/>
    <s v="theater/plays"/>
    <n v="0"/>
    <n v="0"/>
    <x v="1"/>
    <x v="6"/>
    <x v="3930"/>
    <x v="3910"/>
    <x v="2"/>
  </r>
  <r>
    <x v="3931"/>
    <x v="3926"/>
    <x v="3928"/>
    <x v="6"/>
    <n v="0"/>
    <x v="2"/>
    <s v="US"/>
    <s v="USD"/>
    <x v="3911"/>
    <x v="3931"/>
    <b v="0"/>
    <n v="0"/>
    <x v="1"/>
    <s v="theater/plays"/>
    <n v="0"/>
    <n v="0"/>
    <x v="1"/>
    <x v="6"/>
    <x v="3931"/>
    <x v="3911"/>
    <x v="0"/>
  </r>
  <r>
    <x v="3932"/>
    <x v="3927"/>
    <x v="3929"/>
    <x v="14"/>
    <n v="1"/>
    <x v="2"/>
    <s v="US"/>
    <s v="USD"/>
    <x v="3912"/>
    <x v="3932"/>
    <b v="0"/>
    <n v="1"/>
    <x v="1"/>
    <s v="theater/plays"/>
    <n v="0"/>
    <n v="1"/>
    <x v="1"/>
    <x v="6"/>
    <x v="3932"/>
    <x v="3912"/>
    <x v="2"/>
  </r>
  <r>
    <x v="3933"/>
    <x v="3928"/>
    <x v="3930"/>
    <x v="39"/>
    <n v="1102"/>
    <x v="2"/>
    <s v="US"/>
    <s v="USD"/>
    <x v="3913"/>
    <x v="3933"/>
    <b v="0"/>
    <n v="12"/>
    <x v="1"/>
    <s v="theater/plays"/>
    <n v="16"/>
    <n v="91.83"/>
    <x v="1"/>
    <x v="6"/>
    <x v="3933"/>
    <x v="3913"/>
    <x v="2"/>
  </r>
  <r>
    <x v="3934"/>
    <x v="3929"/>
    <x v="3931"/>
    <x v="10"/>
    <n v="550"/>
    <x v="2"/>
    <s v="US"/>
    <s v="USD"/>
    <x v="3914"/>
    <x v="3934"/>
    <b v="0"/>
    <n v="12"/>
    <x v="1"/>
    <s v="theater/plays"/>
    <n v="11"/>
    <n v="45.83"/>
    <x v="1"/>
    <x v="6"/>
    <x v="3934"/>
    <x v="3914"/>
    <x v="0"/>
  </r>
  <r>
    <x v="3935"/>
    <x v="3930"/>
    <x v="3932"/>
    <x v="9"/>
    <n v="1315"/>
    <x v="2"/>
    <s v="GB"/>
    <s v="GBP"/>
    <x v="3915"/>
    <x v="3935"/>
    <b v="0"/>
    <n v="23"/>
    <x v="1"/>
    <s v="theater/plays"/>
    <n v="44"/>
    <n v="57.17"/>
    <x v="1"/>
    <x v="6"/>
    <x v="3935"/>
    <x v="3915"/>
    <x v="0"/>
  </r>
  <r>
    <x v="3936"/>
    <x v="3931"/>
    <x v="3933"/>
    <x v="22"/>
    <n v="0"/>
    <x v="2"/>
    <s v="US"/>
    <s v="USD"/>
    <x v="3916"/>
    <x v="3936"/>
    <b v="0"/>
    <n v="0"/>
    <x v="1"/>
    <s v="theater/plays"/>
    <n v="0"/>
    <n v="0"/>
    <x v="1"/>
    <x v="6"/>
    <x v="3936"/>
    <x v="3916"/>
    <x v="2"/>
  </r>
  <r>
    <x v="3937"/>
    <x v="3932"/>
    <x v="3934"/>
    <x v="428"/>
    <n v="2485"/>
    <x v="2"/>
    <s v="US"/>
    <s v="USD"/>
    <x v="3917"/>
    <x v="3937"/>
    <b v="0"/>
    <n v="10"/>
    <x v="1"/>
    <s v="theater/plays"/>
    <n v="86"/>
    <n v="248.5"/>
    <x v="1"/>
    <x v="6"/>
    <x v="3937"/>
    <x v="3917"/>
    <x v="2"/>
  </r>
  <r>
    <x v="3938"/>
    <x v="3933"/>
    <x v="3935"/>
    <x v="429"/>
    <n v="397"/>
    <x v="2"/>
    <s v="US"/>
    <s v="USD"/>
    <x v="3918"/>
    <x v="3938"/>
    <b v="0"/>
    <n v="5"/>
    <x v="1"/>
    <s v="theater/plays"/>
    <n v="12"/>
    <n v="79.400000000000006"/>
    <x v="1"/>
    <x v="6"/>
    <x v="3938"/>
    <x v="3918"/>
    <x v="0"/>
  </r>
  <r>
    <x v="3939"/>
    <x v="3934"/>
    <x v="3936"/>
    <x v="10"/>
    <n v="5"/>
    <x v="2"/>
    <s v="AU"/>
    <s v="AUD"/>
    <x v="3919"/>
    <x v="3939"/>
    <b v="0"/>
    <n v="1"/>
    <x v="1"/>
    <s v="theater/plays"/>
    <n v="0"/>
    <n v="5"/>
    <x v="1"/>
    <x v="6"/>
    <x v="3939"/>
    <x v="3919"/>
    <x v="3"/>
  </r>
  <r>
    <x v="3940"/>
    <x v="3935"/>
    <x v="3937"/>
    <x v="10"/>
    <n v="11"/>
    <x v="2"/>
    <s v="US"/>
    <s v="USD"/>
    <x v="3920"/>
    <x v="3940"/>
    <b v="0"/>
    <n v="2"/>
    <x v="1"/>
    <s v="theater/plays"/>
    <n v="0"/>
    <n v="5.5"/>
    <x v="1"/>
    <x v="6"/>
    <x v="3940"/>
    <x v="3920"/>
    <x v="3"/>
  </r>
  <r>
    <x v="3941"/>
    <x v="3936"/>
    <x v="3938"/>
    <x v="62"/>
    <n v="50"/>
    <x v="2"/>
    <s v="US"/>
    <s v="USD"/>
    <x v="3921"/>
    <x v="3941"/>
    <b v="0"/>
    <n v="2"/>
    <x v="1"/>
    <s v="theater/plays"/>
    <n v="1"/>
    <n v="25"/>
    <x v="1"/>
    <x v="6"/>
    <x v="3941"/>
    <x v="3921"/>
    <x v="3"/>
  </r>
  <r>
    <x v="3942"/>
    <x v="3937"/>
    <x v="3939"/>
    <x v="38"/>
    <n v="0"/>
    <x v="2"/>
    <s v="US"/>
    <s v="USD"/>
    <x v="3922"/>
    <x v="3942"/>
    <b v="0"/>
    <n v="0"/>
    <x v="1"/>
    <s v="theater/plays"/>
    <n v="0"/>
    <n v="0"/>
    <x v="1"/>
    <x v="6"/>
    <x v="3942"/>
    <x v="3922"/>
    <x v="0"/>
  </r>
  <r>
    <x v="3943"/>
    <x v="3938"/>
    <x v="3940"/>
    <x v="10"/>
    <n v="1782"/>
    <x v="2"/>
    <s v="US"/>
    <s v="USD"/>
    <x v="3923"/>
    <x v="3943"/>
    <b v="0"/>
    <n v="13"/>
    <x v="1"/>
    <s v="theater/plays"/>
    <n v="36"/>
    <n v="137.08000000000001"/>
    <x v="1"/>
    <x v="6"/>
    <x v="3943"/>
    <x v="3923"/>
    <x v="0"/>
  </r>
  <r>
    <x v="3944"/>
    <x v="3939"/>
    <x v="3941"/>
    <x v="10"/>
    <n v="0"/>
    <x v="2"/>
    <s v="US"/>
    <s v="USD"/>
    <x v="3924"/>
    <x v="3944"/>
    <b v="0"/>
    <n v="0"/>
    <x v="1"/>
    <s v="theater/plays"/>
    <n v="0"/>
    <n v="0"/>
    <x v="1"/>
    <x v="6"/>
    <x v="3944"/>
    <x v="3924"/>
    <x v="0"/>
  </r>
  <r>
    <x v="3945"/>
    <x v="3940"/>
    <x v="3942"/>
    <x v="13"/>
    <n v="5"/>
    <x v="2"/>
    <s v="US"/>
    <s v="USD"/>
    <x v="3925"/>
    <x v="3945"/>
    <b v="0"/>
    <n v="1"/>
    <x v="1"/>
    <s v="theater/plays"/>
    <n v="0"/>
    <n v="5"/>
    <x v="1"/>
    <x v="6"/>
    <x v="3945"/>
    <x v="3925"/>
    <x v="0"/>
  </r>
  <r>
    <x v="3946"/>
    <x v="3941"/>
    <x v="3943"/>
    <x v="12"/>
    <n v="195"/>
    <x v="2"/>
    <s v="US"/>
    <s v="USD"/>
    <x v="3926"/>
    <x v="3946"/>
    <b v="0"/>
    <n v="5"/>
    <x v="1"/>
    <s v="theater/plays"/>
    <n v="3"/>
    <n v="39"/>
    <x v="1"/>
    <x v="6"/>
    <x v="3946"/>
    <x v="3926"/>
    <x v="0"/>
  </r>
  <r>
    <x v="3947"/>
    <x v="3942"/>
    <x v="3944"/>
    <x v="9"/>
    <n v="101"/>
    <x v="2"/>
    <s v="US"/>
    <s v="USD"/>
    <x v="3927"/>
    <x v="3947"/>
    <b v="0"/>
    <n v="2"/>
    <x v="1"/>
    <s v="theater/plays"/>
    <n v="3"/>
    <n v="50.5"/>
    <x v="1"/>
    <x v="6"/>
    <x v="3947"/>
    <x v="3927"/>
    <x v="2"/>
  </r>
  <r>
    <x v="3948"/>
    <x v="3943"/>
    <x v="3945"/>
    <x v="11"/>
    <n v="0"/>
    <x v="2"/>
    <s v="AU"/>
    <s v="AUD"/>
    <x v="3928"/>
    <x v="3948"/>
    <b v="0"/>
    <n v="0"/>
    <x v="1"/>
    <s v="theater/plays"/>
    <n v="0"/>
    <n v="0"/>
    <x v="1"/>
    <x v="6"/>
    <x v="3948"/>
    <x v="3928"/>
    <x v="3"/>
  </r>
  <r>
    <x v="3949"/>
    <x v="3944"/>
    <x v="3946"/>
    <x v="3"/>
    <n v="1577"/>
    <x v="2"/>
    <s v="AU"/>
    <s v="AUD"/>
    <x v="3929"/>
    <x v="3949"/>
    <b v="0"/>
    <n v="32"/>
    <x v="1"/>
    <s v="theater/plays"/>
    <n v="16"/>
    <n v="49.28"/>
    <x v="1"/>
    <x v="6"/>
    <x v="3949"/>
    <x v="3929"/>
    <x v="0"/>
  </r>
  <r>
    <x v="3950"/>
    <x v="3945"/>
    <x v="3947"/>
    <x v="23"/>
    <n v="25"/>
    <x v="2"/>
    <s v="US"/>
    <s v="USD"/>
    <x v="3930"/>
    <x v="3950"/>
    <b v="0"/>
    <n v="1"/>
    <x v="1"/>
    <s v="theater/plays"/>
    <n v="1"/>
    <n v="25"/>
    <x v="1"/>
    <x v="6"/>
    <x v="3950"/>
    <x v="3930"/>
    <x v="2"/>
  </r>
  <r>
    <x v="3951"/>
    <x v="3946"/>
    <x v="2849"/>
    <x v="61"/>
    <n v="1"/>
    <x v="2"/>
    <s v="IE"/>
    <s v="EUR"/>
    <x v="3931"/>
    <x v="3951"/>
    <b v="0"/>
    <n v="1"/>
    <x v="1"/>
    <s v="theater/plays"/>
    <n v="0"/>
    <n v="1"/>
    <x v="1"/>
    <x v="6"/>
    <x v="3951"/>
    <x v="3931"/>
    <x v="2"/>
  </r>
  <r>
    <x v="3952"/>
    <x v="3947"/>
    <x v="3948"/>
    <x v="91"/>
    <n v="25"/>
    <x v="2"/>
    <s v="US"/>
    <s v="USD"/>
    <x v="3932"/>
    <x v="3952"/>
    <b v="0"/>
    <n v="1"/>
    <x v="1"/>
    <s v="theater/plays"/>
    <n v="0"/>
    <n v="25"/>
    <x v="1"/>
    <x v="6"/>
    <x v="3952"/>
    <x v="3932"/>
    <x v="0"/>
  </r>
  <r>
    <x v="3953"/>
    <x v="3948"/>
    <x v="3949"/>
    <x v="430"/>
    <n v="0"/>
    <x v="2"/>
    <s v="US"/>
    <s v="USD"/>
    <x v="3933"/>
    <x v="3953"/>
    <b v="0"/>
    <n v="0"/>
    <x v="1"/>
    <s v="theater/plays"/>
    <n v="0"/>
    <n v="0"/>
    <x v="1"/>
    <x v="6"/>
    <x v="3953"/>
    <x v="3933"/>
    <x v="2"/>
  </r>
  <r>
    <x v="3954"/>
    <x v="3949"/>
    <x v="3950"/>
    <x v="31"/>
    <n v="0"/>
    <x v="2"/>
    <s v="CA"/>
    <s v="CAD"/>
    <x v="3934"/>
    <x v="3954"/>
    <b v="0"/>
    <n v="0"/>
    <x v="1"/>
    <s v="theater/plays"/>
    <n v="0"/>
    <n v="0"/>
    <x v="1"/>
    <x v="6"/>
    <x v="3954"/>
    <x v="3934"/>
    <x v="3"/>
  </r>
  <r>
    <x v="3955"/>
    <x v="3950"/>
    <x v="3951"/>
    <x v="257"/>
    <n v="425"/>
    <x v="2"/>
    <s v="US"/>
    <s v="USD"/>
    <x v="3935"/>
    <x v="3955"/>
    <b v="0"/>
    <n v="8"/>
    <x v="1"/>
    <s v="theater/plays"/>
    <n v="24"/>
    <n v="53.13"/>
    <x v="1"/>
    <x v="6"/>
    <x v="3955"/>
    <x v="3935"/>
    <x v="0"/>
  </r>
  <r>
    <x v="3956"/>
    <x v="3951"/>
    <x v="3952"/>
    <x v="62"/>
    <n v="0"/>
    <x v="2"/>
    <s v="US"/>
    <s v="USD"/>
    <x v="3936"/>
    <x v="3956"/>
    <b v="0"/>
    <n v="0"/>
    <x v="1"/>
    <s v="theater/plays"/>
    <n v="0"/>
    <n v="0"/>
    <x v="1"/>
    <x v="6"/>
    <x v="3956"/>
    <x v="3936"/>
    <x v="2"/>
  </r>
  <r>
    <x v="3957"/>
    <x v="3952"/>
    <x v="3953"/>
    <x v="89"/>
    <n v="7"/>
    <x v="2"/>
    <s v="US"/>
    <s v="USD"/>
    <x v="3937"/>
    <x v="3957"/>
    <b v="0"/>
    <n v="1"/>
    <x v="1"/>
    <s v="theater/plays"/>
    <n v="0"/>
    <n v="7"/>
    <x v="1"/>
    <x v="6"/>
    <x v="3957"/>
    <x v="3937"/>
    <x v="2"/>
  </r>
  <r>
    <x v="3958"/>
    <x v="3953"/>
    <x v="3954"/>
    <x v="13"/>
    <n v="641"/>
    <x v="2"/>
    <s v="US"/>
    <s v="USD"/>
    <x v="3938"/>
    <x v="3958"/>
    <b v="0"/>
    <n v="16"/>
    <x v="1"/>
    <s v="theater/plays"/>
    <n v="32"/>
    <n v="40.06"/>
    <x v="1"/>
    <x v="6"/>
    <x v="3958"/>
    <x v="3938"/>
    <x v="3"/>
  </r>
  <r>
    <x v="3959"/>
    <x v="3954"/>
    <x v="3955"/>
    <x v="38"/>
    <n v="292"/>
    <x v="2"/>
    <s v="US"/>
    <s v="USD"/>
    <x v="3939"/>
    <x v="3959"/>
    <b v="0"/>
    <n v="12"/>
    <x v="1"/>
    <s v="theater/plays"/>
    <n v="24"/>
    <n v="24.33"/>
    <x v="1"/>
    <x v="6"/>
    <x v="3959"/>
    <x v="3939"/>
    <x v="3"/>
  </r>
  <r>
    <x v="3960"/>
    <x v="3955"/>
    <x v="3956"/>
    <x v="9"/>
    <n v="45"/>
    <x v="2"/>
    <s v="US"/>
    <s v="USD"/>
    <x v="3940"/>
    <x v="3960"/>
    <b v="0"/>
    <n v="4"/>
    <x v="1"/>
    <s v="theater/plays"/>
    <n v="2"/>
    <n v="11.25"/>
    <x v="1"/>
    <x v="6"/>
    <x v="3960"/>
    <x v="3940"/>
    <x v="0"/>
  </r>
  <r>
    <x v="3961"/>
    <x v="3956"/>
    <x v="3957"/>
    <x v="10"/>
    <n v="21"/>
    <x v="2"/>
    <s v="GB"/>
    <s v="GBP"/>
    <x v="3941"/>
    <x v="3961"/>
    <b v="0"/>
    <n v="2"/>
    <x v="1"/>
    <s v="theater/plays"/>
    <n v="0"/>
    <n v="10.5"/>
    <x v="1"/>
    <x v="6"/>
    <x v="3961"/>
    <x v="3941"/>
    <x v="3"/>
  </r>
  <r>
    <x v="3962"/>
    <x v="3957"/>
    <x v="3958"/>
    <x v="123"/>
    <n v="45"/>
    <x v="2"/>
    <s v="GB"/>
    <s v="GBP"/>
    <x v="3942"/>
    <x v="3962"/>
    <b v="0"/>
    <n v="3"/>
    <x v="1"/>
    <s v="theater/plays"/>
    <n v="3"/>
    <n v="15"/>
    <x v="1"/>
    <x v="6"/>
    <x v="3962"/>
    <x v="3942"/>
    <x v="0"/>
  </r>
  <r>
    <x v="3963"/>
    <x v="3958"/>
    <x v="3959"/>
    <x v="3"/>
    <n v="0"/>
    <x v="2"/>
    <s v="CA"/>
    <s v="CAD"/>
    <x v="3943"/>
    <x v="3963"/>
    <b v="0"/>
    <n v="0"/>
    <x v="1"/>
    <s v="theater/plays"/>
    <n v="0"/>
    <n v="0"/>
    <x v="1"/>
    <x v="6"/>
    <x v="3963"/>
    <x v="3943"/>
    <x v="0"/>
  </r>
  <r>
    <x v="3964"/>
    <x v="3959"/>
    <x v="3960"/>
    <x v="13"/>
    <n v="126"/>
    <x v="2"/>
    <s v="US"/>
    <s v="USD"/>
    <x v="3944"/>
    <x v="3964"/>
    <b v="0"/>
    <n v="3"/>
    <x v="1"/>
    <s v="theater/plays"/>
    <n v="6"/>
    <n v="42"/>
    <x v="1"/>
    <x v="6"/>
    <x v="3964"/>
    <x v="3944"/>
    <x v="0"/>
  </r>
  <r>
    <x v="3965"/>
    <x v="3960"/>
    <x v="3961"/>
    <x v="13"/>
    <n v="285"/>
    <x v="2"/>
    <s v="US"/>
    <s v="USD"/>
    <x v="3945"/>
    <x v="3965"/>
    <b v="0"/>
    <n v="4"/>
    <x v="1"/>
    <s v="theater/plays"/>
    <n v="14"/>
    <n v="71.25"/>
    <x v="1"/>
    <x v="6"/>
    <x v="3965"/>
    <x v="3945"/>
    <x v="2"/>
  </r>
  <r>
    <x v="3966"/>
    <x v="3961"/>
    <x v="3962"/>
    <x v="51"/>
    <n v="45"/>
    <x v="2"/>
    <s v="US"/>
    <s v="USD"/>
    <x v="3946"/>
    <x v="3966"/>
    <b v="0"/>
    <n v="2"/>
    <x v="1"/>
    <s v="theater/plays"/>
    <n v="1"/>
    <n v="22.5"/>
    <x v="1"/>
    <x v="6"/>
    <x v="3966"/>
    <x v="3946"/>
    <x v="3"/>
  </r>
  <r>
    <x v="3967"/>
    <x v="3962"/>
    <x v="3963"/>
    <x v="180"/>
    <n v="410"/>
    <x v="2"/>
    <s v="US"/>
    <s v="USD"/>
    <x v="3947"/>
    <x v="3967"/>
    <b v="0"/>
    <n v="10"/>
    <x v="1"/>
    <s v="theater/plays"/>
    <n v="24"/>
    <n v="41"/>
    <x v="1"/>
    <x v="6"/>
    <x v="3967"/>
    <x v="3947"/>
    <x v="1"/>
  </r>
  <r>
    <x v="3968"/>
    <x v="3963"/>
    <x v="3964"/>
    <x v="10"/>
    <n v="527"/>
    <x v="2"/>
    <s v="US"/>
    <s v="USD"/>
    <x v="3948"/>
    <x v="3968"/>
    <b v="0"/>
    <n v="11"/>
    <x v="1"/>
    <s v="theater/plays"/>
    <n v="11"/>
    <n v="47.91"/>
    <x v="1"/>
    <x v="6"/>
    <x v="3968"/>
    <x v="3948"/>
    <x v="2"/>
  </r>
  <r>
    <x v="3969"/>
    <x v="3964"/>
    <x v="3965"/>
    <x v="431"/>
    <n v="211"/>
    <x v="2"/>
    <s v="US"/>
    <s v="USD"/>
    <x v="3949"/>
    <x v="3969"/>
    <b v="0"/>
    <n v="6"/>
    <x v="1"/>
    <s v="theater/plays"/>
    <n v="7"/>
    <n v="35.17"/>
    <x v="1"/>
    <x v="6"/>
    <x v="3969"/>
    <x v="3949"/>
    <x v="2"/>
  </r>
  <r>
    <x v="3970"/>
    <x v="3965"/>
    <x v="3966"/>
    <x v="36"/>
    <n v="11"/>
    <x v="2"/>
    <s v="US"/>
    <s v="USD"/>
    <x v="3950"/>
    <x v="3970"/>
    <b v="0"/>
    <n v="2"/>
    <x v="1"/>
    <s v="theater/plays"/>
    <n v="0"/>
    <n v="5.5"/>
    <x v="1"/>
    <x v="6"/>
    <x v="3970"/>
    <x v="3950"/>
    <x v="2"/>
  </r>
  <r>
    <x v="3971"/>
    <x v="3966"/>
    <x v="3967"/>
    <x v="32"/>
    <n v="136"/>
    <x v="2"/>
    <s v="US"/>
    <s v="USD"/>
    <x v="3951"/>
    <x v="3971"/>
    <b v="0"/>
    <n v="6"/>
    <x v="1"/>
    <s v="theater/plays"/>
    <n v="1"/>
    <n v="22.67"/>
    <x v="1"/>
    <x v="6"/>
    <x v="3971"/>
    <x v="3951"/>
    <x v="3"/>
  </r>
  <r>
    <x v="3972"/>
    <x v="3967"/>
    <x v="3968"/>
    <x v="28"/>
    <n v="211"/>
    <x v="2"/>
    <s v="US"/>
    <s v="USD"/>
    <x v="3952"/>
    <x v="3972"/>
    <b v="0"/>
    <n v="8"/>
    <x v="1"/>
    <s v="theater/plays"/>
    <n v="21"/>
    <n v="26.38"/>
    <x v="1"/>
    <x v="6"/>
    <x v="3972"/>
    <x v="3952"/>
    <x v="3"/>
  </r>
  <r>
    <x v="3973"/>
    <x v="3968"/>
    <x v="3969"/>
    <x v="10"/>
    <n v="3905"/>
    <x v="2"/>
    <s v="US"/>
    <s v="USD"/>
    <x v="3953"/>
    <x v="3973"/>
    <b v="0"/>
    <n v="37"/>
    <x v="1"/>
    <s v="theater/plays"/>
    <n v="78"/>
    <n v="105.54"/>
    <x v="1"/>
    <x v="6"/>
    <x v="3973"/>
    <x v="3953"/>
    <x v="2"/>
  </r>
  <r>
    <x v="3974"/>
    <x v="3969"/>
    <x v="3970"/>
    <x v="28"/>
    <n v="320"/>
    <x v="2"/>
    <s v="GB"/>
    <s v="GBP"/>
    <x v="3954"/>
    <x v="3974"/>
    <b v="0"/>
    <n v="11"/>
    <x v="1"/>
    <s v="theater/plays"/>
    <n v="32"/>
    <n v="29.09"/>
    <x v="1"/>
    <x v="6"/>
    <x v="3974"/>
    <x v="3954"/>
    <x v="2"/>
  </r>
  <r>
    <x v="3975"/>
    <x v="3970"/>
    <x v="3971"/>
    <x v="432"/>
    <n v="0"/>
    <x v="2"/>
    <s v="US"/>
    <s v="USD"/>
    <x v="3955"/>
    <x v="3975"/>
    <b v="0"/>
    <n v="0"/>
    <x v="1"/>
    <s v="theater/plays"/>
    <n v="0"/>
    <n v="0"/>
    <x v="1"/>
    <x v="6"/>
    <x v="3975"/>
    <x v="3955"/>
    <x v="2"/>
  </r>
  <r>
    <x v="3976"/>
    <x v="3971"/>
    <x v="3972"/>
    <x v="46"/>
    <n v="620"/>
    <x v="2"/>
    <s v="US"/>
    <s v="USD"/>
    <x v="3956"/>
    <x v="3976"/>
    <b v="0"/>
    <n v="10"/>
    <x v="1"/>
    <s v="theater/plays"/>
    <n v="48"/>
    <n v="62"/>
    <x v="1"/>
    <x v="6"/>
    <x v="3976"/>
    <x v="3956"/>
    <x v="3"/>
  </r>
  <r>
    <x v="3977"/>
    <x v="3972"/>
    <x v="3973"/>
    <x v="161"/>
    <n v="1305"/>
    <x v="2"/>
    <s v="US"/>
    <s v="USD"/>
    <x v="3957"/>
    <x v="3977"/>
    <b v="0"/>
    <n v="6"/>
    <x v="1"/>
    <s v="theater/plays"/>
    <n v="1"/>
    <n v="217.5"/>
    <x v="1"/>
    <x v="6"/>
    <x v="3977"/>
    <x v="3957"/>
    <x v="2"/>
  </r>
  <r>
    <x v="3978"/>
    <x v="3973"/>
    <x v="3974"/>
    <x v="13"/>
    <n v="214"/>
    <x v="2"/>
    <s v="US"/>
    <s v="USD"/>
    <x v="3958"/>
    <x v="3978"/>
    <b v="0"/>
    <n v="8"/>
    <x v="1"/>
    <s v="theater/plays"/>
    <n v="11"/>
    <n v="26.75"/>
    <x v="1"/>
    <x v="6"/>
    <x v="3978"/>
    <x v="3958"/>
    <x v="3"/>
  </r>
  <r>
    <x v="3979"/>
    <x v="3974"/>
    <x v="3975"/>
    <x v="12"/>
    <n v="110"/>
    <x v="2"/>
    <s v="GB"/>
    <s v="GBP"/>
    <x v="3959"/>
    <x v="3979"/>
    <b v="0"/>
    <n v="6"/>
    <x v="1"/>
    <s v="theater/plays"/>
    <n v="2"/>
    <n v="18.329999999999998"/>
    <x v="1"/>
    <x v="6"/>
    <x v="3979"/>
    <x v="3959"/>
    <x v="0"/>
  </r>
  <r>
    <x v="3980"/>
    <x v="3975"/>
    <x v="3976"/>
    <x v="30"/>
    <n v="450"/>
    <x v="2"/>
    <s v="US"/>
    <s v="USD"/>
    <x v="3960"/>
    <x v="3980"/>
    <b v="0"/>
    <n v="7"/>
    <x v="1"/>
    <s v="theater/plays"/>
    <n v="18"/>
    <n v="64.290000000000006"/>
    <x v="1"/>
    <x v="6"/>
    <x v="3980"/>
    <x v="3960"/>
    <x v="3"/>
  </r>
  <r>
    <x v="3981"/>
    <x v="3357"/>
    <x v="3357"/>
    <x v="11"/>
    <n v="1225"/>
    <x v="2"/>
    <s v="US"/>
    <s v="USD"/>
    <x v="3961"/>
    <x v="3981"/>
    <b v="0"/>
    <n v="7"/>
    <x v="1"/>
    <s v="theater/plays"/>
    <n v="4"/>
    <n v="175"/>
    <x v="1"/>
    <x v="6"/>
    <x v="3981"/>
    <x v="3961"/>
    <x v="2"/>
  </r>
  <r>
    <x v="3982"/>
    <x v="3976"/>
    <x v="3977"/>
    <x v="16"/>
    <n v="170"/>
    <x v="2"/>
    <s v="GB"/>
    <s v="GBP"/>
    <x v="3962"/>
    <x v="3982"/>
    <b v="0"/>
    <n v="5"/>
    <x v="1"/>
    <s v="theater/plays"/>
    <n v="20"/>
    <n v="34"/>
    <x v="1"/>
    <x v="6"/>
    <x v="3982"/>
    <x v="3962"/>
    <x v="0"/>
  </r>
  <r>
    <x v="3983"/>
    <x v="3977"/>
    <x v="3978"/>
    <x v="433"/>
    <n v="3877"/>
    <x v="2"/>
    <s v="US"/>
    <s v="USD"/>
    <x v="3963"/>
    <x v="3983"/>
    <b v="0"/>
    <n v="46"/>
    <x v="1"/>
    <s v="theater/plays"/>
    <n v="35"/>
    <n v="84.28"/>
    <x v="1"/>
    <x v="6"/>
    <x v="3983"/>
    <x v="3963"/>
    <x v="3"/>
  </r>
  <r>
    <x v="3984"/>
    <x v="3978"/>
    <x v="3979"/>
    <x v="15"/>
    <n v="95"/>
    <x v="2"/>
    <s v="GB"/>
    <s v="GBP"/>
    <x v="3964"/>
    <x v="3984"/>
    <b v="0"/>
    <n v="10"/>
    <x v="1"/>
    <s v="theater/plays"/>
    <n v="6"/>
    <n v="9.5"/>
    <x v="1"/>
    <x v="6"/>
    <x v="3984"/>
    <x v="3964"/>
    <x v="3"/>
  </r>
  <r>
    <x v="3985"/>
    <x v="3979"/>
    <x v="3980"/>
    <x v="13"/>
    <n v="641"/>
    <x v="2"/>
    <s v="US"/>
    <s v="USD"/>
    <x v="3965"/>
    <x v="3985"/>
    <b v="0"/>
    <n v="19"/>
    <x v="1"/>
    <s v="theater/plays"/>
    <n v="32"/>
    <n v="33.74"/>
    <x v="1"/>
    <x v="6"/>
    <x v="3985"/>
    <x v="3965"/>
    <x v="2"/>
  </r>
  <r>
    <x v="3986"/>
    <x v="3980"/>
    <x v="3981"/>
    <x v="10"/>
    <n v="488"/>
    <x v="2"/>
    <s v="GB"/>
    <s v="GBP"/>
    <x v="3966"/>
    <x v="3986"/>
    <b v="0"/>
    <n v="13"/>
    <x v="1"/>
    <s v="theater/plays"/>
    <n v="10"/>
    <n v="37.54"/>
    <x v="1"/>
    <x v="6"/>
    <x v="3986"/>
    <x v="3966"/>
    <x v="2"/>
  </r>
  <r>
    <x v="3987"/>
    <x v="3981"/>
    <x v="3982"/>
    <x v="44"/>
    <n v="151"/>
    <x v="2"/>
    <s v="GB"/>
    <s v="GBP"/>
    <x v="3967"/>
    <x v="3987"/>
    <b v="0"/>
    <n v="13"/>
    <x v="1"/>
    <s v="theater/plays"/>
    <n v="38"/>
    <n v="11.62"/>
    <x v="1"/>
    <x v="6"/>
    <x v="3987"/>
    <x v="3967"/>
    <x v="3"/>
  </r>
  <r>
    <x v="3988"/>
    <x v="3982"/>
    <x v="3983"/>
    <x v="15"/>
    <n v="32"/>
    <x v="2"/>
    <s v="US"/>
    <s v="USD"/>
    <x v="3968"/>
    <x v="3988"/>
    <b v="0"/>
    <n v="4"/>
    <x v="1"/>
    <s v="theater/plays"/>
    <n v="2"/>
    <n v="8"/>
    <x v="1"/>
    <x v="6"/>
    <x v="3988"/>
    <x v="3968"/>
    <x v="0"/>
  </r>
  <r>
    <x v="3989"/>
    <x v="3983"/>
    <x v="3984"/>
    <x v="9"/>
    <n v="0"/>
    <x v="2"/>
    <s v="US"/>
    <s v="USD"/>
    <x v="3969"/>
    <x v="3989"/>
    <b v="0"/>
    <n v="0"/>
    <x v="1"/>
    <s v="theater/plays"/>
    <n v="0"/>
    <n v="0"/>
    <x v="1"/>
    <x v="6"/>
    <x v="3989"/>
    <x v="3969"/>
    <x v="0"/>
  </r>
  <r>
    <x v="3990"/>
    <x v="3984"/>
    <x v="3985"/>
    <x v="409"/>
    <n v="69"/>
    <x v="2"/>
    <s v="GB"/>
    <s v="GBP"/>
    <x v="3970"/>
    <x v="3990"/>
    <b v="0"/>
    <n v="3"/>
    <x v="1"/>
    <s v="theater/plays"/>
    <n v="4"/>
    <n v="23"/>
    <x v="1"/>
    <x v="6"/>
    <x v="3990"/>
    <x v="3970"/>
    <x v="2"/>
  </r>
  <r>
    <x v="3991"/>
    <x v="3985"/>
    <x v="3986"/>
    <x v="2"/>
    <n v="100"/>
    <x v="2"/>
    <s v="US"/>
    <s v="USD"/>
    <x v="3971"/>
    <x v="3991"/>
    <b v="0"/>
    <n v="1"/>
    <x v="1"/>
    <s v="theater/plays"/>
    <n v="20"/>
    <n v="100"/>
    <x v="1"/>
    <x v="6"/>
    <x v="3991"/>
    <x v="3971"/>
    <x v="0"/>
  </r>
  <r>
    <x v="3992"/>
    <x v="3986"/>
    <x v="3987"/>
    <x v="3"/>
    <n v="541"/>
    <x v="2"/>
    <s v="US"/>
    <s v="USD"/>
    <x v="3972"/>
    <x v="3992"/>
    <b v="0"/>
    <n v="9"/>
    <x v="1"/>
    <s v="theater/plays"/>
    <n v="5"/>
    <n v="60.11"/>
    <x v="1"/>
    <x v="6"/>
    <x v="3992"/>
    <x v="3972"/>
    <x v="0"/>
  </r>
  <r>
    <x v="3993"/>
    <x v="3987"/>
    <x v="3988"/>
    <x v="63"/>
    <n v="3"/>
    <x v="2"/>
    <s v="US"/>
    <s v="USD"/>
    <x v="3973"/>
    <x v="3993"/>
    <b v="0"/>
    <n v="1"/>
    <x v="1"/>
    <s v="theater/plays"/>
    <n v="0"/>
    <n v="3"/>
    <x v="1"/>
    <x v="6"/>
    <x v="3993"/>
    <x v="3973"/>
    <x v="0"/>
  </r>
  <r>
    <x v="3994"/>
    <x v="3988"/>
    <x v="3989"/>
    <x v="13"/>
    <n v="5"/>
    <x v="2"/>
    <s v="US"/>
    <s v="USD"/>
    <x v="3974"/>
    <x v="3994"/>
    <b v="0"/>
    <n v="1"/>
    <x v="1"/>
    <s v="theater/plays"/>
    <n v="0"/>
    <n v="5"/>
    <x v="1"/>
    <x v="6"/>
    <x v="3994"/>
    <x v="3974"/>
    <x v="3"/>
  </r>
  <r>
    <x v="3995"/>
    <x v="3989"/>
    <x v="3990"/>
    <x v="48"/>
    <n v="70"/>
    <x v="2"/>
    <s v="GB"/>
    <s v="GBP"/>
    <x v="3975"/>
    <x v="3995"/>
    <b v="0"/>
    <n v="4"/>
    <x v="1"/>
    <s v="theater/plays"/>
    <n v="35"/>
    <n v="17.5"/>
    <x v="1"/>
    <x v="6"/>
    <x v="3995"/>
    <x v="3975"/>
    <x v="0"/>
  </r>
  <r>
    <x v="3996"/>
    <x v="3990"/>
    <x v="3991"/>
    <x v="9"/>
    <n v="497"/>
    <x v="2"/>
    <s v="US"/>
    <s v="USD"/>
    <x v="3976"/>
    <x v="3996"/>
    <b v="0"/>
    <n v="17"/>
    <x v="1"/>
    <s v="theater/plays"/>
    <n v="17"/>
    <n v="29.24"/>
    <x v="1"/>
    <x v="6"/>
    <x v="3996"/>
    <x v="3976"/>
    <x v="3"/>
  </r>
  <r>
    <x v="3997"/>
    <x v="3991"/>
    <x v="3992"/>
    <x v="9"/>
    <n v="0"/>
    <x v="2"/>
    <s v="GB"/>
    <s v="GBP"/>
    <x v="3977"/>
    <x v="3997"/>
    <b v="0"/>
    <n v="0"/>
    <x v="1"/>
    <s v="theater/plays"/>
    <n v="0"/>
    <n v="0"/>
    <x v="1"/>
    <x v="6"/>
    <x v="3997"/>
    <x v="3977"/>
    <x v="0"/>
  </r>
  <r>
    <x v="3998"/>
    <x v="3992"/>
    <x v="3993"/>
    <x v="21"/>
    <n v="715"/>
    <x v="2"/>
    <s v="US"/>
    <s v="USD"/>
    <x v="3978"/>
    <x v="3998"/>
    <b v="0"/>
    <n v="12"/>
    <x v="1"/>
    <s v="theater/plays"/>
    <n v="57"/>
    <n v="59.58"/>
    <x v="1"/>
    <x v="6"/>
    <x v="3998"/>
    <x v="3978"/>
    <x v="0"/>
  </r>
  <r>
    <x v="3999"/>
    <x v="3993"/>
    <x v="3994"/>
    <x v="39"/>
    <n v="1156"/>
    <x v="2"/>
    <s v="US"/>
    <s v="USD"/>
    <x v="3979"/>
    <x v="3999"/>
    <b v="0"/>
    <n v="14"/>
    <x v="1"/>
    <s v="theater/plays"/>
    <n v="17"/>
    <n v="82.57"/>
    <x v="1"/>
    <x v="6"/>
    <x v="3999"/>
    <x v="3979"/>
    <x v="3"/>
  </r>
  <r>
    <x v="4000"/>
    <x v="3994"/>
    <x v="3995"/>
    <x v="6"/>
    <n v="10"/>
    <x v="2"/>
    <s v="US"/>
    <s v="USD"/>
    <x v="3980"/>
    <x v="4000"/>
    <b v="0"/>
    <n v="1"/>
    <x v="1"/>
    <s v="theater/plays"/>
    <n v="0"/>
    <n v="10"/>
    <x v="1"/>
    <x v="6"/>
    <x v="4000"/>
    <x v="3980"/>
    <x v="2"/>
  </r>
  <r>
    <x v="4001"/>
    <x v="3995"/>
    <x v="3996"/>
    <x v="38"/>
    <n v="453"/>
    <x v="2"/>
    <s v="GB"/>
    <s v="GBP"/>
    <x v="1748"/>
    <x v="4001"/>
    <b v="0"/>
    <n v="14"/>
    <x v="1"/>
    <s v="theater/plays"/>
    <n v="38"/>
    <n v="32.36"/>
    <x v="1"/>
    <x v="6"/>
    <x v="4001"/>
    <x v="1748"/>
    <x v="1"/>
  </r>
  <r>
    <x v="4002"/>
    <x v="3996"/>
    <x v="3997"/>
    <x v="21"/>
    <n v="23"/>
    <x v="2"/>
    <s v="US"/>
    <s v="USD"/>
    <x v="3981"/>
    <x v="4002"/>
    <b v="0"/>
    <n v="4"/>
    <x v="1"/>
    <s v="theater/plays"/>
    <n v="2"/>
    <n v="5.75"/>
    <x v="1"/>
    <x v="6"/>
    <x v="4002"/>
    <x v="3981"/>
    <x v="3"/>
  </r>
  <r>
    <x v="4003"/>
    <x v="3997"/>
    <x v="3960"/>
    <x v="13"/>
    <n v="201"/>
    <x v="2"/>
    <s v="US"/>
    <s v="USD"/>
    <x v="3982"/>
    <x v="4003"/>
    <b v="0"/>
    <n v="2"/>
    <x v="1"/>
    <s v="theater/plays"/>
    <n v="10"/>
    <n v="100.5"/>
    <x v="1"/>
    <x v="6"/>
    <x v="4003"/>
    <x v="3982"/>
    <x v="0"/>
  </r>
  <r>
    <x v="4004"/>
    <x v="3998"/>
    <x v="3998"/>
    <x v="2"/>
    <n v="1"/>
    <x v="2"/>
    <s v="US"/>
    <s v="USD"/>
    <x v="3983"/>
    <x v="4004"/>
    <b v="0"/>
    <n v="1"/>
    <x v="1"/>
    <s v="theater/plays"/>
    <n v="0"/>
    <n v="1"/>
    <x v="1"/>
    <x v="6"/>
    <x v="4004"/>
    <x v="3983"/>
    <x v="3"/>
  </r>
  <r>
    <x v="4005"/>
    <x v="3999"/>
    <x v="3999"/>
    <x v="9"/>
    <n v="40"/>
    <x v="2"/>
    <s v="US"/>
    <s v="USD"/>
    <x v="3984"/>
    <x v="4005"/>
    <b v="0"/>
    <n v="2"/>
    <x v="1"/>
    <s v="theater/plays"/>
    <n v="1"/>
    <n v="20"/>
    <x v="1"/>
    <x v="6"/>
    <x v="4005"/>
    <x v="3984"/>
    <x v="3"/>
  </r>
  <r>
    <x v="4006"/>
    <x v="4000"/>
    <x v="4000"/>
    <x v="11"/>
    <n v="2"/>
    <x v="2"/>
    <s v="US"/>
    <s v="USD"/>
    <x v="3985"/>
    <x v="4006"/>
    <b v="0"/>
    <n v="1"/>
    <x v="1"/>
    <s v="theater/plays"/>
    <n v="0"/>
    <n v="2"/>
    <x v="1"/>
    <x v="6"/>
    <x v="4006"/>
    <x v="3985"/>
    <x v="2"/>
  </r>
  <r>
    <x v="4007"/>
    <x v="3988"/>
    <x v="4001"/>
    <x v="13"/>
    <n v="5"/>
    <x v="2"/>
    <s v="US"/>
    <s v="USD"/>
    <x v="3986"/>
    <x v="4007"/>
    <b v="0"/>
    <n v="1"/>
    <x v="1"/>
    <s v="theater/plays"/>
    <n v="0"/>
    <n v="5"/>
    <x v="1"/>
    <x v="6"/>
    <x v="4007"/>
    <x v="3986"/>
    <x v="3"/>
  </r>
  <r>
    <x v="4008"/>
    <x v="4001"/>
    <x v="4002"/>
    <x v="28"/>
    <n v="60"/>
    <x v="2"/>
    <s v="GB"/>
    <s v="GBP"/>
    <x v="3987"/>
    <x v="4008"/>
    <b v="0"/>
    <n v="4"/>
    <x v="1"/>
    <s v="theater/plays"/>
    <n v="6"/>
    <n v="15"/>
    <x v="1"/>
    <x v="6"/>
    <x v="4008"/>
    <x v="3987"/>
    <x v="0"/>
  </r>
  <r>
    <x v="4009"/>
    <x v="4002"/>
    <x v="4003"/>
    <x v="434"/>
    <n v="75"/>
    <x v="2"/>
    <s v="GB"/>
    <s v="GBP"/>
    <x v="3988"/>
    <x v="4009"/>
    <b v="0"/>
    <n v="3"/>
    <x v="1"/>
    <s v="theater/plays"/>
    <n v="4"/>
    <n v="25"/>
    <x v="1"/>
    <x v="6"/>
    <x v="4009"/>
    <x v="3988"/>
    <x v="3"/>
  </r>
  <r>
    <x v="4010"/>
    <x v="4003"/>
    <x v="4004"/>
    <x v="312"/>
    <n v="1742"/>
    <x v="2"/>
    <s v="US"/>
    <s v="USD"/>
    <x v="3989"/>
    <x v="4010"/>
    <b v="0"/>
    <n v="38"/>
    <x v="1"/>
    <s v="theater/plays"/>
    <n v="24"/>
    <n v="45.84"/>
    <x v="1"/>
    <x v="6"/>
    <x v="4010"/>
    <x v="3989"/>
    <x v="3"/>
  </r>
  <r>
    <x v="4011"/>
    <x v="4004"/>
    <x v="4005"/>
    <x v="49"/>
    <n v="19"/>
    <x v="2"/>
    <s v="GB"/>
    <s v="GBP"/>
    <x v="3990"/>
    <x v="4011"/>
    <b v="0"/>
    <n v="4"/>
    <x v="1"/>
    <s v="theater/plays"/>
    <n v="8"/>
    <n v="4.75"/>
    <x v="1"/>
    <x v="6"/>
    <x v="4011"/>
    <x v="3990"/>
    <x v="3"/>
  </r>
  <r>
    <x v="4012"/>
    <x v="4005"/>
    <x v="4006"/>
    <x v="435"/>
    <n v="0"/>
    <x v="2"/>
    <s v="GB"/>
    <s v="GBP"/>
    <x v="3991"/>
    <x v="4012"/>
    <b v="0"/>
    <n v="0"/>
    <x v="1"/>
    <s v="theater/plays"/>
    <n v="0"/>
    <n v="0"/>
    <x v="1"/>
    <x v="6"/>
    <x v="4012"/>
    <x v="3991"/>
    <x v="0"/>
  </r>
  <r>
    <x v="4013"/>
    <x v="4006"/>
    <x v="4007"/>
    <x v="13"/>
    <n v="26"/>
    <x v="2"/>
    <s v="US"/>
    <s v="USD"/>
    <x v="3992"/>
    <x v="4013"/>
    <b v="0"/>
    <n v="2"/>
    <x v="1"/>
    <s v="theater/plays"/>
    <n v="1"/>
    <n v="13"/>
    <x v="1"/>
    <x v="6"/>
    <x v="4013"/>
    <x v="3992"/>
    <x v="0"/>
  </r>
  <r>
    <x v="4014"/>
    <x v="4007"/>
    <x v="4008"/>
    <x v="7"/>
    <n v="0"/>
    <x v="2"/>
    <s v="US"/>
    <s v="USD"/>
    <x v="3993"/>
    <x v="4014"/>
    <b v="0"/>
    <n v="0"/>
    <x v="1"/>
    <s v="theater/plays"/>
    <n v="0"/>
    <n v="0"/>
    <x v="1"/>
    <x v="6"/>
    <x v="4014"/>
    <x v="3993"/>
    <x v="2"/>
  </r>
  <r>
    <x v="4015"/>
    <x v="4008"/>
    <x v="4009"/>
    <x v="39"/>
    <n v="1"/>
    <x v="2"/>
    <s v="US"/>
    <s v="USD"/>
    <x v="3994"/>
    <x v="4015"/>
    <b v="0"/>
    <n v="1"/>
    <x v="1"/>
    <s v="theater/plays"/>
    <n v="0"/>
    <n v="1"/>
    <x v="1"/>
    <x v="6"/>
    <x v="4015"/>
    <x v="3994"/>
    <x v="0"/>
  </r>
  <r>
    <x v="4016"/>
    <x v="4009"/>
    <x v="4010"/>
    <x v="2"/>
    <n v="70"/>
    <x v="2"/>
    <s v="GB"/>
    <s v="GBP"/>
    <x v="3995"/>
    <x v="4016"/>
    <b v="0"/>
    <n v="7"/>
    <x v="1"/>
    <s v="theater/plays"/>
    <n v="14"/>
    <n v="10"/>
    <x v="1"/>
    <x v="6"/>
    <x v="4016"/>
    <x v="3995"/>
    <x v="3"/>
  </r>
  <r>
    <x v="4017"/>
    <x v="4010"/>
    <x v="4011"/>
    <x v="3"/>
    <n v="105"/>
    <x v="2"/>
    <s v="US"/>
    <s v="USD"/>
    <x v="3996"/>
    <x v="4017"/>
    <b v="0"/>
    <n v="2"/>
    <x v="1"/>
    <s v="theater/plays"/>
    <n v="1"/>
    <n v="52.5"/>
    <x v="1"/>
    <x v="6"/>
    <x v="4017"/>
    <x v="3996"/>
    <x v="3"/>
  </r>
  <r>
    <x v="4018"/>
    <x v="4011"/>
    <x v="4012"/>
    <x v="15"/>
    <n v="130"/>
    <x v="2"/>
    <s v="GB"/>
    <s v="GBP"/>
    <x v="3997"/>
    <x v="4018"/>
    <b v="0"/>
    <n v="4"/>
    <x v="1"/>
    <s v="theater/plays"/>
    <n v="9"/>
    <n v="32.5"/>
    <x v="1"/>
    <x v="6"/>
    <x v="4018"/>
    <x v="3997"/>
    <x v="2"/>
  </r>
  <r>
    <x v="4019"/>
    <x v="4012"/>
    <x v="4013"/>
    <x v="8"/>
    <n v="29"/>
    <x v="2"/>
    <s v="US"/>
    <s v="USD"/>
    <x v="3998"/>
    <x v="4019"/>
    <b v="0"/>
    <n v="4"/>
    <x v="1"/>
    <s v="theater/plays"/>
    <n v="1"/>
    <n v="7.25"/>
    <x v="1"/>
    <x v="6"/>
    <x v="4019"/>
    <x v="3998"/>
    <x v="2"/>
  </r>
  <r>
    <x v="4020"/>
    <x v="4013"/>
    <x v="4014"/>
    <x v="20"/>
    <n v="100"/>
    <x v="2"/>
    <s v="US"/>
    <s v="USD"/>
    <x v="3999"/>
    <x v="4020"/>
    <b v="0"/>
    <n v="3"/>
    <x v="1"/>
    <s v="theater/plays"/>
    <n v="17"/>
    <n v="33.33"/>
    <x v="1"/>
    <x v="6"/>
    <x v="4020"/>
    <x v="3999"/>
    <x v="0"/>
  </r>
  <r>
    <x v="4021"/>
    <x v="4014"/>
    <x v="4015"/>
    <x v="36"/>
    <n v="125"/>
    <x v="2"/>
    <s v="US"/>
    <s v="USD"/>
    <x v="4000"/>
    <x v="4021"/>
    <b v="0"/>
    <n v="2"/>
    <x v="1"/>
    <s v="theater/plays"/>
    <n v="1"/>
    <n v="62.5"/>
    <x v="1"/>
    <x v="6"/>
    <x v="4021"/>
    <x v="4000"/>
    <x v="3"/>
  </r>
  <r>
    <x v="4022"/>
    <x v="4015"/>
    <x v="4016"/>
    <x v="102"/>
    <n v="12521"/>
    <x v="2"/>
    <s v="US"/>
    <s v="USD"/>
    <x v="4001"/>
    <x v="4022"/>
    <b v="0"/>
    <n v="197"/>
    <x v="1"/>
    <s v="theater/plays"/>
    <n v="70"/>
    <n v="63.56"/>
    <x v="1"/>
    <x v="6"/>
    <x v="4022"/>
    <x v="4001"/>
    <x v="3"/>
  </r>
  <r>
    <x v="4023"/>
    <x v="4016"/>
    <x v="4017"/>
    <x v="39"/>
    <n v="0"/>
    <x v="2"/>
    <s v="US"/>
    <s v="USD"/>
    <x v="4002"/>
    <x v="4023"/>
    <b v="0"/>
    <n v="0"/>
    <x v="1"/>
    <s v="theater/plays"/>
    <n v="0"/>
    <n v="0"/>
    <x v="1"/>
    <x v="6"/>
    <x v="4023"/>
    <x v="4002"/>
    <x v="2"/>
  </r>
  <r>
    <x v="4024"/>
    <x v="4017"/>
    <x v="4018"/>
    <x v="134"/>
    <n v="10"/>
    <x v="2"/>
    <s v="US"/>
    <s v="USD"/>
    <x v="4003"/>
    <x v="4024"/>
    <b v="0"/>
    <n v="1"/>
    <x v="1"/>
    <s v="theater/plays"/>
    <n v="1"/>
    <n v="10"/>
    <x v="1"/>
    <x v="6"/>
    <x v="4024"/>
    <x v="4003"/>
    <x v="0"/>
  </r>
  <r>
    <x v="4025"/>
    <x v="4018"/>
    <x v="4019"/>
    <x v="10"/>
    <n v="250"/>
    <x v="2"/>
    <s v="FR"/>
    <s v="EUR"/>
    <x v="4004"/>
    <x v="4025"/>
    <b v="0"/>
    <n v="4"/>
    <x v="1"/>
    <s v="theater/plays"/>
    <n v="5"/>
    <n v="62.5"/>
    <x v="1"/>
    <x v="6"/>
    <x v="4025"/>
    <x v="4004"/>
    <x v="0"/>
  </r>
  <r>
    <x v="4026"/>
    <x v="4019"/>
    <x v="4020"/>
    <x v="23"/>
    <n v="0"/>
    <x v="2"/>
    <s v="US"/>
    <s v="USD"/>
    <x v="4005"/>
    <x v="4026"/>
    <b v="0"/>
    <n v="0"/>
    <x v="1"/>
    <s v="theater/plays"/>
    <n v="0"/>
    <n v="0"/>
    <x v="1"/>
    <x v="6"/>
    <x v="4026"/>
    <x v="4005"/>
    <x v="0"/>
  </r>
  <r>
    <x v="4027"/>
    <x v="4020"/>
    <x v="4021"/>
    <x v="9"/>
    <n v="215"/>
    <x v="2"/>
    <s v="US"/>
    <s v="USD"/>
    <x v="4006"/>
    <x v="4027"/>
    <b v="0"/>
    <n v="7"/>
    <x v="1"/>
    <s v="theater/plays"/>
    <n v="7"/>
    <n v="30.71"/>
    <x v="1"/>
    <x v="6"/>
    <x v="4027"/>
    <x v="4006"/>
    <x v="1"/>
  </r>
  <r>
    <x v="4028"/>
    <x v="4021"/>
    <x v="4022"/>
    <x v="13"/>
    <n v="561"/>
    <x v="2"/>
    <s v="US"/>
    <s v="USD"/>
    <x v="4007"/>
    <x v="4028"/>
    <b v="0"/>
    <n v="11"/>
    <x v="1"/>
    <s v="theater/plays"/>
    <n v="28"/>
    <n v="51"/>
    <x v="1"/>
    <x v="6"/>
    <x v="4028"/>
    <x v="4007"/>
    <x v="3"/>
  </r>
  <r>
    <x v="4029"/>
    <x v="4022"/>
    <x v="4023"/>
    <x v="22"/>
    <n v="0"/>
    <x v="2"/>
    <s v="US"/>
    <s v="USD"/>
    <x v="4008"/>
    <x v="4029"/>
    <b v="0"/>
    <n v="0"/>
    <x v="1"/>
    <s v="theater/plays"/>
    <n v="0"/>
    <n v="0"/>
    <x v="1"/>
    <x v="6"/>
    <x v="4029"/>
    <x v="4008"/>
    <x v="0"/>
  </r>
  <r>
    <x v="4030"/>
    <x v="4023"/>
    <x v="4024"/>
    <x v="30"/>
    <n v="400"/>
    <x v="2"/>
    <s v="US"/>
    <s v="USD"/>
    <x v="4009"/>
    <x v="4030"/>
    <b v="0"/>
    <n v="6"/>
    <x v="1"/>
    <s v="theater/plays"/>
    <n v="16"/>
    <n v="66.67"/>
    <x v="1"/>
    <x v="6"/>
    <x v="4030"/>
    <x v="4009"/>
    <x v="2"/>
  </r>
  <r>
    <x v="4031"/>
    <x v="4024"/>
    <x v="4025"/>
    <x v="10"/>
    <n v="0"/>
    <x v="2"/>
    <s v="US"/>
    <s v="USD"/>
    <x v="4010"/>
    <x v="4031"/>
    <b v="0"/>
    <n v="0"/>
    <x v="1"/>
    <s v="theater/plays"/>
    <n v="0"/>
    <n v="0"/>
    <x v="1"/>
    <x v="6"/>
    <x v="4031"/>
    <x v="4010"/>
    <x v="3"/>
  </r>
  <r>
    <x v="4032"/>
    <x v="4025"/>
    <x v="4026"/>
    <x v="436"/>
    <n v="413"/>
    <x v="2"/>
    <s v="US"/>
    <s v="USD"/>
    <x v="4011"/>
    <x v="4032"/>
    <b v="0"/>
    <n v="7"/>
    <x v="1"/>
    <s v="theater/plays"/>
    <n v="7"/>
    <n v="59"/>
    <x v="1"/>
    <x v="6"/>
    <x v="4032"/>
    <x v="4011"/>
    <x v="0"/>
  </r>
  <r>
    <x v="4033"/>
    <x v="4026"/>
    <x v="4027"/>
    <x v="437"/>
    <n v="6141.99"/>
    <x v="2"/>
    <s v="GB"/>
    <s v="GBP"/>
    <x v="4012"/>
    <x v="4033"/>
    <b v="0"/>
    <n v="94"/>
    <x v="1"/>
    <s v="theater/plays"/>
    <n v="26"/>
    <n v="65.34"/>
    <x v="1"/>
    <x v="6"/>
    <x v="4033"/>
    <x v="4012"/>
    <x v="2"/>
  </r>
  <r>
    <x v="4034"/>
    <x v="4027"/>
    <x v="4028"/>
    <x v="438"/>
    <n v="200"/>
    <x v="2"/>
    <s v="US"/>
    <s v="USD"/>
    <x v="4013"/>
    <x v="4034"/>
    <b v="0"/>
    <n v="2"/>
    <x v="1"/>
    <s v="theater/plays"/>
    <n v="1"/>
    <n v="100"/>
    <x v="1"/>
    <x v="6"/>
    <x v="4034"/>
    <x v="4013"/>
    <x v="0"/>
  </r>
  <r>
    <x v="4035"/>
    <x v="4028"/>
    <x v="4029"/>
    <x v="3"/>
    <n v="3685"/>
    <x v="2"/>
    <s v="US"/>
    <s v="USD"/>
    <x v="4014"/>
    <x v="4035"/>
    <b v="0"/>
    <n v="25"/>
    <x v="1"/>
    <s v="theater/plays"/>
    <n v="37"/>
    <n v="147.4"/>
    <x v="1"/>
    <x v="6"/>
    <x v="4035"/>
    <x v="4014"/>
    <x v="3"/>
  </r>
  <r>
    <x v="4036"/>
    <x v="4029"/>
    <x v="3326"/>
    <x v="12"/>
    <n v="2823"/>
    <x v="2"/>
    <s v="US"/>
    <s v="USD"/>
    <x v="4015"/>
    <x v="4036"/>
    <b v="0"/>
    <n v="17"/>
    <x v="1"/>
    <s v="theater/plays"/>
    <n v="47"/>
    <n v="166.06"/>
    <x v="1"/>
    <x v="6"/>
    <x v="4036"/>
    <x v="4015"/>
    <x v="3"/>
  </r>
  <r>
    <x v="4037"/>
    <x v="4030"/>
    <x v="4030"/>
    <x v="176"/>
    <n v="80"/>
    <x v="2"/>
    <s v="US"/>
    <s v="USD"/>
    <x v="4016"/>
    <x v="4037"/>
    <b v="0"/>
    <n v="2"/>
    <x v="1"/>
    <s v="theater/plays"/>
    <n v="11"/>
    <n v="40"/>
    <x v="1"/>
    <x v="6"/>
    <x v="4037"/>
    <x v="4016"/>
    <x v="2"/>
  </r>
  <r>
    <x v="4038"/>
    <x v="4031"/>
    <x v="4031"/>
    <x v="30"/>
    <n v="301"/>
    <x v="2"/>
    <s v="US"/>
    <s v="USD"/>
    <x v="4017"/>
    <x v="4038"/>
    <b v="0"/>
    <n v="4"/>
    <x v="1"/>
    <s v="theater/plays"/>
    <n v="12"/>
    <n v="75.25"/>
    <x v="1"/>
    <x v="6"/>
    <x v="4038"/>
    <x v="4017"/>
    <x v="3"/>
  </r>
  <r>
    <x v="4039"/>
    <x v="4032"/>
    <x v="4032"/>
    <x v="2"/>
    <n v="300"/>
    <x v="2"/>
    <s v="US"/>
    <s v="USD"/>
    <x v="4018"/>
    <x v="4039"/>
    <b v="0"/>
    <n v="5"/>
    <x v="1"/>
    <s v="theater/plays"/>
    <n v="60"/>
    <n v="60"/>
    <x v="1"/>
    <x v="6"/>
    <x v="4039"/>
    <x v="4018"/>
    <x v="0"/>
  </r>
  <r>
    <x v="4040"/>
    <x v="4033"/>
    <x v="4033"/>
    <x v="6"/>
    <n v="2500"/>
    <x v="2"/>
    <s v="US"/>
    <s v="USD"/>
    <x v="4019"/>
    <x v="4040"/>
    <b v="0"/>
    <n v="2"/>
    <x v="1"/>
    <s v="theater/plays"/>
    <n v="31"/>
    <n v="1250"/>
    <x v="1"/>
    <x v="6"/>
    <x v="4040"/>
    <x v="4019"/>
    <x v="0"/>
  </r>
  <r>
    <x v="4041"/>
    <x v="4034"/>
    <x v="4034"/>
    <x v="10"/>
    <n v="21"/>
    <x v="2"/>
    <s v="GB"/>
    <s v="GBP"/>
    <x v="4020"/>
    <x v="4041"/>
    <b v="0"/>
    <n v="2"/>
    <x v="1"/>
    <s v="theater/plays"/>
    <n v="0"/>
    <n v="10.5"/>
    <x v="1"/>
    <x v="6"/>
    <x v="4041"/>
    <x v="4020"/>
    <x v="2"/>
  </r>
  <r>
    <x v="4042"/>
    <x v="4035"/>
    <x v="4035"/>
    <x v="3"/>
    <n v="21"/>
    <x v="2"/>
    <s v="US"/>
    <s v="USD"/>
    <x v="4021"/>
    <x v="4042"/>
    <b v="0"/>
    <n v="3"/>
    <x v="1"/>
    <s v="theater/plays"/>
    <n v="0"/>
    <n v="7"/>
    <x v="1"/>
    <x v="6"/>
    <x v="4042"/>
    <x v="4021"/>
    <x v="3"/>
  </r>
  <r>
    <x v="4043"/>
    <x v="4036"/>
    <x v="4036"/>
    <x v="43"/>
    <n v="0"/>
    <x v="2"/>
    <s v="CA"/>
    <s v="CAD"/>
    <x v="4022"/>
    <x v="4043"/>
    <b v="0"/>
    <n v="0"/>
    <x v="1"/>
    <s v="theater/plays"/>
    <n v="0"/>
    <n v="0"/>
    <x v="1"/>
    <x v="6"/>
    <x v="4043"/>
    <x v="4022"/>
    <x v="3"/>
  </r>
  <r>
    <x v="4044"/>
    <x v="4037"/>
    <x v="4037"/>
    <x v="20"/>
    <n v="225"/>
    <x v="2"/>
    <s v="US"/>
    <s v="USD"/>
    <x v="4023"/>
    <x v="4044"/>
    <b v="0"/>
    <n v="4"/>
    <x v="1"/>
    <s v="theater/plays"/>
    <n v="38"/>
    <n v="56.25"/>
    <x v="1"/>
    <x v="6"/>
    <x v="4044"/>
    <x v="4023"/>
    <x v="0"/>
  </r>
  <r>
    <x v="4045"/>
    <x v="4038"/>
    <x v="4038"/>
    <x v="10"/>
    <n v="1"/>
    <x v="2"/>
    <s v="AU"/>
    <s v="AUD"/>
    <x v="4024"/>
    <x v="4045"/>
    <b v="0"/>
    <n v="1"/>
    <x v="1"/>
    <s v="theater/plays"/>
    <n v="0"/>
    <n v="1"/>
    <x v="1"/>
    <x v="6"/>
    <x v="4045"/>
    <x v="4024"/>
    <x v="3"/>
  </r>
  <r>
    <x v="4046"/>
    <x v="4039"/>
    <x v="4039"/>
    <x v="439"/>
    <n v="460"/>
    <x v="2"/>
    <s v="US"/>
    <s v="USD"/>
    <x v="4025"/>
    <x v="4046"/>
    <b v="0"/>
    <n v="12"/>
    <x v="1"/>
    <s v="theater/plays"/>
    <n v="8"/>
    <n v="38.33"/>
    <x v="1"/>
    <x v="6"/>
    <x v="4046"/>
    <x v="4025"/>
    <x v="3"/>
  </r>
  <r>
    <x v="4047"/>
    <x v="4040"/>
    <x v="4040"/>
    <x v="10"/>
    <n v="110"/>
    <x v="2"/>
    <s v="US"/>
    <s v="USD"/>
    <x v="4026"/>
    <x v="4047"/>
    <b v="0"/>
    <n v="4"/>
    <x v="1"/>
    <s v="theater/plays"/>
    <n v="2"/>
    <n v="27.5"/>
    <x v="1"/>
    <x v="6"/>
    <x v="4047"/>
    <x v="4026"/>
    <x v="3"/>
  </r>
  <r>
    <x v="4048"/>
    <x v="4041"/>
    <x v="4041"/>
    <x v="73"/>
    <n v="3001"/>
    <x v="2"/>
    <s v="GB"/>
    <s v="GBP"/>
    <x v="4027"/>
    <x v="4048"/>
    <b v="0"/>
    <n v="91"/>
    <x v="1"/>
    <s v="theater/plays"/>
    <n v="18"/>
    <n v="32.979999999999997"/>
    <x v="1"/>
    <x v="6"/>
    <x v="4048"/>
    <x v="4027"/>
    <x v="2"/>
  </r>
  <r>
    <x v="4049"/>
    <x v="4042"/>
    <x v="4042"/>
    <x v="22"/>
    <n v="16"/>
    <x v="2"/>
    <s v="US"/>
    <s v="USD"/>
    <x v="4028"/>
    <x v="4049"/>
    <b v="0"/>
    <n v="1"/>
    <x v="1"/>
    <s v="theater/plays"/>
    <n v="0"/>
    <n v="16"/>
    <x v="1"/>
    <x v="6"/>
    <x v="4049"/>
    <x v="4028"/>
    <x v="0"/>
  </r>
  <r>
    <x v="4050"/>
    <x v="4043"/>
    <x v="4043"/>
    <x v="15"/>
    <n v="1"/>
    <x v="2"/>
    <s v="US"/>
    <s v="USD"/>
    <x v="4029"/>
    <x v="4050"/>
    <b v="0"/>
    <n v="1"/>
    <x v="1"/>
    <s v="theater/plays"/>
    <n v="0"/>
    <n v="1"/>
    <x v="1"/>
    <x v="6"/>
    <x v="4050"/>
    <x v="4029"/>
    <x v="3"/>
  </r>
  <r>
    <x v="4051"/>
    <x v="4044"/>
    <x v="4044"/>
    <x v="2"/>
    <n v="0"/>
    <x v="2"/>
    <s v="US"/>
    <s v="USD"/>
    <x v="4030"/>
    <x v="4051"/>
    <b v="0"/>
    <n v="0"/>
    <x v="1"/>
    <s v="theater/plays"/>
    <n v="0"/>
    <n v="0"/>
    <x v="1"/>
    <x v="6"/>
    <x v="4051"/>
    <x v="4030"/>
    <x v="3"/>
  </r>
  <r>
    <x v="4052"/>
    <x v="4045"/>
    <x v="4045"/>
    <x v="9"/>
    <n v="1126"/>
    <x v="2"/>
    <s v="US"/>
    <s v="USD"/>
    <x v="4031"/>
    <x v="4052"/>
    <b v="0"/>
    <n v="13"/>
    <x v="1"/>
    <s v="theater/plays"/>
    <n v="38"/>
    <n v="86.62"/>
    <x v="1"/>
    <x v="6"/>
    <x v="4052"/>
    <x v="4031"/>
    <x v="3"/>
  </r>
  <r>
    <x v="4053"/>
    <x v="4046"/>
    <x v="4046"/>
    <x v="2"/>
    <n v="110"/>
    <x v="2"/>
    <s v="GB"/>
    <s v="GBP"/>
    <x v="4032"/>
    <x v="4053"/>
    <b v="0"/>
    <n v="2"/>
    <x v="1"/>
    <s v="theater/plays"/>
    <n v="22"/>
    <n v="55"/>
    <x v="1"/>
    <x v="6"/>
    <x v="4053"/>
    <x v="4032"/>
    <x v="3"/>
  </r>
  <r>
    <x v="4054"/>
    <x v="4047"/>
    <x v="4047"/>
    <x v="440"/>
    <n v="0"/>
    <x v="2"/>
    <s v="US"/>
    <s v="USD"/>
    <x v="4033"/>
    <x v="4054"/>
    <b v="0"/>
    <n v="0"/>
    <x v="1"/>
    <s v="theater/plays"/>
    <n v="0"/>
    <n v="0"/>
    <x v="1"/>
    <x v="6"/>
    <x v="4054"/>
    <x v="4033"/>
    <x v="2"/>
  </r>
  <r>
    <x v="4055"/>
    <x v="4048"/>
    <x v="4048"/>
    <x v="10"/>
    <n v="881"/>
    <x v="2"/>
    <s v="GB"/>
    <s v="GBP"/>
    <x v="4034"/>
    <x v="4055"/>
    <b v="0"/>
    <n v="21"/>
    <x v="1"/>
    <s v="theater/plays"/>
    <n v="18"/>
    <n v="41.95"/>
    <x v="1"/>
    <x v="6"/>
    <x v="4055"/>
    <x v="4034"/>
    <x v="3"/>
  </r>
  <r>
    <x v="4056"/>
    <x v="4049"/>
    <x v="4049"/>
    <x v="15"/>
    <n v="795"/>
    <x v="2"/>
    <s v="US"/>
    <s v="USD"/>
    <x v="4035"/>
    <x v="4056"/>
    <b v="0"/>
    <n v="9"/>
    <x v="1"/>
    <s v="theater/plays"/>
    <n v="53"/>
    <n v="88.33"/>
    <x v="1"/>
    <x v="6"/>
    <x v="4056"/>
    <x v="4035"/>
    <x v="2"/>
  </r>
  <r>
    <x v="4057"/>
    <x v="4050"/>
    <x v="4050"/>
    <x v="8"/>
    <n v="775"/>
    <x v="2"/>
    <s v="GB"/>
    <s v="GBP"/>
    <x v="4036"/>
    <x v="4057"/>
    <b v="0"/>
    <n v="6"/>
    <x v="1"/>
    <s v="theater/plays"/>
    <n v="22"/>
    <n v="129.16999999999999"/>
    <x v="1"/>
    <x v="6"/>
    <x v="4057"/>
    <x v="4036"/>
    <x v="0"/>
  </r>
  <r>
    <x v="4058"/>
    <x v="4051"/>
    <x v="4051"/>
    <x v="192"/>
    <n v="95"/>
    <x v="2"/>
    <s v="US"/>
    <s v="USD"/>
    <x v="3268"/>
    <x v="4058"/>
    <b v="0"/>
    <n v="4"/>
    <x v="1"/>
    <s v="theater/plays"/>
    <n v="3"/>
    <n v="23.75"/>
    <x v="1"/>
    <x v="6"/>
    <x v="4058"/>
    <x v="3268"/>
    <x v="2"/>
  </r>
  <r>
    <x v="4059"/>
    <x v="4052"/>
    <x v="4052"/>
    <x v="3"/>
    <n v="250"/>
    <x v="2"/>
    <s v="CA"/>
    <s v="CAD"/>
    <x v="4037"/>
    <x v="4059"/>
    <b v="0"/>
    <n v="7"/>
    <x v="1"/>
    <s v="theater/plays"/>
    <n v="3"/>
    <n v="35.71"/>
    <x v="1"/>
    <x v="6"/>
    <x v="4059"/>
    <x v="4037"/>
    <x v="3"/>
  </r>
  <r>
    <x v="4060"/>
    <x v="4053"/>
    <x v="4053"/>
    <x v="3"/>
    <n v="285"/>
    <x v="2"/>
    <s v="CA"/>
    <s v="CAD"/>
    <x v="4038"/>
    <x v="4060"/>
    <b v="0"/>
    <n v="5"/>
    <x v="1"/>
    <s v="theater/plays"/>
    <n v="3"/>
    <n v="57"/>
    <x v="1"/>
    <x v="6"/>
    <x v="4060"/>
    <x v="4038"/>
    <x v="3"/>
  </r>
  <r>
    <x v="4061"/>
    <x v="4054"/>
    <x v="4054"/>
    <x v="441"/>
    <n v="0"/>
    <x v="2"/>
    <s v="US"/>
    <s v="USD"/>
    <x v="4039"/>
    <x v="4061"/>
    <b v="0"/>
    <n v="0"/>
    <x v="1"/>
    <s v="theater/plays"/>
    <n v="0"/>
    <n v="0"/>
    <x v="1"/>
    <x v="6"/>
    <x v="4061"/>
    <x v="4039"/>
    <x v="2"/>
  </r>
  <r>
    <x v="4062"/>
    <x v="4055"/>
    <x v="4055"/>
    <x v="22"/>
    <n v="490"/>
    <x v="2"/>
    <s v="US"/>
    <s v="USD"/>
    <x v="4040"/>
    <x v="4062"/>
    <b v="0"/>
    <n v="3"/>
    <x v="1"/>
    <s v="theater/plays"/>
    <n v="2"/>
    <n v="163.33000000000001"/>
    <x v="1"/>
    <x v="6"/>
    <x v="4062"/>
    <x v="4040"/>
    <x v="2"/>
  </r>
  <r>
    <x v="4063"/>
    <x v="4056"/>
    <x v="4056"/>
    <x v="196"/>
    <n v="135"/>
    <x v="2"/>
    <s v="GB"/>
    <s v="GBP"/>
    <x v="4041"/>
    <x v="4063"/>
    <b v="0"/>
    <n v="9"/>
    <x v="1"/>
    <s v="theater/plays"/>
    <n v="1"/>
    <n v="15"/>
    <x v="1"/>
    <x v="6"/>
    <x v="4063"/>
    <x v="4041"/>
    <x v="3"/>
  </r>
  <r>
    <x v="4064"/>
    <x v="4057"/>
    <x v="4057"/>
    <x v="13"/>
    <n v="385"/>
    <x v="2"/>
    <s v="AU"/>
    <s v="AUD"/>
    <x v="4042"/>
    <x v="4064"/>
    <b v="0"/>
    <n v="6"/>
    <x v="1"/>
    <s v="theater/plays"/>
    <n v="19"/>
    <n v="64.17"/>
    <x v="1"/>
    <x v="6"/>
    <x v="4064"/>
    <x v="4042"/>
    <x v="0"/>
  </r>
  <r>
    <x v="4065"/>
    <x v="4058"/>
    <x v="4058"/>
    <x v="23"/>
    <n v="27"/>
    <x v="2"/>
    <s v="US"/>
    <s v="USD"/>
    <x v="4043"/>
    <x v="4065"/>
    <b v="0"/>
    <n v="4"/>
    <x v="1"/>
    <s v="theater/plays"/>
    <n v="1"/>
    <n v="6.75"/>
    <x v="1"/>
    <x v="6"/>
    <x v="4065"/>
    <x v="4043"/>
    <x v="3"/>
  </r>
  <r>
    <x v="4066"/>
    <x v="4059"/>
    <x v="4059"/>
    <x v="36"/>
    <n v="25"/>
    <x v="2"/>
    <s v="US"/>
    <s v="USD"/>
    <x v="4044"/>
    <x v="4066"/>
    <b v="0"/>
    <n v="1"/>
    <x v="1"/>
    <s v="theater/plays"/>
    <n v="0"/>
    <n v="25"/>
    <x v="1"/>
    <x v="6"/>
    <x v="4066"/>
    <x v="4044"/>
    <x v="2"/>
  </r>
  <r>
    <x v="4067"/>
    <x v="4060"/>
    <x v="3887"/>
    <x v="10"/>
    <n v="3045"/>
    <x v="2"/>
    <s v="US"/>
    <s v="USD"/>
    <x v="4045"/>
    <x v="4067"/>
    <b v="0"/>
    <n v="17"/>
    <x v="1"/>
    <s v="theater/plays"/>
    <n v="61"/>
    <n v="179.12"/>
    <x v="1"/>
    <x v="6"/>
    <x v="4067"/>
    <x v="4045"/>
    <x v="0"/>
  </r>
  <r>
    <x v="4068"/>
    <x v="4061"/>
    <x v="4060"/>
    <x v="442"/>
    <n v="34.950000000000003"/>
    <x v="2"/>
    <s v="US"/>
    <s v="USD"/>
    <x v="4046"/>
    <x v="4068"/>
    <b v="0"/>
    <n v="1"/>
    <x v="1"/>
    <s v="theater/plays"/>
    <n v="1"/>
    <n v="34.950000000000003"/>
    <x v="1"/>
    <x v="6"/>
    <x v="4068"/>
    <x v="4046"/>
    <x v="2"/>
  </r>
  <r>
    <x v="4069"/>
    <x v="4062"/>
    <x v="4061"/>
    <x v="21"/>
    <n v="430"/>
    <x v="2"/>
    <s v="GB"/>
    <s v="GBP"/>
    <x v="4047"/>
    <x v="4069"/>
    <b v="0"/>
    <n v="13"/>
    <x v="1"/>
    <s v="theater/plays"/>
    <n v="34"/>
    <n v="33.08"/>
    <x v="1"/>
    <x v="6"/>
    <x v="4069"/>
    <x v="4047"/>
    <x v="0"/>
  </r>
  <r>
    <x v="4070"/>
    <x v="4063"/>
    <x v="4062"/>
    <x v="28"/>
    <n v="165"/>
    <x v="2"/>
    <s v="US"/>
    <s v="USD"/>
    <x v="4048"/>
    <x v="4070"/>
    <b v="0"/>
    <n v="6"/>
    <x v="1"/>
    <s v="theater/plays"/>
    <n v="17"/>
    <n v="27.5"/>
    <x v="1"/>
    <x v="6"/>
    <x v="4070"/>
    <x v="4048"/>
    <x v="0"/>
  </r>
  <r>
    <x v="4071"/>
    <x v="4064"/>
    <x v="4063"/>
    <x v="22"/>
    <n v="0"/>
    <x v="2"/>
    <s v="MX"/>
    <s v="MXN"/>
    <x v="4049"/>
    <x v="4071"/>
    <b v="0"/>
    <n v="0"/>
    <x v="1"/>
    <s v="theater/plays"/>
    <n v="0"/>
    <n v="0"/>
    <x v="1"/>
    <x v="6"/>
    <x v="4071"/>
    <x v="4049"/>
    <x v="2"/>
  </r>
  <r>
    <x v="4072"/>
    <x v="4065"/>
    <x v="4064"/>
    <x v="28"/>
    <n v="4"/>
    <x v="2"/>
    <s v="GB"/>
    <s v="GBP"/>
    <x v="4050"/>
    <x v="4072"/>
    <b v="0"/>
    <n v="2"/>
    <x v="1"/>
    <s v="theater/plays"/>
    <n v="0"/>
    <n v="2"/>
    <x v="1"/>
    <x v="6"/>
    <x v="4072"/>
    <x v="4050"/>
    <x v="3"/>
  </r>
  <r>
    <x v="4073"/>
    <x v="4066"/>
    <x v="4065"/>
    <x v="8"/>
    <n v="37"/>
    <x v="2"/>
    <s v="US"/>
    <s v="USD"/>
    <x v="4051"/>
    <x v="4073"/>
    <b v="0"/>
    <n v="2"/>
    <x v="1"/>
    <s v="theater/plays"/>
    <n v="1"/>
    <n v="18.5"/>
    <x v="1"/>
    <x v="6"/>
    <x v="4073"/>
    <x v="4051"/>
    <x v="0"/>
  </r>
  <r>
    <x v="4074"/>
    <x v="4067"/>
    <x v="4066"/>
    <x v="181"/>
    <n v="735"/>
    <x v="2"/>
    <s v="GB"/>
    <s v="GBP"/>
    <x v="4052"/>
    <x v="4074"/>
    <b v="0"/>
    <n v="21"/>
    <x v="1"/>
    <s v="theater/plays"/>
    <n v="27"/>
    <n v="35"/>
    <x v="1"/>
    <x v="6"/>
    <x v="4074"/>
    <x v="4052"/>
    <x v="0"/>
  </r>
  <r>
    <x v="4075"/>
    <x v="4068"/>
    <x v="4067"/>
    <x v="13"/>
    <n v="576"/>
    <x v="2"/>
    <s v="GB"/>
    <s v="GBP"/>
    <x v="4053"/>
    <x v="4075"/>
    <b v="0"/>
    <n v="13"/>
    <x v="1"/>
    <s v="theater/plays"/>
    <n v="29"/>
    <n v="44.31"/>
    <x v="1"/>
    <x v="6"/>
    <x v="4075"/>
    <x v="4053"/>
    <x v="3"/>
  </r>
  <r>
    <x v="4076"/>
    <x v="4069"/>
    <x v="4068"/>
    <x v="176"/>
    <n v="0"/>
    <x v="2"/>
    <s v="US"/>
    <s v="USD"/>
    <x v="4054"/>
    <x v="4076"/>
    <b v="0"/>
    <n v="0"/>
    <x v="1"/>
    <s v="theater/plays"/>
    <n v="0"/>
    <n v="0"/>
    <x v="1"/>
    <x v="6"/>
    <x v="4076"/>
    <x v="4054"/>
    <x v="3"/>
  </r>
  <r>
    <x v="4077"/>
    <x v="4070"/>
    <x v="4069"/>
    <x v="36"/>
    <n v="1335"/>
    <x v="2"/>
    <s v="US"/>
    <s v="USD"/>
    <x v="4055"/>
    <x v="4077"/>
    <b v="0"/>
    <n v="6"/>
    <x v="1"/>
    <s v="theater/plays"/>
    <n v="9"/>
    <n v="222.5"/>
    <x v="1"/>
    <x v="6"/>
    <x v="4077"/>
    <x v="4055"/>
    <x v="2"/>
  </r>
  <r>
    <x v="4078"/>
    <x v="4071"/>
    <x v="4070"/>
    <x v="49"/>
    <n v="0"/>
    <x v="2"/>
    <s v="GB"/>
    <s v="GBP"/>
    <x v="4056"/>
    <x v="4078"/>
    <b v="0"/>
    <n v="0"/>
    <x v="1"/>
    <s v="theater/plays"/>
    <n v="0"/>
    <n v="0"/>
    <x v="1"/>
    <x v="6"/>
    <x v="4078"/>
    <x v="4056"/>
    <x v="2"/>
  </r>
  <r>
    <x v="4079"/>
    <x v="4072"/>
    <x v="4071"/>
    <x v="9"/>
    <n v="5"/>
    <x v="2"/>
    <s v="US"/>
    <s v="USD"/>
    <x v="4057"/>
    <x v="4079"/>
    <b v="0"/>
    <n v="1"/>
    <x v="1"/>
    <s v="theater/plays"/>
    <n v="0"/>
    <n v="5"/>
    <x v="1"/>
    <x v="6"/>
    <x v="4079"/>
    <x v="4057"/>
    <x v="2"/>
  </r>
  <r>
    <x v="4080"/>
    <x v="4073"/>
    <x v="4072"/>
    <x v="9"/>
    <n v="0"/>
    <x v="2"/>
    <s v="US"/>
    <s v="USD"/>
    <x v="4058"/>
    <x v="4080"/>
    <b v="0"/>
    <n v="0"/>
    <x v="1"/>
    <s v="theater/plays"/>
    <n v="0"/>
    <n v="0"/>
    <x v="1"/>
    <x v="6"/>
    <x v="4080"/>
    <x v="4058"/>
    <x v="2"/>
  </r>
  <r>
    <x v="4081"/>
    <x v="4074"/>
    <x v="4073"/>
    <x v="443"/>
    <n v="350"/>
    <x v="2"/>
    <s v="US"/>
    <s v="USD"/>
    <x v="4059"/>
    <x v="4081"/>
    <b v="0"/>
    <n v="12"/>
    <x v="1"/>
    <s v="theater/plays"/>
    <n v="16"/>
    <n v="29.17"/>
    <x v="1"/>
    <x v="6"/>
    <x v="4081"/>
    <x v="4059"/>
    <x v="0"/>
  </r>
  <r>
    <x v="4082"/>
    <x v="4075"/>
    <x v="4074"/>
    <x v="325"/>
    <n v="3"/>
    <x v="2"/>
    <s v="US"/>
    <s v="USD"/>
    <x v="4060"/>
    <x v="4082"/>
    <b v="0"/>
    <n v="2"/>
    <x v="1"/>
    <s v="theater/plays"/>
    <n v="2"/>
    <n v="1.5"/>
    <x v="1"/>
    <x v="6"/>
    <x v="4082"/>
    <x v="4060"/>
    <x v="0"/>
  </r>
  <r>
    <x v="4083"/>
    <x v="4076"/>
    <x v="4075"/>
    <x v="8"/>
    <n v="759"/>
    <x v="2"/>
    <s v="US"/>
    <s v="USD"/>
    <x v="4061"/>
    <x v="4083"/>
    <b v="0"/>
    <n v="6"/>
    <x v="1"/>
    <s v="theater/plays"/>
    <n v="22"/>
    <n v="126.5"/>
    <x v="1"/>
    <x v="6"/>
    <x v="4083"/>
    <x v="4061"/>
    <x v="0"/>
  </r>
  <r>
    <x v="4084"/>
    <x v="4077"/>
    <x v="4076"/>
    <x v="9"/>
    <n v="10"/>
    <x v="2"/>
    <s v="IT"/>
    <s v="EUR"/>
    <x v="4062"/>
    <x v="4084"/>
    <b v="0"/>
    <n v="1"/>
    <x v="1"/>
    <s v="theater/plays"/>
    <n v="0"/>
    <n v="10"/>
    <x v="1"/>
    <x v="6"/>
    <x v="4084"/>
    <x v="4062"/>
    <x v="2"/>
  </r>
  <r>
    <x v="4085"/>
    <x v="4078"/>
    <x v="4077"/>
    <x v="8"/>
    <n v="10"/>
    <x v="2"/>
    <s v="US"/>
    <s v="USD"/>
    <x v="4063"/>
    <x v="4085"/>
    <b v="0"/>
    <n v="1"/>
    <x v="1"/>
    <s v="theater/plays"/>
    <n v="0"/>
    <n v="10"/>
    <x v="1"/>
    <x v="6"/>
    <x v="4085"/>
    <x v="4063"/>
    <x v="0"/>
  </r>
  <r>
    <x v="4086"/>
    <x v="4079"/>
    <x v="4078"/>
    <x v="28"/>
    <n v="47"/>
    <x v="2"/>
    <s v="US"/>
    <s v="USD"/>
    <x v="4064"/>
    <x v="4086"/>
    <b v="0"/>
    <n v="5"/>
    <x v="1"/>
    <s v="theater/plays"/>
    <n v="5"/>
    <n v="9.4"/>
    <x v="1"/>
    <x v="6"/>
    <x v="4086"/>
    <x v="4064"/>
    <x v="0"/>
  </r>
  <r>
    <x v="4087"/>
    <x v="4080"/>
    <x v="4079"/>
    <x v="376"/>
    <n v="0"/>
    <x v="2"/>
    <s v="US"/>
    <s v="USD"/>
    <x v="4065"/>
    <x v="4087"/>
    <b v="0"/>
    <n v="0"/>
    <x v="1"/>
    <s v="theater/plays"/>
    <n v="0"/>
    <n v="0"/>
    <x v="1"/>
    <x v="6"/>
    <x v="4087"/>
    <x v="4065"/>
    <x v="2"/>
  </r>
  <r>
    <x v="4088"/>
    <x v="4081"/>
    <x v="4080"/>
    <x v="13"/>
    <n v="216"/>
    <x v="2"/>
    <s v="GB"/>
    <s v="GBP"/>
    <x v="4066"/>
    <x v="4088"/>
    <b v="0"/>
    <n v="3"/>
    <x v="1"/>
    <s v="theater/plays"/>
    <n v="11"/>
    <n v="72"/>
    <x v="1"/>
    <x v="6"/>
    <x v="4088"/>
    <x v="4066"/>
    <x v="3"/>
  </r>
  <r>
    <x v="4089"/>
    <x v="4082"/>
    <x v="4081"/>
    <x v="10"/>
    <n v="240"/>
    <x v="2"/>
    <s v="US"/>
    <s v="USD"/>
    <x v="4067"/>
    <x v="4089"/>
    <b v="0"/>
    <n v="8"/>
    <x v="1"/>
    <s v="theater/plays"/>
    <n v="5"/>
    <n v="30"/>
    <x v="1"/>
    <x v="6"/>
    <x v="4089"/>
    <x v="4067"/>
    <x v="0"/>
  </r>
  <r>
    <x v="4090"/>
    <x v="4083"/>
    <x v="4082"/>
    <x v="28"/>
    <n v="32"/>
    <x v="2"/>
    <s v="US"/>
    <s v="USD"/>
    <x v="4068"/>
    <x v="4090"/>
    <b v="0"/>
    <n v="3"/>
    <x v="1"/>
    <s v="theater/plays"/>
    <n v="3"/>
    <n v="10.67"/>
    <x v="1"/>
    <x v="6"/>
    <x v="4090"/>
    <x v="4068"/>
    <x v="0"/>
  </r>
  <r>
    <x v="4091"/>
    <x v="4084"/>
    <x v="4083"/>
    <x v="183"/>
    <n v="204"/>
    <x v="2"/>
    <s v="US"/>
    <s v="USD"/>
    <x v="4069"/>
    <x v="4091"/>
    <b v="0"/>
    <n v="8"/>
    <x v="1"/>
    <s v="theater/plays"/>
    <n v="13"/>
    <n v="25.5"/>
    <x v="1"/>
    <x v="6"/>
    <x v="4091"/>
    <x v="4069"/>
    <x v="3"/>
  </r>
  <r>
    <x v="4092"/>
    <x v="4085"/>
    <x v="4084"/>
    <x v="74"/>
    <n v="20"/>
    <x v="2"/>
    <s v="US"/>
    <s v="USD"/>
    <x v="4070"/>
    <x v="4092"/>
    <b v="0"/>
    <n v="1"/>
    <x v="1"/>
    <s v="theater/plays"/>
    <n v="0"/>
    <n v="20"/>
    <x v="1"/>
    <x v="6"/>
    <x v="4092"/>
    <x v="4070"/>
    <x v="0"/>
  </r>
  <r>
    <x v="4093"/>
    <x v="4086"/>
    <x v="4085"/>
    <x v="30"/>
    <n v="60"/>
    <x v="2"/>
    <s v="GB"/>
    <s v="GBP"/>
    <x v="4071"/>
    <x v="4093"/>
    <b v="0"/>
    <n v="4"/>
    <x v="1"/>
    <s v="theater/plays"/>
    <n v="2"/>
    <n v="15"/>
    <x v="1"/>
    <x v="6"/>
    <x v="4093"/>
    <x v="4071"/>
    <x v="0"/>
  </r>
  <r>
    <x v="4094"/>
    <x v="4087"/>
    <x v="4086"/>
    <x v="13"/>
    <n v="730"/>
    <x v="2"/>
    <s v="US"/>
    <s v="USD"/>
    <x v="4072"/>
    <x v="4094"/>
    <b v="0"/>
    <n v="8"/>
    <x v="1"/>
    <s v="theater/plays"/>
    <n v="37"/>
    <n v="91.25"/>
    <x v="1"/>
    <x v="6"/>
    <x v="4094"/>
    <x v="4072"/>
    <x v="3"/>
  </r>
  <r>
    <x v="4095"/>
    <x v="4088"/>
    <x v="4087"/>
    <x v="11"/>
    <n v="800"/>
    <x v="2"/>
    <s v="MX"/>
    <s v="MXN"/>
    <x v="4073"/>
    <x v="4095"/>
    <b v="0"/>
    <n v="1"/>
    <x v="1"/>
    <s v="theater/plays"/>
    <n v="3"/>
    <n v="800"/>
    <x v="1"/>
    <x v="6"/>
    <x v="4095"/>
    <x v="4073"/>
    <x v="2"/>
  </r>
  <r>
    <x v="4096"/>
    <x v="4089"/>
    <x v="4088"/>
    <x v="8"/>
    <n v="400"/>
    <x v="2"/>
    <s v="GB"/>
    <s v="GBP"/>
    <x v="4074"/>
    <x v="4096"/>
    <b v="0"/>
    <n v="5"/>
    <x v="1"/>
    <s v="theater/plays"/>
    <n v="11"/>
    <n v="80"/>
    <x v="1"/>
    <x v="6"/>
    <x v="4096"/>
    <x v="4074"/>
    <x v="1"/>
  </r>
  <r>
    <x v="4097"/>
    <x v="4090"/>
    <x v="4089"/>
    <x v="3"/>
    <n v="0"/>
    <x v="2"/>
    <s v="GB"/>
    <s v="GBP"/>
    <x v="4075"/>
    <x v="4097"/>
    <b v="0"/>
    <n v="0"/>
    <x v="1"/>
    <s v="theater/plays"/>
    <n v="0"/>
    <n v="0"/>
    <x v="1"/>
    <x v="6"/>
    <x v="4097"/>
    <x v="4075"/>
    <x v="0"/>
  </r>
  <r>
    <x v="4098"/>
    <x v="4091"/>
    <x v="4090"/>
    <x v="96"/>
    <n v="0"/>
    <x v="2"/>
    <s v="US"/>
    <s v="USD"/>
    <x v="4076"/>
    <x v="4098"/>
    <b v="0"/>
    <n v="0"/>
    <x v="1"/>
    <s v="theater/plays"/>
    <n v="0"/>
    <n v="0"/>
    <x v="1"/>
    <x v="6"/>
    <x v="4098"/>
    <x v="4076"/>
    <x v="2"/>
  </r>
  <r>
    <x v="4099"/>
    <x v="4092"/>
    <x v="4091"/>
    <x v="37"/>
    <n v="50"/>
    <x v="2"/>
    <s v="US"/>
    <s v="USD"/>
    <x v="4077"/>
    <x v="4099"/>
    <b v="0"/>
    <n v="1"/>
    <x v="1"/>
    <s v="theater/plays"/>
    <n v="1"/>
    <n v="50"/>
    <x v="1"/>
    <x v="6"/>
    <x v="4099"/>
    <x v="4077"/>
    <x v="2"/>
  </r>
  <r>
    <x v="4100"/>
    <x v="4093"/>
    <x v="4092"/>
    <x v="444"/>
    <n v="0"/>
    <x v="2"/>
    <s v="US"/>
    <s v="USD"/>
    <x v="4078"/>
    <x v="4100"/>
    <b v="0"/>
    <n v="0"/>
    <x v="1"/>
    <s v="theater/plays"/>
    <n v="0"/>
    <n v="0"/>
    <x v="1"/>
    <x v="6"/>
    <x v="4100"/>
    <x v="4078"/>
    <x v="3"/>
  </r>
  <r>
    <x v="4101"/>
    <x v="4094"/>
    <x v="4093"/>
    <x v="20"/>
    <n v="0"/>
    <x v="2"/>
    <s v="US"/>
    <s v="USD"/>
    <x v="4079"/>
    <x v="4101"/>
    <b v="0"/>
    <n v="0"/>
    <x v="1"/>
    <s v="theater/plays"/>
    <n v="0"/>
    <n v="0"/>
    <x v="1"/>
    <x v="6"/>
    <x v="4101"/>
    <x v="4079"/>
    <x v="2"/>
  </r>
  <r>
    <x v="4102"/>
    <x v="4095"/>
    <x v="4094"/>
    <x v="2"/>
    <n v="137"/>
    <x v="2"/>
    <s v="US"/>
    <s v="USD"/>
    <x v="4080"/>
    <x v="4102"/>
    <b v="0"/>
    <n v="6"/>
    <x v="1"/>
    <s v="theater/plays"/>
    <n v="27"/>
    <n v="22.83"/>
    <x v="1"/>
    <x v="6"/>
    <x v="4102"/>
    <x v="4080"/>
    <x v="2"/>
  </r>
  <r>
    <x v="4103"/>
    <x v="4096"/>
    <x v="4095"/>
    <x v="28"/>
    <n v="100"/>
    <x v="2"/>
    <s v="US"/>
    <s v="USD"/>
    <x v="4081"/>
    <x v="4103"/>
    <b v="0"/>
    <n v="6"/>
    <x v="1"/>
    <s v="theater/plays"/>
    <n v="10"/>
    <n v="16.670000000000002"/>
    <x v="1"/>
    <x v="6"/>
    <x v="4103"/>
    <x v="4081"/>
    <x v="0"/>
  </r>
  <r>
    <x v="4104"/>
    <x v="4097"/>
    <x v="4096"/>
    <x v="9"/>
    <n v="641"/>
    <x v="2"/>
    <s v="AU"/>
    <s v="AUD"/>
    <x v="4082"/>
    <x v="4104"/>
    <b v="0"/>
    <n v="14"/>
    <x v="1"/>
    <s v="theater/plays"/>
    <n v="21"/>
    <n v="45.79"/>
    <x v="1"/>
    <x v="6"/>
    <x v="4104"/>
    <x v="4082"/>
    <x v="2"/>
  </r>
  <r>
    <x v="4105"/>
    <x v="4098"/>
    <x v="4097"/>
    <x v="287"/>
    <n v="2300"/>
    <x v="2"/>
    <s v="MX"/>
    <s v="MXN"/>
    <x v="4083"/>
    <x v="4105"/>
    <b v="0"/>
    <n v="6"/>
    <x v="1"/>
    <s v="theater/plays"/>
    <n v="7"/>
    <n v="383.33"/>
    <x v="1"/>
    <x v="6"/>
    <x v="4105"/>
    <x v="4083"/>
    <x v="2"/>
  </r>
  <r>
    <x v="4106"/>
    <x v="4099"/>
    <x v="4098"/>
    <x v="10"/>
    <n v="3530"/>
    <x v="2"/>
    <s v="US"/>
    <s v="USD"/>
    <x v="4084"/>
    <x v="4106"/>
    <b v="0"/>
    <n v="33"/>
    <x v="1"/>
    <s v="theater/plays"/>
    <n v="71"/>
    <n v="106.97"/>
    <x v="1"/>
    <x v="6"/>
    <x v="4106"/>
    <x v="4084"/>
    <x v="0"/>
  </r>
  <r>
    <x v="4107"/>
    <x v="4100"/>
    <x v="4099"/>
    <x v="13"/>
    <n v="41"/>
    <x v="2"/>
    <s v="US"/>
    <s v="USD"/>
    <x v="4085"/>
    <x v="4107"/>
    <b v="0"/>
    <n v="4"/>
    <x v="1"/>
    <s v="theater/plays"/>
    <n v="2"/>
    <n v="10.25"/>
    <x v="1"/>
    <x v="6"/>
    <x v="4107"/>
    <x v="4085"/>
    <x v="3"/>
  </r>
  <r>
    <x v="4108"/>
    <x v="4101"/>
    <x v="4100"/>
    <x v="9"/>
    <n v="59"/>
    <x v="2"/>
    <s v="US"/>
    <s v="USD"/>
    <x v="4086"/>
    <x v="4108"/>
    <b v="0"/>
    <n v="1"/>
    <x v="1"/>
    <s v="theater/plays"/>
    <n v="2"/>
    <n v="59"/>
    <x v="1"/>
    <x v="6"/>
    <x v="4108"/>
    <x v="4086"/>
    <x v="1"/>
  </r>
  <r>
    <x v="4109"/>
    <x v="4102"/>
    <x v="4101"/>
    <x v="2"/>
    <n v="0"/>
    <x v="2"/>
    <s v="GB"/>
    <s v="GBP"/>
    <x v="4087"/>
    <x v="4109"/>
    <b v="0"/>
    <n v="0"/>
    <x v="1"/>
    <s v="theater/plays"/>
    <n v="0"/>
    <n v="0"/>
    <x v="1"/>
    <x v="6"/>
    <x v="4109"/>
    <x v="4087"/>
    <x v="0"/>
  </r>
  <r>
    <x v="4110"/>
    <x v="4103"/>
    <x v="4102"/>
    <x v="43"/>
    <n v="86"/>
    <x v="2"/>
    <s v="GB"/>
    <s v="GBP"/>
    <x v="4088"/>
    <x v="4110"/>
    <b v="0"/>
    <n v="6"/>
    <x v="1"/>
    <s v="theater/plays"/>
    <n v="29"/>
    <n v="14.33"/>
    <x v="1"/>
    <x v="6"/>
    <x v="4110"/>
    <x v="4088"/>
    <x v="2"/>
  </r>
  <r>
    <x v="4111"/>
    <x v="4104"/>
    <x v="4103"/>
    <x v="9"/>
    <n v="94"/>
    <x v="2"/>
    <s v="US"/>
    <s v="USD"/>
    <x v="4089"/>
    <x v="4111"/>
    <b v="0"/>
    <n v="6"/>
    <x v="1"/>
    <s v="theater/plays"/>
    <n v="3"/>
    <n v="15.67"/>
    <x v="1"/>
    <x v="6"/>
    <x v="4111"/>
    <x v="4089"/>
    <x v="0"/>
  </r>
  <r>
    <x v="4112"/>
    <x v="4105"/>
    <x v="2849"/>
    <x v="30"/>
    <n v="1"/>
    <x v="2"/>
    <s v="IE"/>
    <s v="EUR"/>
    <x v="4090"/>
    <x v="4112"/>
    <b v="0"/>
    <n v="1"/>
    <x v="1"/>
    <s v="theater/plays"/>
    <n v="0"/>
    <n v="1"/>
    <x v="1"/>
    <x v="6"/>
    <x v="4112"/>
    <x v="4090"/>
    <x v="2"/>
  </r>
  <r>
    <x v="4113"/>
    <x v="4106"/>
    <x v="4104"/>
    <x v="15"/>
    <n v="3"/>
    <x v="2"/>
    <s v="US"/>
    <s v="USD"/>
    <x v="4091"/>
    <x v="4113"/>
    <b v="0"/>
    <n v="3"/>
    <x v="1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D6B2A-A388-498B-B8F2-7BE29B231C8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D07E9-7637-45A0-8240-161E7E6FBC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51BC7-4E5A-4ADB-AB31-D16685A84B1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D1D5D-3586-4C7D-8DDC-E2346E91B51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507-586A-43E8-A8DF-91280D947891}">
  <dimension ref="A1:E18"/>
  <sheetViews>
    <sheetView tabSelected="1" workbookViewId="0">
      <selection activeCell="A16" sqref="A16:XF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selection activeCell="A16" sqref="A16:XFD2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17" bestFit="1" customWidth="1"/>
    <col min="17" max="17" width="41.140625" customWidth="1"/>
    <col min="18" max="18" width="17" bestFit="1" customWidth="1"/>
    <col min="19" max="19" width="23.42578125" style="16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3">
      <filters>
        <filter val="$1.00"/>
        <filter val="$10.00"/>
        <filter val="$100.00"/>
        <filter val="$101.00"/>
        <filter val="$150.00"/>
        <filter val="$200.00"/>
        <filter val="$220.00"/>
        <filter val="$225.00"/>
        <filter val="$250.00"/>
        <filter val="$270.00"/>
        <filter val="$300.00"/>
        <filter val="$315.00"/>
        <filter val="$333.00"/>
        <filter val="$350.00"/>
        <filter val="$400.00"/>
        <filter val="$450.00"/>
        <filter val="$50.00"/>
        <filter val="$500.00"/>
        <filter val="$525.00"/>
        <filter val="$550.00"/>
        <filter val="$575.00"/>
        <filter val="$600.00"/>
        <filter val="$620.00"/>
        <filter val="$650.00"/>
        <filter val="$675.00"/>
        <filter val="$678.00"/>
        <filter val="$70.00"/>
        <filter val="$700.00"/>
        <filter val="$740.00"/>
        <filter val="$750.00"/>
        <filter val="$773.00"/>
        <filter val="$777.00"/>
        <filter val="$800.00"/>
        <filter val="$850.00"/>
        <filter val="$900.00"/>
        <filter val="$960.00"/>
        <filter val="$978.00"/>
      </filters>
    </filterColumn>
    <filterColumn colId="5">
      <filters>
        <filter val="failed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11E2-4474-4F0F-AA6E-2BFD3D1398CD}">
  <dimension ref="A1:H13"/>
  <sheetViews>
    <sheetView workbookViewId="0">
      <selection activeCell="A16" sqref="A16:XFD23"/>
    </sheetView>
  </sheetViews>
  <sheetFormatPr defaultRowHeight="15" x14ac:dyDescent="0.25"/>
  <cols>
    <col min="1" max="1" width="21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SUM(B2:D2)</f>
        <v>186</v>
      </c>
      <c r="F2" s="23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t="s">
        <v>8407</v>
      </c>
      <c r="B3">
        <f>COUNTIFS(Kickstarter!$D:$D, "&gt;=1000",Kickstarter!$D:$D, "&lt;=4999",Kickstarter!$F:$F, "successful", Kickstarter!$R:$R, "plays")</f>
        <v>388</v>
      </c>
      <c r="C3">
        <f>COUNTIFS(Kickstarter!$D:$D, "&gt;=1000",Kickstarter!$D:$D, "&lt;=4999",Kickstarter!$F:$F, "failed", Kickstarter!$R:$R, "plays")</f>
        <v>146</v>
      </c>
      <c r="D3">
        <f>COUNTIFS(Kickstarter!$D:$D, "&gt;=1000",Kickstarter!$D:$D, "&lt;=4999",Kickstarter!$F:$F, "canceled", Kickstarter!$R:$R, "plays")</f>
        <v>0</v>
      </c>
      <c r="E3">
        <f t="shared" ref="E3:E12" si="0">SUM(B3:D3)</f>
        <v>534</v>
      </c>
      <c r="F3" s="23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t="s">
        <v>8408</v>
      </c>
      <c r="B4">
        <f>COUNTIFS(Kickstarter!$D:$D, "&gt;=5000",Kickstarter!$D:$D, "&lt;=9999",Kickstarter!$F:$F, "successful", Kickstarter!$R:$R, "plays")</f>
        <v>93</v>
      </c>
      <c r="C4">
        <f>COUNTIFS(Kickstarter!$D:$D, "&gt;=5000",Kickstarter!$D:$D, "&lt;=9999",Kickstarter!$F:$F, "failed", Kickstarter!$R:$R, "plays")</f>
        <v>76</v>
      </c>
      <c r="D4">
        <f>COUNTIFS(Kickstarter!$D:$D, "&gt;=5000",Kickstarter!$D:$D, "&lt;=9999",Kickstarter!$F:$F, "canceled", Kickstarter!$R:$R, "plays")</f>
        <v>0</v>
      </c>
      <c r="E4">
        <f t="shared" si="0"/>
        <v>169</v>
      </c>
      <c r="F4" s="23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8409</v>
      </c>
      <c r="B5">
        <f>COUNTIFS(Kickstarter!$D:$D, "&gt;=10000",Kickstarter!$D:$D, "&lt;=14999",Kickstarter!$F:$F, "successful", Kickstarter!$R:$R, "plays")</f>
        <v>39</v>
      </c>
      <c r="C5">
        <f>COUNTIFS(Kickstarter!$D:$D, "&gt;=10000",Kickstarter!$D:$D, "&lt;=14999",Kickstarter!$F:$F, "failed", Kickstarter!$R:$R, "plays")</f>
        <v>33</v>
      </c>
      <c r="D5">
        <f>COUNTIFS(Kickstarter!$D:$D, "&gt;=10000",Kickstarter!$D:$D, "&lt;=14999",Kickstarter!$F:$F, "canceled", Kickstarter!$R:$R, "plays")</f>
        <v>0</v>
      </c>
      <c r="E5">
        <f t="shared" si="0"/>
        <v>72</v>
      </c>
      <c r="F5" s="23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8410</v>
      </c>
      <c r="B6">
        <f>COUNTIFS(Kickstarter!$D:$D, "&gt;=15000",Kickstarter!$D:$D, "&lt;=19999",Kickstarter!$F:$F, "successful", Kickstarter!$R:$R, "plays")</f>
        <v>12</v>
      </c>
      <c r="C6">
        <f>COUNTIFS(Kickstarter!$D:$D, "&gt;=15000",Kickstarter!$D:$D, "&lt;=19999",Kickstarter!$F:$F, "failed", Kickstarter!$R:$R, "plays")</f>
        <v>12</v>
      </c>
      <c r="D6">
        <f>COUNTIFS(Kickstarter!$D:$D, "&gt;=15000",Kickstarter!$D:$D, "&lt;=19999",Kickstarter!$F:$F, "canceled", Kickstarter!$R:$R, "plays")</f>
        <v>0</v>
      </c>
      <c r="E6">
        <f t="shared" si="0"/>
        <v>24</v>
      </c>
      <c r="F6" s="23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8411</v>
      </c>
      <c r="B7">
        <f>COUNTIFS(Kickstarter!$D:$D, "&gt;=20000",Kickstarter!$D:$D, "&lt;=24999",Kickstarter!$F:$F, "successful", Kickstarter!$R:$R, "plays")</f>
        <v>9</v>
      </c>
      <c r="C7">
        <f>COUNTIFS(Kickstarter!$D:$D, "&gt;=20000",Kickstarter!$D:$D, "&lt;=24999",Kickstarter!$F:$F, "failed", Kickstarter!$R:$R, "plays")</f>
        <v>11</v>
      </c>
      <c r="D7">
        <f>COUNTIFS(Kickstarter!$D:$D, "&gt;=20000",Kickstarter!$D:$D, "&lt;=24999",Kickstarter!$F:$F, "canceled", Kickstarter!$R:$R, "plays")</f>
        <v>0</v>
      </c>
      <c r="E7">
        <f t="shared" si="0"/>
        <v>20</v>
      </c>
      <c r="F7" s="23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8412</v>
      </c>
      <c r="B8">
        <f>COUNTIFS(Kickstarter!$D:$D, "&gt;=25000",Kickstarter!$D:$D, "&lt;=29999",Kickstarter!$F:$F, "successful", Kickstarter!$R:$R, "plays")</f>
        <v>1</v>
      </c>
      <c r="C8">
        <f>COUNTIFS(Kickstarter!$D:$D, "&gt;=25000",Kickstarter!$D:$D, "&lt;=29999",Kickstarter!$F:$F, "failed", Kickstarter!$R:$R, "plays")</f>
        <v>4</v>
      </c>
      <c r="D8">
        <f>COUNTIFS(Kickstarter!$D:$D, "&gt;=25000",Kickstarter!$D:$D, "&lt;=29999",Kickstarter!$F:$F, "canceled", Kickstarter!$R:$R, "plays")</f>
        <v>0</v>
      </c>
      <c r="E8">
        <f t="shared" si="0"/>
        <v>5</v>
      </c>
      <c r="F8" s="23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8413</v>
      </c>
      <c r="B9">
        <f>COUNTIFS(Kickstarter!$D:$D, "&gt;=30000",Kickstarter!$D:$D, "&lt;=34999",Kickstarter!$F:$F, "successful", Kickstarter!$R:$R, "plays")</f>
        <v>3</v>
      </c>
      <c r="C9">
        <f>COUNTIFS(Kickstarter!$D:$D, "&gt;=30000",Kickstarter!$D:$D, "&lt;=34999",Kickstarter!$F:$F, "failed", Kickstarter!$R:$R, "plays")</f>
        <v>8</v>
      </c>
      <c r="D9">
        <f>COUNTIFS(Kickstarter!$D:$D, "&gt;=30000",Kickstarter!$D:$D, "&lt;=34999",Kickstarter!$F:$F, "canceled", Kickstarter!$R:$R, "plays")</f>
        <v>0</v>
      </c>
      <c r="E9">
        <f t="shared" si="0"/>
        <v>11</v>
      </c>
      <c r="F9" s="23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8417</v>
      </c>
      <c r="B10">
        <f>COUNTIFS(Kickstarter!$D:$D, "&gt;=35000",Kickstarter!$D:$D, "&lt;=39999",Kickstarter!$F:$F, "successful", Kickstarter!$R:$R, "plays")</f>
        <v>4</v>
      </c>
      <c r="C10">
        <f>COUNTIFS(Kickstarter!$D:$D, "&gt;=35000",Kickstarter!$D:$D, "&lt;=39999",Kickstarter!$F:$F, "failed", Kickstarter!$R:$R, "plays")</f>
        <v>2</v>
      </c>
      <c r="D10">
        <f>COUNTIFS(Kickstarter!$D:$D, "&gt;=30000",Kickstarter!$D:$D, "&lt;=39999",Kickstarter!$F:$F, "canceled", Kickstarter!$R:$R, "plays")</f>
        <v>0</v>
      </c>
      <c r="E10">
        <f t="shared" si="0"/>
        <v>6</v>
      </c>
      <c r="F10" s="23">
        <f>IFERROR(B10/E10,0)</f>
        <v>0.66666666666666663</v>
      </c>
      <c r="G10" s="22">
        <f>IFERROR(C10/E10,0)</f>
        <v>0.33333333333333331</v>
      </c>
      <c r="H10" s="22">
        <f>IFERROR(D10/E10,0)</f>
        <v>0</v>
      </c>
    </row>
    <row r="11" spans="1:8" x14ac:dyDescent="0.25">
      <c r="A11" t="s">
        <v>8414</v>
      </c>
      <c r="B11">
        <f>COUNTIFS(Kickstarter!$D:$D, "&gt;=40000",Kickstarter!$D:$D, "&lt;=44999",Kickstarter!$F:$F, "successful", Kickstarter!$R:$R, "plays")</f>
        <v>2</v>
      </c>
      <c r="C11">
        <f>COUNTIFS(Kickstarter!$D:$D, "&gt;=40000",Kickstarter!$D:$D, "&lt;=44999",Kickstarter!$F:$F, "failed", Kickstarter!$R:$R, "plays")</f>
        <v>1</v>
      </c>
      <c r="D11">
        <f>COUNTIFS(Kickstarter!$D:$D, "&gt;=40000",Kickstarter!$D:$D, "&lt;=44999",Kickstarter!$F:$F, "canceled", Kickstarter!$R:$R, "plays")</f>
        <v>0</v>
      </c>
      <c r="E11">
        <f t="shared" si="0"/>
        <v>3</v>
      </c>
      <c r="F11" s="23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8415</v>
      </c>
      <c r="B12">
        <f>COUNTIFS(Kickstarter!$D:$D, "&gt;=45000",Kickstarter!$D:$D, "&lt;=49999",Kickstarter!$F:$F, "successful", Kickstarter!$R:$R, "plays")</f>
        <v>0</v>
      </c>
      <c r="C12">
        <f>COUNTIFS(Kickstarter!$D:$D, "&gt;=45000",Kickstarter!$D:$D, "&lt;=49999",Kickstarter!$F:$F, "failed", Kickstarter!$R:$R, "plays")</f>
        <v>1</v>
      </c>
      <c r="D12">
        <f>COUNTIFS(Kickstarter!$D:$D, "&gt;=45000",Kickstarter!$D:$D, "&lt;=49999",Kickstarter!$F:$F, "canceled", Kickstarter!$R:$R, "plays")</f>
        <v>0</v>
      </c>
      <c r="E12">
        <f t="shared" si="0"/>
        <v>1</v>
      </c>
      <c r="F12" s="23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8416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"cancelled", Kickstarter!$R:$R, "plays")</f>
        <v>0</v>
      </c>
      <c r="E13">
        <f>SUM(B13:D13)</f>
        <v>16</v>
      </c>
      <c r="F13" s="23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7322A-2F82-4EDE-B6D6-B801EE4FEEFB}">
  <dimension ref="A1:F6"/>
  <sheetViews>
    <sheetView workbookViewId="0">
      <selection activeCell="A16" sqref="A16:XF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7100-2FAD-4EBE-A192-FF4CA47C46CE}">
  <dimension ref="A1:E7"/>
  <sheetViews>
    <sheetView workbookViewId="0">
      <selection activeCell="A16" sqref="A16:XF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6F70-5E88-4369-8C8D-5D2A7D3AA80F}">
  <dimension ref="A1:F17"/>
  <sheetViews>
    <sheetView workbookViewId="0">
      <selection activeCell="A16" sqref="A16:XF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520A-202E-4654-9324-DF9AB1DAC9B0}">
  <dimension ref="A1:F6"/>
  <sheetViews>
    <sheetView workbookViewId="0">
      <selection activeCell="A16" sqref="A16:XFD23"/>
    </sheetView>
  </sheetViews>
  <sheetFormatPr defaultRowHeight="15" x14ac:dyDescent="0.25"/>
  <cols>
    <col min="1" max="1" width="33.5703125" bestFit="1" customWidth="1"/>
    <col min="2" max="2" width="23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90" x14ac:dyDescent="0.25">
      <c r="A2" t="s">
        <v>8380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0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0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90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08" customHeight="1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0CA87-0D01-4BF2-BF2D-08A38E801216}">
  <dimension ref="A1:C22"/>
  <sheetViews>
    <sheetView workbookViewId="0">
      <selection activeCell="D31" sqref="D31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0" t="e">
        <f>AVERAGE(#REF!)</f>
        <v>#REF!</v>
      </c>
      <c r="C2" s="21" t="e">
        <f>AVERAGE(#REF!)</f>
        <v>#REF!</v>
      </c>
    </row>
    <row r="3" spans="1:3" x14ac:dyDescent="0.25">
      <c r="A3" t="s">
        <v>8385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8391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t="s">
        <v>8392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t="s">
        <v>8393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8386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8387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8395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8396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8397</v>
      </c>
      <c r="B14" s="21" t="e">
        <f>B12-B13</f>
        <v>#REF!</v>
      </c>
      <c r="C14" s="21" t="e">
        <f>C12-C13</f>
        <v>#REF!</v>
      </c>
    </row>
    <row r="17" spans="1:3" x14ac:dyDescent="0.25">
      <c r="B17" t="s">
        <v>8388</v>
      </c>
      <c r="C17" t="s">
        <v>8389</v>
      </c>
    </row>
    <row r="18" spans="1:3" x14ac:dyDescent="0.25">
      <c r="A18" t="s">
        <v>8384</v>
      </c>
      <c r="B18" s="21" t="e">
        <f>AVERAGE(#REF!)</f>
        <v>#REF!</v>
      </c>
      <c r="C18" s="21" t="e">
        <f>AVERAGE(#REF!)</f>
        <v>#REF!</v>
      </c>
    </row>
    <row r="19" spans="1:3" x14ac:dyDescent="0.25">
      <c r="A19" t="s">
        <v>8385</v>
      </c>
      <c r="B19" s="21" t="e">
        <f>MEDIAN(#REF!)</f>
        <v>#REF!</v>
      </c>
      <c r="C19" s="21" t="e">
        <f>MEDIAN(#REF!)</f>
        <v>#REF!</v>
      </c>
    </row>
    <row r="20" spans="1:3" x14ac:dyDescent="0.25">
      <c r="B20" s="21"/>
      <c r="C20" s="21"/>
    </row>
    <row r="21" spans="1:3" x14ac:dyDescent="0.25">
      <c r="A21" t="s">
        <v>8386</v>
      </c>
      <c r="B21" s="21" t="e">
        <f>AVERAGE(#REF!)</f>
        <v>#REF!</v>
      </c>
      <c r="C21" s="21" t="e">
        <f>AVERAGE(#REF!)</f>
        <v>#REF!</v>
      </c>
    </row>
    <row r="22" spans="1:3" x14ac:dyDescent="0.25">
      <c r="A22" t="s">
        <v>8387</v>
      </c>
      <c r="B22" s="21" t="e">
        <f>MEDIAN(#REF!)</f>
        <v>#REF!</v>
      </c>
      <c r="C22" s="21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Brittney Stanley</cp:lastModifiedBy>
  <dcterms:created xsi:type="dcterms:W3CDTF">2017-04-20T15:17:24Z</dcterms:created>
  <dcterms:modified xsi:type="dcterms:W3CDTF">2022-03-08T22:55:00Z</dcterms:modified>
</cp:coreProperties>
</file>