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bbleSort" sheetId="1" r:id="rId4"/>
    <sheet state="visible" name="QuickSort" sheetId="2" r:id="rId5"/>
    <sheet state="visible" name="MergeSort" sheetId="3" r:id="rId6"/>
  </sheets>
  <definedNames/>
  <calcPr/>
</workbook>
</file>

<file path=xl/sharedStrings.xml><?xml version="1.0" encoding="utf-8"?>
<sst xmlns="http://schemas.openxmlformats.org/spreadsheetml/2006/main" count="27" uniqueCount="9">
  <si>
    <t>Vetores</t>
  </si>
  <si>
    <t>Tempo Execução</t>
  </si>
  <si>
    <t>Num Trocas</t>
  </si>
  <si>
    <t>Num Iterações</t>
  </si>
  <si>
    <t>Vetor Tam 50</t>
  </si>
  <si>
    <t>Vetor Tam 500</t>
  </si>
  <si>
    <t>Vetor Tam 1000</t>
  </si>
  <si>
    <t>Vetor Tam 5000</t>
  </si>
  <si>
    <t>Vetor Tam 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</si>
</sst>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f>AVERAGE(2 + 2 + 3 + 2 + 3)/5</f>
        <v>2.4</v>
      </c>
      <c r="C2" s="2">
        <f>AVERAGE(623 + 593 + 690 + 654 + 613)/5</f>
        <v>634.6</v>
      </c>
      <c r="D2" s="2">
        <f>AVERAGE(1215 + 1204 + 1197 + 1189 + 1189)/5</f>
        <v>1198.8</v>
      </c>
    </row>
    <row r="3">
      <c r="A3" s="2" t="s">
        <v>5</v>
      </c>
      <c r="B3" s="3">
        <f>AVERAGE(9 +7+9+9+10)/5</f>
        <v>8.8</v>
      </c>
      <c r="C3" s="3">
        <f>AVERAGE(65029+64075+59543+65382+61568)/5</f>
        <v>63119.4</v>
      </c>
      <c r="D3" s="3">
        <f>AVERAGE(124735+124705+124722+124659+123760)/5</f>
        <v>124516.2</v>
      </c>
    </row>
    <row r="4">
      <c r="A4" s="2" t="s">
        <v>6</v>
      </c>
      <c r="B4" s="3">
        <f>AVERAGE(11+11+8+11+10)/5</f>
        <v>10.2</v>
      </c>
      <c r="C4" s="3">
        <f>AVERAGE(252579+247174+247635+247294+246854)/5</f>
        <v>248307.2</v>
      </c>
      <c r="D4" s="3">
        <f>AVERAGE(498554+499247+499434+497847+498905)/5</f>
        <v>498797.4</v>
      </c>
    </row>
    <row r="5">
      <c r="A5" s="2" t="s">
        <v>7</v>
      </c>
      <c r="B5" s="3">
        <f>AVERAGE(48+47+44+50+46)/5</f>
        <v>47</v>
      </c>
      <c r="C5" s="3">
        <f>AVERAGE(6395997+6173002+6225016+6293411+6317057)/5</f>
        <v>6280896.6</v>
      </c>
      <c r="D5" s="3">
        <f>AVERAGE(12493930+12495547+12496870+12494014+12495789)/5</f>
        <v>12495230</v>
      </c>
    </row>
    <row r="6">
      <c r="A6" s="2" t="s">
        <v>8</v>
      </c>
      <c r="B6" s="3">
        <f>AVERAGE(128+156+142+125+151)/5</f>
        <v>140.4</v>
      </c>
      <c r="C6" s="3">
        <f>AVERAGE(25052176+25100022+24729390+24856184+24977533)/5</f>
        <v>24943061</v>
      </c>
      <c r="D6" s="3">
        <f>AVERAGE(49986872+49977980+49994810+49969349+49988559)/5</f>
        <v>49983514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</row>
    <row r="2">
      <c r="A2" s="2" t="s">
        <v>4</v>
      </c>
      <c r="B2" s="2">
        <f>AVERAGE(1 + 3 + 2 + 2 + 2)/5</f>
        <v>2</v>
      </c>
      <c r="C2" s="2">
        <f>AVERAGE(155 + 179 + 151 + 150 + 178)/5</f>
        <v>162.6</v>
      </c>
      <c r="D2" s="2">
        <f>AVERAGE(259 + 250 + 268 + 240 + 251)/5</f>
        <v>253.6</v>
      </c>
    </row>
    <row r="3">
      <c r="A3" s="2" t="s">
        <v>5</v>
      </c>
      <c r="B3" s="3">
        <f>AVERAGE(6+6+6+5+6)/5</f>
        <v>5.8</v>
      </c>
      <c r="C3" s="3">
        <f>AVERAGE(2523+2948+2186+2650+2797)/5</f>
        <v>2620.8</v>
      </c>
      <c r="D3" s="3">
        <f>AVERAGE(4895+5369+5355+5173+4815)/5</f>
        <v>5121.4</v>
      </c>
    </row>
    <row r="4">
      <c r="A4" s="2" t="s">
        <v>6</v>
      </c>
      <c r="B4" s="3">
        <f>AVERAGE(7+7+7+7+7)/5</f>
        <v>7</v>
      </c>
      <c r="C4" s="3">
        <f>AVERAGE(6383+5917+6536+6211+6906)/5</f>
        <v>6390.6</v>
      </c>
      <c r="D4" s="3">
        <f>AVERAGE(10878+11463+11690+10235+10805)/5</f>
        <v>11014.2</v>
      </c>
    </row>
    <row r="5">
      <c r="A5" s="2" t="s">
        <v>7</v>
      </c>
      <c r="B5" s="3">
        <f>AVERAGE(18+27+42+18+15)/5</f>
        <v>24</v>
      </c>
      <c r="C5" s="3">
        <f>AVERAGE(36719+37023+36480+38916+43035)/5</f>
        <v>38434.6</v>
      </c>
      <c r="D5" s="3">
        <f>AVERAGE(67483+68668+67001+69501+75062)/5</f>
        <v>69543</v>
      </c>
    </row>
    <row r="6">
      <c r="A6" s="2" t="s">
        <v>8</v>
      </c>
      <c r="B6" s="3">
        <f>AVERAGE(30+33+37+61+24)/5</f>
        <v>37</v>
      </c>
      <c r="C6" s="3">
        <f>AVERAGE(87826+80021+92190+74294+81840)/5</f>
        <v>83234.2</v>
      </c>
      <c r="D6" s="3">
        <f>AVERAGE(153942+157734+160802+153007+153506)/5</f>
        <v>155798.2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</row>
    <row r="2">
      <c r="A2" s="2" t="s">
        <v>4</v>
      </c>
      <c r="B2" s="2">
        <f>AVERAGE(2+2+2+2+2)/5</f>
        <v>2</v>
      </c>
      <c r="C2" s="2">
        <f>AVERAGE(103+105+107+96+106)/5</f>
        <v>103.4</v>
      </c>
      <c r="D2" s="2">
        <f>AVERAGE(49+49+49+49+49)/5</f>
        <v>49</v>
      </c>
    </row>
    <row r="3">
      <c r="A3" s="2" t="s">
        <v>5</v>
      </c>
      <c r="B3" s="3">
        <f>AVERAGE(7+6+6+9+11)/5</f>
        <v>7.8</v>
      </c>
      <c r="C3" s="3">
        <f>AVERAGE(1897+1883+1921+1915+1901)/5</f>
        <v>1903.4</v>
      </c>
      <c r="D3" s="3">
        <f>AVERAGE(499+499+499+499+499)/5</f>
        <v>499</v>
      </c>
    </row>
    <row r="4">
      <c r="A4" s="2" t="s">
        <v>6</v>
      </c>
      <c r="B4" s="3">
        <f>AVERAGE(7+8+6+6+7)/5</f>
        <v>6.8</v>
      </c>
      <c r="C4" s="3">
        <f>AVERAGE(4325+4320+4272+4314+4311)/5</f>
        <v>4308.4</v>
      </c>
      <c r="D4" s="3">
        <f>AVERAGE(999+999+999+999+999)/5</f>
        <v>999</v>
      </c>
    </row>
    <row r="5">
      <c r="A5" s="2" t="s">
        <v>7</v>
      </c>
      <c r="B5" s="3">
        <f>AVERAGE(19+16+19+25+17)/5</f>
        <v>19.2</v>
      </c>
      <c r="C5" s="3">
        <f>AVERAGE(27053+27128+27105+27073+27103)/5</f>
        <v>27092.4</v>
      </c>
      <c r="D5" s="3">
        <f>AVERAGE(4999+4999+4999+4999+4999)/5</f>
        <v>4999</v>
      </c>
    </row>
    <row r="6">
      <c r="A6" s="2" t="s">
        <v>8</v>
      </c>
      <c r="B6" s="3">
        <f>AVERAGE(24+27+32+32+36)/5</f>
        <v>30.2</v>
      </c>
      <c r="C6" s="3">
        <f>AVERAGE(59057+59125+59252+59081+59170)/5</f>
        <v>59137</v>
      </c>
      <c r="D6" s="3">
        <f>AVERAGE(9999+9999+9999+9999+9999)/5</f>
        <v>9999</v>
      </c>
    </row>
  </sheetData>
  <drawing r:id="rId1"/>
</worksheet>
</file>