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3"/>
  <workbookPr/>
  <mc:AlternateContent xmlns:mc="http://schemas.openxmlformats.org/markup-compatibility/2006">
    <mc:Choice Requires="x15">
      <x15ac:absPath xmlns:x15ac="http://schemas.microsoft.com/office/spreadsheetml/2010/11/ac" url="C:\Users\Dr. D\Documents\CEXAL R and D\august 2025\"/>
    </mc:Choice>
  </mc:AlternateContent>
  <xr:revisionPtr revIDLastSave="237" documentId="11_ADD302E81C2526857D335D90C7A95C9E05848D3E" xr6:coauthVersionLast="47" xr6:coauthVersionMax="47" xr10:uidLastSave="{D4B4BD5E-925C-4596-AF08-81BBCDAF21A9}"/>
  <bookViews>
    <workbookView xWindow="0" yWindow="0" windowWidth="19905" windowHeight="7710" xr2:uid="{00000000-000D-0000-FFFF-FFFF00000000}"/>
  </bookViews>
  <sheets>
    <sheet name="Resul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F55" i="1"/>
  <c r="F54" i="1"/>
  <c r="Z45" i="1"/>
  <c r="Z46" i="1"/>
  <c r="Z47" i="1"/>
  <c r="Z48" i="1"/>
  <c r="Z49" i="1"/>
  <c r="Z50" i="1"/>
  <c r="Z51" i="1"/>
  <c r="Z52" i="1"/>
  <c r="Z53" i="1"/>
  <c r="Z54" i="1"/>
  <c r="Z44" i="1"/>
  <c r="V54" i="1"/>
  <c r="V53" i="1"/>
  <c r="V52" i="1"/>
  <c r="V51" i="1"/>
  <c r="V50" i="1"/>
  <c r="V49" i="1"/>
  <c r="V45" i="1"/>
  <c r="V48" i="1"/>
  <c r="V47" i="1"/>
  <c r="V46" i="1"/>
  <c r="U45" i="1"/>
  <c r="V44" i="1"/>
  <c r="U54" i="1"/>
  <c r="X54" i="1" s="1"/>
  <c r="U53" i="1"/>
  <c r="X53" i="1" s="1"/>
  <c r="U52" i="1"/>
  <c r="X52" i="1" s="1"/>
  <c r="U51" i="1"/>
  <c r="X51" i="1" s="1"/>
  <c r="U50" i="1"/>
  <c r="X50" i="1" s="1"/>
  <c r="U49" i="1"/>
  <c r="X49" i="1" s="1"/>
  <c r="U48" i="1"/>
  <c r="X48" i="1" s="1"/>
  <c r="U47" i="1"/>
  <c r="X47" i="1" s="1"/>
  <c r="U46" i="1"/>
  <c r="X46" i="1" s="1"/>
  <c r="X45" i="1"/>
  <c r="U44" i="1"/>
  <c r="X44" i="1" s="1"/>
  <c r="S54" i="1"/>
  <c r="W54" i="1" s="1"/>
  <c r="S53" i="1"/>
  <c r="W53" i="1" s="1"/>
  <c r="S52" i="1"/>
  <c r="W52" i="1" s="1"/>
  <c r="S51" i="1"/>
  <c r="W51" i="1" s="1"/>
  <c r="S50" i="1"/>
  <c r="W50" i="1" s="1"/>
  <c r="S49" i="1"/>
  <c r="W49" i="1" s="1"/>
  <c r="S48" i="1"/>
  <c r="W48" i="1" s="1"/>
  <c r="S47" i="1"/>
  <c r="W47" i="1" s="1"/>
  <c r="S46" i="1"/>
  <c r="W46" i="1" s="1"/>
  <c r="S45" i="1"/>
  <c r="W45" i="1" s="1"/>
  <c r="S44" i="1"/>
  <c r="W44" i="1" s="1"/>
</calcChain>
</file>

<file path=xl/sharedStrings.xml><?xml version="1.0" encoding="utf-8"?>
<sst xmlns="http://schemas.openxmlformats.org/spreadsheetml/2006/main" count="133" uniqueCount="36">
  <si>
    <t>0 wash</t>
  </si>
  <si>
    <t>A</t>
  </si>
  <si>
    <t>485/20,528/20</t>
  </si>
  <si>
    <t>Gain = 50</t>
  </si>
  <si>
    <t>B</t>
  </si>
  <si>
    <t>C</t>
  </si>
  <si>
    <t>D</t>
  </si>
  <si>
    <t>E</t>
  </si>
  <si>
    <t>F</t>
  </si>
  <si>
    <t>G</t>
  </si>
  <si>
    <t>H</t>
  </si>
  <si>
    <t xml:space="preserve">0 wash </t>
  </si>
  <si>
    <t>Gain = 60</t>
  </si>
  <si>
    <t>1 wash</t>
  </si>
  <si>
    <t>2nd wash</t>
  </si>
  <si>
    <t>ECO3R_P</t>
  </si>
  <si>
    <t>ECO3R_tr1</t>
  </si>
  <si>
    <t>ECO3R_tr2</t>
  </si>
  <si>
    <t>ECO3R_tr3</t>
  </si>
  <si>
    <t>ECO3R_tr4</t>
  </si>
  <si>
    <t>ECO3R_tr6</t>
  </si>
  <si>
    <t>ECO3R_tr7</t>
  </si>
  <si>
    <t>ECA1_P</t>
  </si>
  <si>
    <t>ECA1_tr1</t>
  </si>
  <si>
    <t>Percentage of normalisedabove baseline</t>
  </si>
  <si>
    <t>Percentage of not normalisedabove baseline</t>
  </si>
  <si>
    <t>3rd wash</t>
  </si>
  <si>
    <t>TEST</t>
  </si>
  <si>
    <t>Averg</t>
  </si>
  <si>
    <t>BLANK</t>
  </si>
  <si>
    <t>STDV.P</t>
  </si>
  <si>
    <t>Normalised Averg</t>
  </si>
  <si>
    <t>STDV</t>
  </si>
  <si>
    <t>ECA1_OMPs</t>
  </si>
  <si>
    <t>ECA2_P</t>
  </si>
  <si>
    <t>ECA2_P = ECA2_OMP on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</si>
</sst>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1"/>
      <color rgb="FF000000"/>
      <name val="Aptos Narrow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9" fontId="4" fillId="0" borderId="0" xfId="0" applyNumberFormat="1" applyFont="1"/>
    <xf numFmtId="0" fontId="0" fillId="17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485775</xdr:colOff>
      <xdr:row>28</xdr:row>
      <xdr:rowOff>9525</xdr:rowOff>
    </xdr:from>
    <xdr:to>
      <xdr:col>40</xdr:col>
      <xdr:colOff>38100</xdr:colOff>
      <xdr:row>37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0996C0-1CEF-1524-0E9C-F0083C38BBAF}"/>
            </a:ext>
            <a:ext uri="{147F2762-F138-4A5C-976F-8EAC2B608ADB}">
              <a16:predDERef xmlns:a16="http://schemas.microsoft.com/office/drawing/2014/main" pred="{79730129-A2B8-2855-DFAE-17F82C3E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22025" y="5124450"/>
          <a:ext cx="2600325" cy="1762125"/>
        </a:xfrm>
        <a:prstGeom prst="rect">
          <a:avLst/>
        </a:prstGeom>
      </xdr:spPr>
    </xdr:pic>
    <xdr:clientData/>
  </xdr:twoCellAnchor>
  <xdr:twoCellAnchor editAs="oneCell">
    <xdr:from>
      <xdr:col>26</xdr:col>
      <xdr:colOff>123825</xdr:colOff>
      <xdr:row>20</xdr:row>
      <xdr:rowOff>152400</xdr:rowOff>
    </xdr:from>
    <xdr:to>
      <xdr:col>33</xdr:col>
      <xdr:colOff>428625</xdr:colOff>
      <xdr:row>39</xdr:row>
      <xdr:rowOff>28575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B49AE6CC-E628-558A-CE39-B877DBF5A965}"/>
            </a:ext>
            <a:ext uri="{147F2762-F138-4A5C-976F-8EAC2B608ADB}">
              <a16:predDERef xmlns:a16="http://schemas.microsoft.com/office/drawing/2014/main" pred="{F30996C0-1CEF-1524-0E9C-F0083C38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73650" y="3810000"/>
          <a:ext cx="45720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428625</xdr:colOff>
      <xdr:row>21</xdr:row>
      <xdr:rowOff>19050</xdr:rowOff>
    </xdr:from>
    <xdr:to>
      <xdr:col>25</xdr:col>
      <xdr:colOff>76200</xdr:colOff>
      <xdr:row>38</xdr:row>
      <xdr:rowOff>114300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49EFFB3C-FFBC-848A-C956-60930D4FD3E5}"/>
            </a:ext>
            <a:ext uri="{147F2762-F138-4A5C-976F-8EAC2B608ADB}">
              <a16:predDERef xmlns:a16="http://schemas.microsoft.com/office/drawing/2014/main" pred="{B49AE6CC-E628-558A-CE39-B877DBF5A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96725" y="3867150"/>
          <a:ext cx="5334000" cy="320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X21" workbookViewId="0">
      <selection activeCell="F42" sqref="F42"/>
    </sheetView>
  </sheetViews>
  <sheetFormatPr defaultRowHeight="15"/>
  <cols>
    <col min="1" max="1" width="10.85546875" customWidth="1"/>
    <col min="4" max="4" width="10.5703125" customWidth="1"/>
    <col min="5" max="5" width="10.85546875" customWidth="1"/>
    <col min="6" max="6" width="11.42578125" customWidth="1"/>
    <col min="7" max="7" width="10.5703125" customWidth="1"/>
    <col min="8" max="8" width="12" customWidth="1"/>
    <col min="9" max="9" width="10.7109375" customWidth="1"/>
    <col min="12" max="12" width="11.85546875" customWidth="1"/>
    <col min="13" max="13" width="10" customWidth="1"/>
    <col min="18" max="18" width="12" customWidth="1"/>
    <col min="22" max="22" width="16.7109375" customWidth="1"/>
    <col min="25" max="25" width="10.85546875" customWidth="1"/>
    <col min="26" max="26" width="10.42578125" customWidth="1"/>
  </cols>
  <sheetData>
    <row r="1" spans="2:16"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P1" t="s">
        <v>0</v>
      </c>
    </row>
    <row r="2" spans="2:16" ht="14.25">
      <c r="B2" s="2" t="s">
        <v>1</v>
      </c>
      <c r="C2" s="3">
        <v>488</v>
      </c>
      <c r="D2" s="4">
        <v>2707</v>
      </c>
      <c r="E2" s="5">
        <v>2203</v>
      </c>
      <c r="F2" s="6">
        <v>3734</v>
      </c>
      <c r="G2" s="7">
        <v>1408</v>
      </c>
      <c r="H2" s="4">
        <v>2795</v>
      </c>
      <c r="I2" s="8">
        <v>5735</v>
      </c>
      <c r="J2" s="6">
        <v>3913</v>
      </c>
      <c r="K2" s="9">
        <v>5056</v>
      </c>
      <c r="L2" s="3">
        <v>0</v>
      </c>
      <c r="M2" s="3">
        <v>0</v>
      </c>
      <c r="N2" s="3">
        <v>1</v>
      </c>
      <c r="O2" s="10" t="s">
        <v>2</v>
      </c>
      <c r="P2" t="s">
        <v>3</v>
      </c>
    </row>
    <row r="3" spans="2:16" ht="14.25">
      <c r="B3" s="2" t="s">
        <v>4</v>
      </c>
      <c r="C3" s="7">
        <v>1137</v>
      </c>
      <c r="D3" s="4">
        <v>2782</v>
      </c>
      <c r="E3" s="5">
        <v>1996</v>
      </c>
      <c r="F3" s="6">
        <v>4187</v>
      </c>
      <c r="G3" s="7">
        <v>1640</v>
      </c>
      <c r="H3" s="6">
        <v>4186</v>
      </c>
      <c r="I3" s="9">
        <v>4496</v>
      </c>
      <c r="J3" s="8">
        <v>5712</v>
      </c>
      <c r="K3" s="11">
        <v>11894</v>
      </c>
      <c r="L3" s="3">
        <v>6</v>
      </c>
      <c r="M3" s="3">
        <v>11</v>
      </c>
      <c r="N3" s="3">
        <v>8</v>
      </c>
      <c r="O3" s="10" t="s">
        <v>2</v>
      </c>
    </row>
    <row r="4" spans="2:16" ht="14.25">
      <c r="B4" s="2" t="s">
        <v>5</v>
      </c>
      <c r="C4" s="7">
        <v>1046</v>
      </c>
      <c r="D4" s="5">
        <v>2444</v>
      </c>
      <c r="E4" s="4">
        <v>3019</v>
      </c>
      <c r="F4" s="8">
        <v>5643</v>
      </c>
      <c r="G4" s="5">
        <v>1815</v>
      </c>
      <c r="H4" s="9">
        <v>4482</v>
      </c>
      <c r="I4" s="8">
        <v>5878</v>
      </c>
      <c r="J4" s="12">
        <v>10322</v>
      </c>
      <c r="K4" s="13">
        <v>8556</v>
      </c>
      <c r="L4" s="3">
        <v>8</v>
      </c>
      <c r="M4" s="3">
        <v>11</v>
      </c>
      <c r="N4" s="3">
        <v>9</v>
      </c>
      <c r="O4" s="10" t="s">
        <v>2</v>
      </c>
    </row>
    <row r="5" spans="2:16" ht="14.25">
      <c r="B5" s="2" t="s">
        <v>6</v>
      </c>
      <c r="C5" s="3">
        <v>596</v>
      </c>
      <c r="D5" s="7">
        <v>1358</v>
      </c>
      <c r="E5" s="7">
        <v>1581</v>
      </c>
      <c r="F5" s="5">
        <v>2364</v>
      </c>
      <c r="G5" s="3">
        <v>647</v>
      </c>
      <c r="H5" s="7">
        <v>1157</v>
      </c>
      <c r="I5" s="7">
        <v>1681</v>
      </c>
      <c r="J5" s="5">
        <v>2371</v>
      </c>
      <c r="K5" s="6">
        <v>3542</v>
      </c>
      <c r="L5" s="3">
        <v>0</v>
      </c>
      <c r="M5" s="3">
        <v>0</v>
      </c>
      <c r="N5" s="3">
        <v>1</v>
      </c>
      <c r="O5" s="10" t="s">
        <v>2</v>
      </c>
    </row>
    <row r="6" spans="2:16" ht="14.25">
      <c r="B6" s="2" t="s">
        <v>7</v>
      </c>
      <c r="C6" s="3">
        <v>656</v>
      </c>
      <c r="D6" s="5">
        <v>1748</v>
      </c>
      <c r="E6" s="7">
        <v>1234</v>
      </c>
      <c r="F6" s="5">
        <v>2184</v>
      </c>
      <c r="G6" s="3">
        <v>515</v>
      </c>
      <c r="H6" s="7">
        <v>1027</v>
      </c>
      <c r="I6" s="7">
        <v>1644</v>
      </c>
      <c r="J6" s="7">
        <v>1648</v>
      </c>
      <c r="K6" s="5">
        <v>1880</v>
      </c>
      <c r="L6" s="3">
        <v>0</v>
      </c>
      <c r="M6" s="3">
        <v>0</v>
      </c>
      <c r="N6" s="3">
        <v>8</v>
      </c>
      <c r="O6" s="10" t="s">
        <v>2</v>
      </c>
    </row>
    <row r="7" spans="2:16" ht="14.25">
      <c r="B7" s="2" t="s">
        <v>8</v>
      </c>
      <c r="C7" s="3">
        <v>342</v>
      </c>
      <c r="D7" s="5">
        <v>1872</v>
      </c>
      <c r="E7" s="7">
        <v>1476</v>
      </c>
      <c r="F7" s="5">
        <v>1885</v>
      </c>
      <c r="G7" s="3">
        <v>439</v>
      </c>
      <c r="H7" s="7">
        <v>1146</v>
      </c>
      <c r="I7" s="7">
        <v>1305</v>
      </c>
      <c r="J7" s="7">
        <v>1585</v>
      </c>
      <c r="K7" s="9">
        <v>5084</v>
      </c>
      <c r="L7" s="3">
        <v>2</v>
      </c>
      <c r="M7" s="3">
        <v>9</v>
      </c>
      <c r="N7" s="3">
        <v>13</v>
      </c>
      <c r="O7" s="10" t="s">
        <v>2</v>
      </c>
    </row>
    <row r="8" spans="2:16" ht="14.25">
      <c r="B8" s="2" t="s">
        <v>9</v>
      </c>
      <c r="C8" s="7">
        <v>1198</v>
      </c>
      <c r="D8" s="7">
        <v>870</v>
      </c>
      <c r="E8" s="7">
        <v>1676</v>
      </c>
      <c r="F8" s="3">
        <v>603</v>
      </c>
      <c r="G8" s="3">
        <v>721</v>
      </c>
      <c r="H8" s="3">
        <v>783</v>
      </c>
      <c r="I8" s="3">
        <v>19</v>
      </c>
      <c r="J8" s="3">
        <v>38</v>
      </c>
      <c r="K8" s="3">
        <v>24</v>
      </c>
      <c r="L8" s="3">
        <v>12</v>
      </c>
      <c r="M8" s="3">
        <v>5</v>
      </c>
      <c r="N8" s="3">
        <v>0</v>
      </c>
      <c r="O8" s="10" t="s">
        <v>2</v>
      </c>
    </row>
    <row r="9" spans="2:16" ht="14.25">
      <c r="B9" s="2" t="s">
        <v>10</v>
      </c>
      <c r="C9" s="7">
        <v>964</v>
      </c>
      <c r="D9" s="7">
        <v>1314</v>
      </c>
      <c r="E9" s="7">
        <v>1595</v>
      </c>
      <c r="F9" s="3">
        <v>410</v>
      </c>
      <c r="G9" s="3">
        <v>699</v>
      </c>
      <c r="H9" s="3">
        <v>586</v>
      </c>
      <c r="I9" s="3">
        <v>165</v>
      </c>
      <c r="J9" s="3">
        <v>137</v>
      </c>
      <c r="K9" s="3">
        <v>146</v>
      </c>
      <c r="L9" s="3">
        <v>7</v>
      </c>
      <c r="M9" s="3">
        <v>0</v>
      </c>
      <c r="N9" s="3">
        <v>0</v>
      </c>
      <c r="O9" s="10" t="s">
        <v>2</v>
      </c>
    </row>
    <row r="11" spans="2:16">
      <c r="B11" s="1"/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P11" t="s">
        <v>11</v>
      </c>
    </row>
    <row r="12" spans="2:16" ht="14.25">
      <c r="B12" s="2" t="s">
        <v>1</v>
      </c>
      <c r="C12" s="3">
        <v>1889</v>
      </c>
      <c r="D12" s="5">
        <v>10152</v>
      </c>
      <c r="E12" s="5">
        <v>8349</v>
      </c>
      <c r="F12" s="6">
        <v>14380</v>
      </c>
      <c r="G12" s="7">
        <v>5219</v>
      </c>
      <c r="H12" s="4">
        <v>10704</v>
      </c>
      <c r="I12" s="8">
        <v>21507</v>
      </c>
      <c r="J12" s="6">
        <v>14435</v>
      </c>
      <c r="K12" s="9">
        <v>20216</v>
      </c>
      <c r="L12" s="3">
        <v>17</v>
      </c>
      <c r="M12" s="3">
        <v>12</v>
      </c>
      <c r="N12" s="3">
        <v>11</v>
      </c>
      <c r="O12" s="10" t="s">
        <v>2</v>
      </c>
      <c r="P12" t="s">
        <v>12</v>
      </c>
    </row>
    <row r="13" spans="2:16" ht="14.25">
      <c r="B13" s="2" t="s">
        <v>4</v>
      </c>
      <c r="C13" s="7">
        <v>4239</v>
      </c>
      <c r="D13" s="4">
        <v>10419</v>
      </c>
      <c r="E13" s="5">
        <v>7502</v>
      </c>
      <c r="F13" s="6">
        <v>15699</v>
      </c>
      <c r="G13" s="7">
        <v>6212</v>
      </c>
      <c r="H13" s="6">
        <v>16188</v>
      </c>
      <c r="I13" s="6">
        <v>16924</v>
      </c>
      <c r="J13" s="8">
        <v>21715</v>
      </c>
      <c r="K13" s="11">
        <v>47764</v>
      </c>
      <c r="L13" s="3">
        <v>28</v>
      </c>
      <c r="M13" s="3">
        <v>23</v>
      </c>
      <c r="N13" s="3">
        <v>17</v>
      </c>
      <c r="O13" s="10" t="s">
        <v>2</v>
      </c>
    </row>
    <row r="14" spans="2:16" ht="14.25">
      <c r="B14" s="2" t="s">
        <v>5</v>
      </c>
      <c r="C14" s="7">
        <v>3989</v>
      </c>
      <c r="D14" s="5">
        <v>9202</v>
      </c>
      <c r="E14" s="4">
        <v>11356</v>
      </c>
      <c r="F14" s="8">
        <v>21535</v>
      </c>
      <c r="G14" s="5">
        <v>6879</v>
      </c>
      <c r="H14" s="9">
        <v>17433</v>
      </c>
      <c r="I14" s="8">
        <v>21918</v>
      </c>
      <c r="J14" s="14">
        <v>27036</v>
      </c>
      <c r="K14" s="15">
        <v>27895</v>
      </c>
      <c r="L14" s="3">
        <v>12</v>
      </c>
      <c r="M14" s="3">
        <v>12</v>
      </c>
      <c r="N14" s="3">
        <v>19</v>
      </c>
      <c r="O14" s="10" t="s">
        <v>2</v>
      </c>
    </row>
    <row r="15" spans="2:16" ht="14.25">
      <c r="B15" s="2" t="s">
        <v>6</v>
      </c>
      <c r="C15" s="3">
        <v>2141</v>
      </c>
      <c r="D15" s="7">
        <v>4922</v>
      </c>
      <c r="E15" s="7">
        <v>5708</v>
      </c>
      <c r="F15" s="5">
        <v>8705</v>
      </c>
      <c r="G15" s="3">
        <v>2305</v>
      </c>
      <c r="H15" s="7">
        <v>4238</v>
      </c>
      <c r="I15" s="7">
        <v>6188</v>
      </c>
      <c r="J15" s="5">
        <v>8364</v>
      </c>
      <c r="K15" s="4">
        <v>10717</v>
      </c>
      <c r="L15" s="3">
        <v>28</v>
      </c>
      <c r="M15" s="3">
        <v>29</v>
      </c>
      <c r="N15" s="3">
        <v>27</v>
      </c>
      <c r="O15" s="10" t="s">
        <v>2</v>
      </c>
    </row>
    <row r="16" spans="2:16" ht="14.25">
      <c r="B16" s="2" t="s">
        <v>7</v>
      </c>
      <c r="C16" s="3">
        <v>2346</v>
      </c>
      <c r="D16" s="7">
        <v>6320</v>
      </c>
      <c r="E16" s="7">
        <v>4591</v>
      </c>
      <c r="F16" s="5">
        <v>8023</v>
      </c>
      <c r="G16" s="3">
        <v>1844</v>
      </c>
      <c r="H16" s="7">
        <v>3777</v>
      </c>
      <c r="I16" s="7">
        <v>6000</v>
      </c>
      <c r="J16" s="7">
        <v>5977</v>
      </c>
      <c r="K16" s="5">
        <v>6895</v>
      </c>
      <c r="L16" s="3">
        <v>12</v>
      </c>
      <c r="M16" s="3">
        <v>18</v>
      </c>
      <c r="N16" s="3">
        <v>26</v>
      </c>
      <c r="O16" s="10" t="s">
        <v>2</v>
      </c>
    </row>
    <row r="17" spans="2:16" ht="14.25">
      <c r="B17" s="2" t="s">
        <v>8</v>
      </c>
      <c r="C17" s="3">
        <v>1270</v>
      </c>
      <c r="D17" s="7">
        <v>6757</v>
      </c>
      <c r="E17" s="7">
        <v>5432</v>
      </c>
      <c r="F17" s="7">
        <v>6583</v>
      </c>
      <c r="G17" s="3">
        <v>1590</v>
      </c>
      <c r="H17" s="7">
        <v>4192</v>
      </c>
      <c r="I17" s="7">
        <v>4800</v>
      </c>
      <c r="J17" s="7">
        <v>5916</v>
      </c>
      <c r="K17" s="6">
        <v>14221</v>
      </c>
      <c r="L17" s="3">
        <v>20</v>
      </c>
      <c r="M17" s="3">
        <v>27</v>
      </c>
      <c r="N17" s="3">
        <v>30</v>
      </c>
      <c r="O17" s="10" t="s">
        <v>2</v>
      </c>
    </row>
    <row r="18" spans="2:16" ht="14.25">
      <c r="B18" s="2" t="s">
        <v>9</v>
      </c>
      <c r="C18" s="7">
        <v>4530</v>
      </c>
      <c r="D18" s="7">
        <v>3626</v>
      </c>
      <c r="E18" s="7">
        <v>6347</v>
      </c>
      <c r="F18" s="3">
        <v>2269</v>
      </c>
      <c r="G18" s="3">
        <v>2713</v>
      </c>
      <c r="H18" s="3">
        <v>3024</v>
      </c>
      <c r="I18" s="3">
        <v>89</v>
      </c>
      <c r="J18" s="3">
        <v>125</v>
      </c>
      <c r="K18" s="3">
        <v>61</v>
      </c>
      <c r="L18" s="3">
        <v>21</v>
      </c>
      <c r="M18" s="3">
        <v>27</v>
      </c>
      <c r="N18" s="3">
        <v>31</v>
      </c>
      <c r="O18" s="10" t="s">
        <v>2</v>
      </c>
    </row>
    <row r="19" spans="2:16" ht="14.25">
      <c r="B19" s="2" t="s">
        <v>10</v>
      </c>
      <c r="C19" s="7">
        <v>3776</v>
      </c>
      <c r="D19" s="7">
        <v>5171</v>
      </c>
      <c r="E19" s="7">
        <v>6312</v>
      </c>
      <c r="F19" s="3">
        <v>1550</v>
      </c>
      <c r="G19" s="3">
        <v>1902</v>
      </c>
      <c r="H19" s="3">
        <v>2248</v>
      </c>
      <c r="I19" s="3">
        <v>603</v>
      </c>
      <c r="J19" s="3">
        <v>454</v>
      </c>
      <c r="K19" s="3">
        <v>503</v>
      </c>
      <c r="L19" s="3">
        <v>15</v>
      </c>
      <c r="M19" s="3">
        <v>21</v>
      </c>
      <c r="N19" s="3">
        <v>28</v>
      </c>
      <c r="O19" s="10" t="s">
        <v>2</v>
      </c>
    </row>
    <row r="21" spans="2:16">
      <c r="B21" s="1"/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P21" t="s">
        <v>13</v>
      </c>
    </row>
    <row r="22" spans="2:16" ht="14.25">
      <c r="B22" s="2" t="s">
        <v>1</v>
      </c>
      <c r="C22" s="3">
        <v>783</v>
      </c>
      <c r="D22" s="7">
        <v>2985</v>
      </c>
      <c r="E22" s="7">
        <v>3499</v>
      </c>
      <c r="F22" s="4">
        <v>7837</v>
      </c>
      <c r="G22" s="7">
        <v>3527</v>
      </c>
      <c r="H22" s="7">
        <v>3852</v>
      </c>
      <c r="I22" s="13">
        <v>21744</v>
      </c>
      <c r="J22" s="4">
        <v>7568</v>
      </c>
      <c r="K22" s="16">
        <v>20992</v>
      </c>
      <c r="L22" s="3">
        <v>16</v>
      </c>
      <c r="M22" s="3">
        <v>10</v>
      </c>
      <c r="N22" s="3">
        <v>14</v>
      </c>
      <c r="O22" s="10" t="s">
        <v>2</v>
      </c>
      <c r="P22" t="s">
        <v>12</v>
      </c>
    </row>
    <row r="23" spans="2:16" ht="14.25">
      <c r="B23" s="2" t="s">
        <v>4</v>
      </c>
      <c r="C23" s="7">
        <v>2610</v>
      </c>
      <c r="D23" s="5">
        <v>4286</v>
      </c>
      <c r="E23" s="7">
        <v>3095</v>
      </c>
      <c r="F23" s="4">
        <v>8417</v>
      </c>
      <c r="G23" s="7">
        <v>4102</v>
      </c>
      <c r="H23" s="6">
        <v>8923</v>
      </c>
      <c r="I23" s="15">
        <v>18528</v>
      </c>
      <c r="J23" s="6">
        <v>8874</v>
      </c>
      <c r="K23" s="11">
        <v>29524</v>
      </c>
      <c r="L23" s="3">
        <v>22</v>
      </c>
      <c r="M23" s="3">
        <v>26</v>
      </c>
      <c r="N23" s="3">
        <v>24</v>
      </c>
      <c r="O23" s="10" t="s">
        <v>2</v>
      </c>
    </row>
    <row r="24" spans="2:16" ht="14.25">
      <c r="B24" s="2" t="s">
        <v>5</v>
      </c>
      <c r="C24" s="7">
        <v>2705</v>
      </c>
      <c r="D24" s="7">
        <v>3693</v>
      </c>
      <c r="E24" s="5">
        <v>5766</v>
      </c>
      <c r="F24" s="9">
        <v>12436</v>
      </c>
      <c r="G24" s="5">
        <v>4533</v>
      </c>
      <c r="H24" s="6">
        <v>10133</v>
      </c>
      <c r="I24" s="16">
        <v>19064</v>
      </c>
      <c r="J24" s="6">
        <v>10291</v>
      </c>
      <c r="K24" s="17">
        <v>24363</v>
      </c>
      <c r="L24" s="3">
        <v>14</v>
      </c>
      <c r="M24" s="3">
        <v>22</v>
      </c>
      <c r="N24" s="3">
        <v>29</v>
      </c>
      <c r="O24" s="10" t="s">
        <v>2</v>
      </c>
    </row>
    <row r="25" spans="2:16" ht="14.25">
      <c r="B25" s="2" t="s">
        <v>6</v>
      </c>
      <c r="C25" s="3">
        <v>532</v>
      </c>
      <c r="D25" s="3">
        <v>903</v>
      </c>
      <c r="E25" s="3">
        <v>785</v>
      </c>
      <c r="F25" s="3">
        <v>1118</v>
      </c>
      <c r="G25" s="3">
        <v>730</v>
      </c>
      <c r="H25" s="3">
        <v>291</v>
      </c>
      <c r="I25" s="6">
        <v>8974</v>
      </c>
      <c r="J25" s="6">
        <v>9906</v>
      </c>
      <c r="K25" s="9">
        <v>10687</v>
      </c>
      <c r="L25" s="3">
        <v>10</v>
      </c>
      <c r="M25" s="3">
        <v>15</v>
      </c>
      <c r="N25" s="3">
        <v>25</v>
      </c>
      <c r="O25" s="10" t="s">
        <v>2</v>
      </c>
    </row>
    <row r="26" spans="2:16" ht="14.25">
      <c r="B26" s="2" t="s">
        <v>7</v>
      </c>
      <c r="C26" s="3">
        <v>393</v>
      </c>
      <c r="D26" s="3">
        <v>833</v>
      </c>
      <c r="E26" s="3">
        <v>716</v>
      </c>
      <c r="F26" s="3">
        <v>1945</v>
      </c>
      <c r="G26" s="3">
        <v>392</v>
      </c>
      <c r="H26" s="3">
        <v>543</v>
      </c>
      <c r="I26" s="4">
        <v>6993</v>
      </c>
      <c r="J26" s="7">
        <v>2136</v>
      </c>
      <c r="K26" s="6">
        <v>9603</v>
      </c>
      <c r="L26" s="3">
        <v>30</v>
      </c>
      <c r="M26" s="3">
        <v>23</v>
      </c>
      <c r="N26" s="3">
        <v>15</v>
      </c>
      <c r="O26" s="10" t="s">
        <v>2</v>
      </c>
    </row>
    <row r="27" spans="2:16" ht="14.25">
      <c r="B27" s="2" t="s">
        <v>8</v>
      </c>
      <c r="C27" s="3">
        <v>196</v>
      </c>
      <c r="D27" s="3">
        <v>663</v>
      </c>
      <c r="E27" s="3">
        <v>1763</v>
      </c>
      <c r="F27" s="3">
        <v>934</v>
      </c>
      <c r="G27" s="3">
        <v>363</v>
      </c>
      <c r="H27" s="4">
        <v>6541</v>
      </c>
      <c r="I27" s="3">
        <v>1171</v>
      </c>
      <c r="J27" s="6">
        <v>8796</v>
      </c>
      <c r="K27" s="8">
        <v>13446</v>
      </c>
      <c r="L27" s="3">
        <v>28</v>
      </c>
      <c r="M27" s="3">
        <v>18</v>
      </c>
      <c r="N27" s="3">
        <v>11</v>
      </c>
      <c r="O27" s="10" t="s">
        <v>2</v>
      </c>
    </row>
    <row r="28" spans="2:16" ht="14.25">
      <c r="B28" s="2" t="s">
        <v>9</v>
      </c>
      <c r="C28" s="3">
        <v>1949</v>
      </c>
      <c r="D28" s="3">
        <v>1583</v>
      </c>
      <c r="E28" s="7">
        <v>2540</v>
      </c>
      <c r="F28" s="3">
        <v>192</v>
      </c>
      <c r="G28" s="3">
        <v>351</v>
      </c>
      <c r="H28" s="3">
        <v>299</v>
      </c>
      <c r="I28" s="3">
        <v>47</v>
      </c>
      <c r="J28" s="3">
        <v>48</v>
      </c>
      <c r="K28" s="3">
        <v>42</v>
      </c>
      <c r="L28" s="3">
        <v>20</v>
      </c>
      <c r="M28" s="3">
        <v>12</v>
      </c>
      <c r="N28" s="3">
        <v>14</v>
      </c>
      <c r="O28" s="10" t="s">
        <v>2</v>
      </c>
    </row>
    <row r="29" spans="2:16" ht="14.25">
      <c r="B29" s="2" t="s">
        <v>10</v>
      </c>
      <c r="C29" s="3">
        <v>1896</v>
      </c>
      <c r="D29" s="7">
        <v>2551</v>
      </c>
      <c r="E29" s="7">
        <v>3617</v>
      </c>
      <c r="F29" s="3">
        <v>240</v>
      </c>
      <c r="G29" s="7">
        <v>2344</v>
      </c>
      <c r="H29" s="3">
        <v>341</v>
      </c>
      <c r="I29" s="3">
        <v>504</v>
      </c>
      <c r="J29" s="3">
        <v>260</v>
      </c>
      <c r="K29" s="3">
        <v>341</v>
      </c>
      <c r="L29" s="3">
        <v>23</v>
      </c>
      <c r="M29" s="3">
        <v>29</v>
      </c>
      <c r="N29" s="3">
        <v>24</v>
      </c>
      <c r="O29" s="10" t="s">
        <v>2</v>
      </c>
    </row>
    <row r="32" spans="2:16">
      <c r="B32" s="1"/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  <c r="L32" s="2">
        <v>10</v>
      </c>
      <c r="M32" s="2">
        <v>11</v>
      </c>
      <c r="N32" s="2">
        <v>12</v>
      </c>
      <c r="P32" t="s">
        <v>14</v>
      </c>
    </row>
    <row r="33" spans="2:26" ht="14.25">
      <c r="B33" s="2" t="s">
        <v>1</v>
      </c>
      <c r="C33" s="3">
        <v>636</v>
      </c>
      <c r="D33" s="5">
        <v>1864</v>
      </c>
      <c r="E33" s="4">
        <v>2356</v>
      </c>
      <c r="F33" s="15">
        <v>6062</v>
      </c>
      <c r="G33" s="4">
        <v>2356</v>
      </c>
      <c r="H33" s="5">
        <v>2068</v>
      </c>
      <c r="I33" s="14">
        <v>5816</v>
      </c>
      <c r="J33" s="14">
        <v>5357</v>
      </c>
      <c r="K33" s="6">
        <v>3359</v>
      </c>
      <c r="L33" s="3">
        <v>20</v>
      </c>
      <c r="M33" s="3">
        <v>27</v>
      </c>
      <c r="N33" s="3">
        <v>24</v>
      </c>
      <c r="O33" s="10" t="s">
        <v>2</v>
      </c>
      <c r="P33" t="s">
        <v>12</v>
      </c>
    </row>
    <row r="34" spans="2:26" ht="14.25">
      <c r="B34" s="2" t="s">
        <v>4</v>
      </c>
      <c r="C34" s="5">
        <v>1789</v>
      </c>
      <c r="D34" s="6">
        <v>3305</v>
      </c>
      <c r="E34" s="4">
        <v>2331</v>
      </c>
      <c r="F34" s="15">
        <v>5907</v>
      </c>
      <c r="G34" s="6">
        <v>2934</v>
      </c>
      <c r="H34" s="15">
        <v>6452</v>
      </c>
      <c r="I34" s="6">
        <v>3469</v>
      </c>
      <c r="J34" s="9">
        <v>4354</v>
      </c>
      <c r="K34" s="16">
        <v>6871</v>
      </c>
      <c r="L34" s="3">
        <v>17</v>
      </c>
      <c r="M34" s="3">
        <v>9</v>
      </c>
      <c r="N34" s="3">
        <v>15</v>
      </c>
      <c r="O34" s="10" t="s">
        <v>2</v>
      </c>
    </row>
    <row r="35" spans="2:26" ht="14.25">
      <c r="B35" s="2" t="s">
        <v>5</v>
      </c>
      <c r="C35" s="5">
        <v>2092</v>
      </c>
      <c r="D35" s="5">
        <v>1934</v>
      </c>
      <c r="E35" s="9">
        <v>3813</v>
      </c>
      <c r="F35" s="11">
        <v>10215</v>
      </c>
      <c r="G35" s="6">
        <v>3566</v>
      </c>
      <c r="H35" s="13">
        <v>7370</v>
      </c>
      <c r="I35" s="4">
        <v>2236</v>
      </c>
      <c r="J35" s="5">
        <v>1517</v>
      </c>
      <c r="K35" s="8">
        <v>4645</v>
      </c>
      <c r="L35" s="3">
        <v>16</v>
      </c>
      <c r="M35" s="3">
        <v>11</v>
      </c>
      <c r="N35" s="3">
        <v>16</v>
      </c>
      <c r="O35" s="10" t="s">
        <v>2</v>
      </c>
    </row>
    <row r="36" spans="2:26" ht="14.25">
      <c r="B36" s="2" t="s">
        <v>6</v>
      </c>
      <c r="C36" s="3">
        <v>46</v>
      </c>
      <c r="D36" s="3">
        <v>44</v>
      </c>
      <c r="E36" s="3">
        <v>47</v>
      </c>
      <c r="F36" s="3">
        <v>126</v>
      </c>
      <c r="G36" s="3">
        <v>43</v>
      </c>
      <c r="H36" s="3">
        <v>107</v>
      </c>
      <c r="I36" s="3">
        <v>185</v>
      </c>
      <c r="J36" s="3">
        <v>91</v>
      </c>
      <c r="K36" s="3">
        <v>176</v>
      </c>
      <c r="L36" s="3">
        <v>19</v>
      </c>
      <c r="M36" s="3">
        <v>28</v>
      </c>
      <c r="N36" s="3">
        <v>27</v>
      </c>
      <c r="O36" s="10" t="s">
        <v>2</v>
      </c>
    </row>
    <row r="37" spans="2:26" ht="14.25">
      <c r="B37" s="2" t="s">
        <v>7</v>
      </c>
      <c r="C37" s="3">
        <v>48</v>
      </c>
      <c r="D37" s="3">
        <v>27</v>
      </c>
      <c r="E37" s="3">
        <v>30</v>
      </c>
      <c r="F37" s="3">
        <v>159</v>
      </c>
      <c r="G37" s="3">
        <v>43</v>
      </c>
      <c r="H37" s="3">
        <v>83</v>
      </c>
      <c r="I37" s="3">
        <v>84</v>
      </c>
      <c r="J37" s="3">
        <v>44</v>
      </c>
      <c r="K37" s="3">
        <v>134</v>
      </c>
      <c r="L37" s="3">
        <v>29</v>
      </c>
      <c r="M37" s="3">
        <v>25</v>
      </c>
      <c r="N37" s="3">
        <v>14</v>
      </c>
      <c r="O37" s="10" t="s">
        <v>2</v>
      </c>
    </row>
    <row r="38" spans="2:26" ht="14.25">
      <c r="B38" s="2" t="s">
        <v>8</v>
      </c>
      <c r="C38" s="3">
        <v>27</v>
      </c>
      <c r="D38" s="3">
        <v>29</v>
      </c>
      <c r="E38" s="3">
        <v>46</v>
      </c>
      <c r="F38" s="3">
        <v>184</v>
      </c>
      <c r="G38" s="3">
        <v>63</v>
      </c>
      <c r="H38" s="3">
        <v>133</v>
      </c>
      <c r="I38" s="3">
        <v>117</v>
      </c>
      <c r="J38" s="3">
        <v>120</v>
      </c>
      <c r="K38" s="3">
        <v>223</v>
      </c>
      <c r="L38" s="3">
        <v>29</v>
      </c>
      <c r="M38" s="3">
        <v>21</v>
      </c>
      <c r="N38" s="3">
        <v>12</v>
      </c>
      <c r="O38" s="10" t="s">
        <v>2</v>
      </c>
    </row>
    <row r="39" spans="2:26" ht="14.25">
      <c r="B39" s="2" t="s">
        <v>9</v>
      </c>
      <c r="C39" s="5">
        <v>1474</v>
      </c>
      <c r="D39" s="7">
        <v>1140</v>
      </c>
      <c r="E39" s="5">
        <v>1883</v>
      </c>
      <c r="F39" s="3">
        <v>25</v>
      </c>
      <c r="G39" s="3">
        <v>65</v>
      </c>
      <c r="H39" s="3">
        <v>68</v>
      </c>
      <c r="I39" s="3">
        <v>47</v>
      </c>
      <c r="J39" s="3">
        <v>28</v>
      </c>
      <c r="K39" s="3">
        <v>22</v>
      </c>
      <c r="L39" s="3">
        <v>15</v>
      </c>
      <c r="M39" s="3">
        <v>26</v>
      </c>
      <c r="N39" s="3">
        <v>28</v>
      </c>
      <c r="O39" s="10" t="s">
        <v>2</v>
      </c>
    </row>
    <row r="40" spans="2:26" ht="14.25">
      <c r="B40" s="2" t="s">
        <v>10</v>
      </c>
      <c r="C40" s="7">
        <v>1389</v>
      </c>
      <c r="D40" s="5">
        <v>1977</v>
      </c>
      <c r="E40" s="6">
        <v>3074</v>
      </c>
      <c r="F40" s="3">
        <v>31</v>
      </c>
      <c r="G40" s="3">
        <v>44</v>
      </c>
      <c r="H40" s="3">
        <v>35</v>
      </c>
      <c r="I40" s="3">
        <v>345</v>
      </c>
      <c r="J40" s="3">
        <v>231</v>
      </c>
      <c r="K40" s="3">
        <v>321</v>
      </c>
      <c r="L40" s="3">
        <v>15</v>
      </c>
      <c r="M40" s="3">
        <v>13</v>
      </c>
      <c r="N40" s="3">
        <v>21</v>
      </c>
      <c r="O40" s="10" t="s">
        <v>2</v>
      </c>
    </row>
    <row r="41" spans="2:26" ht="7.5" hidden="1" customHeight="1"/>
    <row r="42" spans="2:26" ht="64.5" customHeight="1">
      <c r="C42" t="s">
        <v>15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23</v>
      </c>
      <c r="Y42" s="20" t="s">
        <v>24</v>
      </c>
      <c r="Z42" s="20" t="s">
        <v>25</v>
      </c>
    </row>
    <row r="43" spans="2:26">
      <c r="B43" s="1"/>
      <c r="C43" s="2">
        <v>1</v>
      </c>
      <c r="D43" s="2">
        <v>2</v>
      </c>
      <c r="E43" s="2">
        <v>3</v>
      </c>
      <c r="F43" s="2">
        <v>4</v>
      </c>
      <c r="G43" s="2">
        <v>5</v>
      </c>
      <c r="H43" s="2">
        <v>6</v>
      </c>
      <c r="I43" s="2">
        <v>7</v>
      </c>
      <c r="J43" s="2">
        <v>8</v>
      </c>
      <c r="K43" s="2">
        <v>9</v>
      </c>
      <c r="L43" s="2">
        <v>10</v>
      </c>
      <c r="M43" s="2">
        <v>11</v>
      </c>
      <c r="N43" s="2">
        <v>12</v>
      </c>
      <c r="P43" t="s">
        <v>26</v>
      </c>
      <c r="R43" t="s">
        <v>27</v>
      </c>
      <c r="S43" t="s">
        <v>28</v>
      </c>
      <c r="T43" t="s">
        <v>29</v>
      </c>
      <c r="U43" t="s">
        <v>28</v>
      </c>
      <c r="V43" t="s">
        <v>30</v>
      </c>
      <c r="W43" t="s">
        <v>31</v>
      </c>
      <c r="X43" t="s">
        <v>32</v>
      </c>
      <c r="Y43" s="20"/>
      <c r="Z43" s="20"/>
    </row>
    <row r="44" spans="2:26">
      <c r="B44" s="2" t="s">
        <v>1</v>
      </c>
      <c r="C44" s="3">
        <v>517</v>
      </c>
      <c r="D44" s="5">
        <v>1659</v>
      </c>
      <c r="E44" s="4">
        <v>2078</v>
      </c>
      <c r="F44" s="15">
        <v>5698</v>
      </c>
      <c r="G44" s="4">
        <v>2071</v>
      </c>
      <c r="H44" s="5">
        <v>1596</v>
      </c>
      <c r="I44" s="14">
        <v>5067</v>
      </c>
      <c r="J44" s="8">
        <v>4531</v>
      </c>
      <c r="K44" s="4">
        <v>2385</v>
      </c>
      <c r="L44" s="3">
        <v>25</v>
      </c>
      <c r="M44" s="3">
        <v>26</v>
      </c>
      <c r="N44" s="3">
        <v>19</v>
      </c>
      <c r="O44" s="10" t="s">
        <v>2</v>
      </c>
      <c r="P44" t="s">
        <v>12</v>
      </c>
      <c r="R44" t="s">
        <v>15</v>
      </c>
      <c r="S44">
        <f>AVERAGE(C44:C46)</f>
        <v>1313</v>
      </c>
      <c r="T44" t="s">
        <v>29</v>
      </c>
      <c r="U44">
        <f>AVERAGE(C47:C49)</f>
        <v>17.333333333333332</v>
      </c>
      <c r="V44">
        <f>_xlfn.STDEV.P(C47:C49)</f>
        <v>1.247219128924647</v>
      </c>
      <c r="W44">
        <f>S44/U44</f>
        <v>75.75</v>
      </c>
      <c r="X44">
        <f>_xlfn.STDEV.P(C44:C46)/U44</f>
        <v>33.597238104999406</v>
      </c>
      <c r="Y44" s="18">
        <v>3.37</v>
      </c>
      <c r="Z44" s="18">
        <f>S44/U44-100%</f>
        <v>74.75</v>
      </c>
    </row>
    <row r="45" spans="2:26">
      <c r="B45" s="2" t="s">
        <v>4</v>
      </c>
      <c r="C45" s="5">
        <v>1528</v>
      </c>
      <c r="D45" s="6">
        <v>2895</v>
      </c>
      <c r="E45" s="5">
        <v>1970</v>
      </c>
      <c r="F45" s="14">
        <v>5258</v>
      </c>
      <c r="G45" s="4">
        <v>2399</v>
      </c>
      <c r="H45" s="14">
        <v>5276</v>
      </c>
      <c r="I45" s="4">
        <v>2652</v>
      </c>
      <c r="J45" s="6">
        <v>3313</v>
      </c>
      <c r="K45" s="15">
        <v>5633</v>
      </c>
      <c r="L45" s="3">
        <v>18</v>
      </c>
      <c r="M45" s="3">
        <v>10</v>
      </c>
      <c r="N45" s="3">
        <v>11</v>
      </c>
      <c r="O45" s="10" t="s">
        <v>2</v>
      </c>
      <c r="R45" t="s">
        <v>16</v>
      </c>
      <c r="S45">
        <f>AVERAGE(D44:D46)</f>
        <v>2093.3333333333335</v>
      </c>
      <c r="T45" t="s">
        <v>29</v>
      </c>
      <c r="U45">
        <f>AVERAGE(D47:D49)</f>
        <v>27.333333333333332</v>
      </c>
      <c r="V45">
        <f>_xlfn.STDEV.P(D47:D49)</f>
        <v>3.6817870057290869</v>
      </c>
      <c r="W45">
        <f>S45/U45</f>
        <v>76.585365853658544</v>
      </c>
      <c r="X45">
        <f>_xlfn.STDEV.P(D44:D46)/U45</f>
        <v>20.763053776879314</v>
      </c>
      <c r="Y45" s="18">
        <v>1.8</v>
      </c>
      <c r="Z45" s="18">
        <f>S45/U45-100%</f>
        <v>75.585365853658544</v>
      </c>
    </row>
    <row r="46" spans="2:26">
      <c r="B46" s="2" t="s">
        <v>5</v>
      </c>
      <c r="C46" s="5">
        <v>1894</v>
      </c>
      <c r="D46" s="5">
        <v>1726</v>
      </c>
      <c r="E46" s="6">
        <v>3429</v>
      </c>
      <c r="F46" s="11">
        <v>9622</v>
      </c>
      <c r="G46" s="6">
        <v>3235</v>
      </c>
      <c r="H46" s="15">
        <v>6122</v>
      </c>
      <c r="I46" s="5">
        <v>1714</v>
      </c>
      <c r="J46" s="7">
        <v>1142</v>
      </c>
      <c r="K46" s="9">
        <v>3635</v>
      </c>
      <c r="L46" s="3">
        <v>28</v>
      </c>
      <c r="M46" s="3">
        <v>25</v>
      </c>
      <c r="N46" s="3">
        <v>17</v>
      </c>
      <c r="O46" s="10" t="s">
        <v>2</v>
      </c>
      <c r="R46" t="s">
        <v>17</v>
      </c>
      <c r="S46">
        <f>AVERAGE(E44:E46)</f>
        <v>2492.3333333333335</v>
      </c>
      <c r="T46" t="s">
        <v>29</v>
      </c>
      <c r="U46">
        <f>AVERAGE(E47:E49)</f>
        <v>34</v>
      </c>
      <c r="V46">
        <f>_xlfn.STDEV.P(E47:E49)</f>
        <v>2.4494897427831779</v>
      </c>
      <c r="W46">
        <f>S46/U46</f>
        <v>73.303921568627459</v>
      </c>
      <c r="X46">
        <f>_xlfn.STDEV.P(E44:E46)/U46</f>
        <v>19.523214427350759</v>
      </c>
      <c r="Y46" s="18">
        <v>1.1599999999999999</v>
      </c>
      <c r="Z46" s="18">
        <f>S46/U46-100%</f>
        <v>72.303921568627459</v>
      </c>
    </row>
    <row r="47" spans="2:26">
      <c r="B47" s="2" t="s">
        <v>6</v>
      </c>
      <c r="C47" s="3">
        <v>19</v>
      </c>
      <c r="D47" s="3">
        <v>32</v>
      </c>
      <c r="E47" s="3">
        <v>37</v>
      </c>
      <c r="F47" s="3">
        <v>45</v>
      </c>
      <c r="G47" s="3">
        <v>23</v>
      </c>
      <c r="H47" s="3">
        <v>22</v>
      </c>
      <c r="I47" s="3">
        <v>22</v>
      </c>
      <c r="J47" s="3">
        <v>37</v>
      </c>
      <c r="K47" s="3">
        <v>41</v>
      </c>
      <c r="L47" s="3">
        <v>23</v>
      </c>
      <c r="M47" s="3">
        <v>14</v>
      </c>
      <c r="N47" s="3">
        <v>11</v>
      </c>
      <c r="O47" s="10" t="s">
        <v>2</v>
      </c>
      <c r="R47" t="s">
        <v>18</v>
      </c>
      <c r="S47">
        <f>AVERAGE(F44:F46)</f>
        <v>6859.333333333333</v>
      </c>
      <c r="T47" t="s">
        <v>29</v>
      </c>
      <c r="U47" s="19">
        <f>AVERAGE(F47:F49)</f>
        <v>50</v>
      </c>
      <c r="V47">
        <f>_xlfn.STDEV.P(F47:F49)</f>
        <v>11.575836902790225</v>
      </c>
      <c r="W47" s="19">
        <f>S47/U47</f>
        <v>137.18666666666667</v>
      </c>
      <c r="X47">
        <f>_xlfn.STDEV.P(F44:F46)/U47</f>
        <v>39.23483259667217</v>
      </c>
      <c r="Y47" s="18">
        <v>1.74</v>
      </c>
      <c r="Z47" s="18">
        <f>S47/U47-100%</f>
        <v>136.18666666666667</v>
      </c>
    </row>
    <row r="48" spans="2:26">
      <c r="B48" s="2" t="s">
        <v>7</v>
      </c>
      <c r="C48" s="3">
        <v>16</v>
      </c>
      <c r="D48" s="3">
        <v>23</v>
      </c>
      <c r="E48" s="3">
        <v>31</v>
      </c>
      <c r="F48" s="3">
        <v>66</v>
      </c>
      <c r="G48" s="3">
        <v>23</v>
      </c>
      <c r="H48" s="3">
        <v>27</v>
      </c>
      <c r="I48" s="3">
        <v>21</v>
      </c>
      <c r="J48" s="3">
        <v>24</v>
      </c>
      <c r="K48" s="3">
        <v>51</v>
      </c>
      <c r="L48" s="3">
        <v>27</v>
      </c>
      <c r="M48" s="3">
        <v>22</v>
      </c>
      <c r="N48" s="3">
        <v>14</v>
      </c>
      <c r="O48" s="10" t="s">
        <v>2</v>
      </c>
      <c r="R48" t="s">
        <v>19</v>
      </c>
      <c r="S48">
        <f>AVERAGE(G44:G46)</f>
        <v>2568.3333333333335</v>
      </c>
      <c r="T48" t="s">
        <v>29</v>
      </c>
      <c r="U48">
        <f>AVERAGE(G47:G49)</f>
        <v>22.333333333333332</v>
      </c>
      <c r="V48">
        <f>_xlfn.STDEV.P(G47:G49)</f>
        <v>0.94280904158206336</v>
      </c>
      <c r="W48">
        <f>S48/U48</f>
        <v>115.00000000000001</v>
      </c>
      <c r="X48">
        <f>_xlfn.STDEV.P(G44:G46)/U48</f>
        <v>21.942714863385799</v>
      </c>
      <c r="Y48" s="18">
        <v>4.1500000000000004</v>
      </c>
      <c r="Z48" s="18">
        <f>S48/U48-100%</f>
        <v>114.00000000000001</v>
      </c>
    </row>
    <row r="49" spans="1:26">
      <c r="B49" s="2" t="s">
        <v>8</v>
      </c>
      <c r="C49" s="3">
        <v>17</v>
      </c>
      <c r="D49" s="3">
        <v>27</v>
      </c>
      <c r="E49" s="3">
        <v>34</v>
      </c>
      <c r="F49" s="3">
        <v>39</v>
      </c>
      <c r="G49" s="3">
        <v>21</v>
      </c>
      <c r="H49" s="3">
        <v>18</v>
      </c>
      <c r="I49" s="3">
        <v>17</v>
      </c>
      <c r="J49" s="3">
        <v>27</v>
      </c>
      <c r="K49" s="3">
        <v>48</v>
      </c>
      <c r="L49" s="3">
        <v>27</v>
      </c>
      <c r="M49" s="3">
        <v>17</v>
      </c>
      <c r="N49" s="3">
        <v>12</v>
      </c>
      <c r="O49" s="10" t="s">
        <v>2</v>
      </c>
      <c r="R49" t="s">
        <v>20</v>
      </c>
      <c r="S49">
        <f>AVERAGE(H44:H46)</f>
        <v>4331.333333333333</v>
      </c>
      <c r="T49" t="s">
        <v>29</v>
      </c>
      <c r="U49">
        <f>AVERAGE(H47:H49)</f>
        <v>22.333333333333332</v>
      </c>
      <c r="V49">
        <f>_xlfn.STDEV.P(H47:H49)</f>
        <v>3.6817870057290869</v>
      </c>
      <c r="W49">
        <f>S49/U49</f>
        <v>193.94029850746267</v>
      </c>
      <c r="X49">
        <f>_xlfn.STDEV.P(H44:H46)/U49</f>
        <v>87.974651566992321</v>
      </c>
      <c r="Y49" s="18">
        <v>7.68</v>
      </c>
      <c r="Z49" s="18">
        <f>S49/U49-100%</f>
        <v>192.94029850746267</v>
      </c>
    </row>
    <row r="50" spans="1:26">
      <c r="A50" t="s">
        <v>33</v>
      </c>
      <c r="B50" s="2" t="s">
        <v>9</v>
      </c>
      <c r="C50" s="7">
        <v>1335</v>
      </c>
      <c r="D50" s="7">
        <v>1013</v>
      </c>
      <c r="E50" s="5">
        <v>1721</v>
      </c>
      <c r="F50" s="3">
        <v>31</v>
      </c>
      <c r="G50" s="3">
        <v>23</v>
      </c>
      <c r="H50" s="3">
        <v>15</v>
      </c>
      <c r="I50" s="3">
        <v>32</v>
      </c>
      <c r="J50" s="3">
        <v>27</v>
      </c>
      <c r="K50" s="3">
        <v>38</v>
      </c>
      <c r="L50" s="3">
        <v>26</v>
      </c>
      <c r="M50" s="3">
        <v>16</v>
      </c>
      <c r="N50" s="3">
        <v>12</v>
      </c>
      <c r="O50" s="10" t="s">
        <v>2</v>
      </c>
      <c r="R50" t="s">
        <v>21</v>
      </c>
      <c r="S50">
        <f>AVERAGE(I44:I46)</f>
        <v>3144.3333333333335</v>
      </c>
      <c r="T50" t="s">
        <v>29</v>
      </c>
      <c r="U50">
        <f>AVERAGE(I47:I49)</f>
        <v>20</v>
      </c>
      <c r="V50">
        <f>_xlfn.STDEV.P(I47:I49)</f>
        <v>2.1602468994692869</v>
      </c>
      <c r="W50">
        <f>S50/U50</f>
        <v>157.21666666666667</v>
      </c>
      <c r="X50">
        <f>_xlfn.STDEV.P(I44:I46)/U50</f>
        <v>70.621601196486296</v>
      </c>
      <c r="Y50" s="18">
        <v>6.86</v>
      </c>
      <c r="Z50" s="18">
        <f>S50/U50-100%</f>
        <v>156.21666666666667</v>
      </c>
    </row>
    <row r="51" spans="1:26">
      <c r="A51" t="s">
        <v>34</v>
      </c>
      <c r="B51" s="2" t="s">
        <v>10</v>
      </c>
      <c r="C51" s="7">
        <v>1168</v>
      </c>
      <c r="D51" s="5">
        <v>1687</v>
      </c>
      <c r="E51" s="4">
        <v>2714</v>
      </c>
      <c r="F51" s="3">
        <v>32</v>
      </c>
      <c r="G51" s="3">
        <v>32</v>
      </c>
      <c r="H51" s="3">
        <v>22</v>
      </c>
      <c r="I51" s="3">
        <v>302</v>
      </c>
      <c r="J51" s="3">
        <v>190</v>
      </c>
      <c r="K51" s="3">
        <v>296</v>
      </c>
      <c r="L51" s="3">
        <v>29</v>
      </c>
      <c r="M51" s="3">
        <v>26</v>
      </c>
      <c r="N51" s="3">
        <v>17</v>
      </c>
      <c r="O51" s="10" t="s">
        <v>2</v>
      </c>
      <c r="R51" t="s">
        <v>22</v>
      </c>
      <c r="S51">
        <f>AVERAGE(J44:J46)</f>
        <v>2995.3333333333335</v>
      </c>
      <c r="T51" t="s">
        <v>29</v>
      </c>
      <c r="U51">
        <f>AVERAGE(J47:J49)</f>
        <v>29.333333333333332</v>
      </c>
      <c r="V51">
        <f>_xlfn.STDEV.P(J47:J49)</f>
        <v>5.5577773335110221</v>
      </c>
      <c r="W51">
        <f>S51/U51</f>
        <v>102.11363636363637</v>
      </c>
      <c r="X51">
        <f>_xlfn.STDEV.P(J44:J46)/U51</f>
        <v>47.784173332541606</v>
      </c>
      <c r="Y51" s="18">
        <v>2.48</v>
      </c>
      <c r="Z51" s="18">
        <f>S51/U51-100%</f>
        <v>101.11363636363637</v>
      </c>
    </row>
    <row r="52" spans="1:26">
      <c r="R52" t="s">
        <v>23</v>
      </c>
      <c r="S52">
        <f>AVERAGE(K44:K46)</f>
        <v>3884.3333333333335</v>
      </c>
      <c r="T52" t="s">
        <v>29</v>
      </c>
      <c r="U52">
        <f>AVERAGE(K47:K49)</f>
        <v>46.666666666666664</v>
      </c>
      <c r="V52">
        <f>_xlfn.STDEV.P(K47:K49)</f>
        <v>4.1899350299921787</v>
      </c>
      <c r="W52">
        <f>S52/U52</f>
        <v>83.235714285714295</v>
      </c>
      <c r="X52">
        <f>_xlfn.STDEV.P(K44:K46)/U52</f>
        <v>28.664142429601654</v>
      </c>
      <c r="Y52" s="18">
        <v>0.78</v>
      </c>
      <c r="Z52" s="18">
        <f>S52/U52-100%</f>
        <v>82.235714285714295</v>
      </c>
    </row>
    <row r="53" spans="1:26">
      <c r="R53" t="s">
        <v>33</v>
      </c>
      <c r="S53">
        <f>AVERAGE(C50:E50)</f>
        <v>1356.3333333333333</v>
      </c>
      <c r="T53" t="s">
        <v>29</v>
      </c>
      <c r="U53">
        <f>AVERAGE(F50:H50)</f>
        <v>23</v>
      </c>
      <c r="V53">
        <f>_xlfn.STDEV.P(F50:H50)</f>
        <v>6.5319726474218083</v>
      </c>
      <c r="W53">
        <f>S53/U53</f>
        <v>58.971014492753618</v>
      </c>
      <c r="X53">
        <f>_xlfn.STDEV.P(C50:E50)/U53</f>
        <v>12.584050543538661</v>
      </c>
      <c r="Y53" s="18">
        <v>1.56</v>
      </c>
      <c r="Z53" s="18">
        <f>S53/U53-100%</f>
        <v>57.971014492753618</v>
      </c>
    </row>
    <row r="54" spans="1:26">
      <c r="F54">
        <f>AVERAGE(F44:F46)</f>
        <v>6859.333333333333</v>
      </c>
      <c r="G54">
        <f>F54/F55</f>
        <v>137.18666666666667</v>
      </c>
      <c r="R54" t="s">
        <v>34</v>
      </c>
      <c r="S54">
        <f>AVERAGE(C51:E51)</f>
        <v>1856.3333333333333</v>
      </c>
      <c r="T54" t="s">
        <v>29</v>
      </c>
      <c r="U54">
        <f>AVERAGE(F51:H51)</f>
        <v>28.666666666666668</v>
      </c>
      <c r="V54">
        <f>_xlfn.STDEV.P(F51:H51)</f>
        <v>4.714045207910317</v>
      </c>
      <c r="W54">
        <f>S54/U54</f>
        <v>64.755813953488371</v>
      </c>
      <c r="X54">
        <f>_xlfn.STDEV.P(C51:E51)/U54</f>
        <v>22.409622585487977</v>
      </c>
      <c r="Y54" s="18">
        <v>1.26</v>
      </c>
      <c r="Z54" s="18">
        <f>S54/U54-100%</f>
        <v>63.755813953488371</v>
      </c>
    </row>
    <row r="55" spans="1:26">
      <c r="F55">
        <f>AVERAGE(F47:F49)</f>
        <v>50</v>
      </c>
      <c r="N55" t="s">
        <v>35</v>
      </c>
    </row>
  </sheetData>
  <mergeCells count="2">
    <mergeCell ref="Y42:Y43"/>
    <mergeCell ref="Z42:Z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D</dc:creator>
  <cp:keywords/>
  <dc:description/>
  <cp:lastModifiedBy>Kush Rustagi</cp:lastModifiedBy>
  <cp:revision/>
  <dcterms:created xsi:type="dcterms:W3CDTF">2025-08-07T15:26:50Z</dcterms:created>
  <dcterms:modified xsi:type="dcterms:W3CDTF">2025-08-08T13:11:30Z</dcterms:modified>
  <cp:category/>
  <cp:contentStatus/>
</cp:coreProperties>
</file>