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suchGame\Analyse\"/>
    </mc:Choice>
  </mc:AlternateContent>
  <bookViews>
    <workbookView xWindow="0" yWindow="0" windowWidth="9705" windowHeight="2760" activeTab="1"/>
  </bookViews>
  <sheets>
    <sheet name="Tableaux" sheetId="2" r:id="rId1"/>
    <sheet name="Résumé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D4" i="2"/>
  <c r="E4" i="2"/>
  <c r="J4" i="2" s="1"/>
  <c r="F4" i="2"/>
  <c r="G4" i="2"/>
  <c r="G5" i="2" s="1"/>
  <c r="G6" i="2" s="1"/>
  <c r="G7" i="2" s="1"/>
  <c r="G8" i="2" s="1"/>
  <c r="G9" i="2" s="1"/>
  <c r="G10" i="2" s="1"/>
  <c r="G11" i="2" s="1"/>
  <c r="G12" i="2" s="1"/>
  <c r="D5" i="2"/>
  <c r="D6" i="2" s="1"/>
  <c r="D7" i="2" s="1"/>
  <c r="D8" i="2" s="1"/>
  <c r="D9" i="2" s="1"/>
  <c r="D10" i="2" s="1"/>
  <c r="D11" i="2" s="1"/>
  <c r="D12" i="2" s="1"/>
  <c r="G18" i="2"/>
  <c r="H18" i="2"/>
  <c r="I18" i="2"/>
  <c r="J18" i="2"/>
  <c r="K18" i="2"/>
  <c r="L18" i="2"/>
  <c r="B19" i="2"/>
  <c r="C19" i="2"/>
  <c r="C20" i="2" s="1"/>
  <c r="C21" i="2" s="1"/>
  <c r="C22" i="2" s="1"/>
  <c r="C23" i="2" s="1"/>
  <c r="C24" i="2" s="1"/>
  <c r="C25" i="2" s="1"/>
  <c r="C26" i="2" s="1"/>
  <c r="C27" i="2" s="1"/>
  <c r="D19" i="2"/>
  <c r="G19" i="2" s="1"/>
  <c r="E19" i="2"/>
  <c r="K19" i="2" s="1"/>
  <c r="F19" i="2"/>
  <c r="F20" i="2" s="1"/>
  <c r="F21" i="2" s="1"/>
  <c r="F22" i="2" s="1"/>
  <c r="F23" i="2" s="1"/>
  <c r="F24" i="2" s="1"/>
  <c r="F25" i="2" s="1"/>
  <c r="F26" i="2" s="1"/>
  <c r="F27" i="2" s="1"/>
  <c r="B20" i="2"/>
  <c r="B21" i="2" s="1"/>
  <c r="B22" i="2" s="1"/>
  <c r="B23" i="2" s="1"/>
  <c r="B24" i="2" s="1"/>
  <c r="B25" i="2" s="1"/>
  <c r="B26" i="2" s="1"/>
  <c r="B27" i="2" s="1"/>
  <c r="L19" i="2" l="1"/>
  <c r="H4" i="2"/>
  <c r="D20" i="2"/>
  <c r="D21" i="2" s="1"/>
  <c r="N18" i="2"/>
  <c r="M18" i="2"/>
  <c r="E5" i="2"/>
  <c r="J5" i="2" s="1"/>
  <c r="O3" i="2"/>
  <c r="N3" i="2"/>
  <c r="I4" i="2"/>
  <c r="I19" i="2"/>
  <c r="I20" i="2"/>
  <c r="H20" i="2"/>
  <c r="K4" i="2"/>
  <c r="L4" i="2"/>
  <c r="M4" i="2"/>
  <c r="F5" i="2"/>
  <c r="J19" i="2"/>
  <c r="N19" i="2" s="1"/>
  <c r="E20" i="2"/>
  <c r="H19" i="2"/>
  <c r="N4" i="2" l="1"/>
  <c r="G20" i="2"/>
  <c r="M20" i="2" s="1"/>
  <c r="E6" i="2"/>
  <c r="I6" i="2"/>
  <c r="H5" i="2"/>
  <c r="I5" i="2"/>
  <c r="F6" i="2"/>
  <c r="K5" i="2"/>
  <c r="L5" i="2"/>
  <c r="M5" i="2"/>
  <c r="O4" i="2"/>
  <c r="K20" i="2"/>
  <c r="L20" i="2"/>
  <c r="E21" i="2"/>
  <c r="J20" i="2"/>
  <c r="H21" i="2"/>
  <c r="I21" i="2"/>
  <c r="D22" i="2"/>
  <c r="G21" i="2"/>
  <c r="M19" i="2"/>
  <c r="H6" i="2" l="1"/>
  <c r="E7" i="2"/>
  <c r="J6" i="2"/>
  <c r="N5" i="2"/>
  <c r="N20" i="2"/>
  <c r="G22" i="2"/>
  <c r="D23" i="2"/>
  <c r="H22" i="2"/>
  <c r="I22" i="2"/>
  <c r="L21" i="2"/>
  <c r="J21" i="2"/>
  <c r="E22" i="2"/>
  <c r="K21" i="2"/>
  <c r="M6" i="2"/>
  <c r="F7" i="2"/>
  <c r="L6" i="2"/>
  <c r="K6" i="2"/>
  <c r="M21" i="2"/>
  <c r="O5" i="2"/>
  <c r="N6" i="2" l="1"/>
  <c r="I7" i="2"/>
  <c r="E8" i="2"/>
  <c r="J7" i="2"/>
  <c r="H7" i="2"/>
  <c r="M22" i="2"/>
  <c r="O6" i="2"/>
  <c r="L7" i="2"/>
  <c r="M7" i="2"/>
  <c r="F8" i="2"/>
  <c r="K7" i="2"/>
  <c r="K22" i="2"/>
  <c r="L22" i="2"/>
  <c r="E23" i="2"/>
  <c r="J22" i="2"/>
  <c r="N21" i="2"/>
  <c r="I23" i="2"/>
  <c r="G23" i="2"/>
  <c r="D24" i="2"/>
  <c r="H23" i="2"/>
  <c r="N7" i="2" l="1"/>
  <c r="I8" i="2"/>
  <c r="E9" i="2"/>
  <c r="J8" i="2"/>
  <c r="H8" i="2"/>
  <c r="M23" i="2"/>
  <c r="N22" i="2"/>
  <c r="O7" i="2"/>
  <c r="I24" i="2"/>
  <c r="D25" i="2"/>
  <c r="G24" i="2"/>
  <c r="H24" i="2"/>
  <c r="J23" i="2"/>
  <c r="E24" i="2"/>
  <c r="K23" i="2"/>
  <c r="L23" i="2"/>
  <c r="L8" i="2"/>
  <c r="M8" i="2"/>
  <c r="K8" i="2"/>
  <c r="F9" i="2"/>
  <c r="N8" i="2" l="1"/>
  <c r="I9" i="2"/>
  <c r="E10" i="2"/>
  <c r="J9" i="2"/>
  <c r="H9" i="2"/>
  <c r="N23" i="2"/>
  <c r="K9" i="2"/>
  <c r="L9" i="2"/>
  <c r="M9" i="2"/>
  <c r="F10" i="2"/>
  <c r="L24" i="2"/>
  <c r="E25" i="2"/>
  <c r="J24" i="2"/>
  <c r="K24" i="2"/>
  <c r="H25" i="2"/>
  <c r="D26" i="2"/>
  <c r="G25" i="2"/>
  <c r="I25" i="2"/>
  <c r="O8" i="2"/>
  <c r="M24" i="2"/>
  <c r="N9" i="2" l="1"/>
  <c r="J10" i="2"/>
  <c r="H10" i="2"/>
  <c r="I10" i="2"/>
  <c r="E11" i="2"/>
  <c r="O9" i="2"/>
  <c r="M25" i="2"/>
  <c r="N24" i="2"/>
  <c r="F11" i="2"/>
  <c r="K10" i="2"/>
  <c r="M10" i="2"/>
  <c r="L10" i="2"/>
  <c r="G26" i="2"/>
  <c r="H26" i="2"/>
  <c r="I26" i="2"/>
  <c r="D27" i="2"/>
  <c r="L25" i="2"/>
  <c r="J25" i="2"/>
  <c r="K25" i="2"/>
  <c r="E26" i="2"/>
  <c r="E12" i="2" l="1"/>
  <c r="H11" i="2"/>
  <c r="J11" i="2"/>
  <c r="I11" i="2"/>
  <c r="N10" i="2"/>
  <c r="M26" i="2"/>
  <c r="F12" i="2"/>
  <c r="K11" i="2"/>
  <c r="L11" i="2"/>
  <c r="M11" i="2"/>
  <c r="N25" i="2"/>
  <c r="O10" i="2"/>
  <c r="K26" i="2"/>
  <c r="E27" i="2"/>
  <c r="J26" i="2"/>
  <c r="L26" i="2"/>
  <c r="G27" i="2"/>
  <c r="H27" i="2"/>
  <c r="H29" i="2" s="1"/>
  <c r="I27" i="2"/>
  <c r="I29" i="2" s="1"/>
  <c r="N11" i="2" l="1"/>
  <c r="J12" i="2"/>
  <c r="J14" i="2" s="1"/>
  <c r="H12" i="2"/>
  <c r="I12" i="2"/>
  <c r="I14" i="2" s="1"/>
  <c r="M27" i="2"/>
  <c r="M29" i="2" s="1"/>
  <c r="G29" i="2"/>
  <c r="G30" i="2" s="1"/>
  <c r="O11" i="2"/>
  <c r="N26" i="2"/>
  <c r="K12" i="2"/>
  <c r="M12" i="2"/>
  <c r="M14" i="2" s="1"/>
  <c r="L12" i="2"/>
  <c r="L14" i="2" s="1"/>
  <c r="J27" i="2"/>
  <c r="K27" i="2"/>
  <c r="K29" i="2" s="1"/>
  <c r="L27" i="2"/>
  <c r="L29" i="2" s="1"/>
  <c r="N12" i="2" l="1"/>
  <c r="H14" i="2"/>
  <c r="H15" i="2" s="1"/>
  <c r="N27" i="2"/>
  <c r="N29" i="2" s="1"/>
  <c r="J29" i="2"/>
  <c r="J30" i="2" s="1"/>
  <c r="O12" i="2"/>
  <c r="K14" i="2"/>
  <c r="K15" i="2" s="1"/>
</calcChain>
</file>

<file path=xl/sharedStrings.xml><?xml version="1.0" encoding="utf-8"?>
<sst xmlns="http://schemas.openxmlformats.org/spreadsheetml/2006/main" count="64" uniqueCount="53">
  <si>
    <t>lvl</t>
  </si>
  <si>
    <t>vie</t>
  </si>
  <si>
    <t>mana</t>
  </si>
  <si>
    <t>atk</t>
  </si>
  <si>
    <t>def</t>
  </si>
  <si>
    <t>(+28)    448</t>
  </si>
  <si>
    <t>(+0)      448</t>
  </si>
  <si>
    <t>(+28)    476</t>
  </si>
  <si>
    <t>(+0)      476</t>
  </si>
  <si>
    <t>(+0)       532</t>
  </si>
  <si>
    <t>(+28)    560</t>
  </si>
  <si>
    <t>(+0)      240</t>
  </si>
  <si>
    <t>(+24)    264</t>
  </si>
  <si>
    <t>(+0)      264</t>
  </si>
  <si>
    <t>(+0)      288</t>
  </si>
  <si>
    <t>(+24)    312</t>
  </si>
  <si>
    <t>(+0)      312</t>
  </si>
  <si>
    <t>(+28)    504</t>
  </si>
  <si>
    <t>(+0)      504</t>
  </si>
  <si>
    <t>(+28)    532</t>
  </si>
  <si>
    <t>(+24)    288</t>
  </si>
  <si>
    <t>28 pv par niveau pair</t>
  </si>
  <si>
    <t>24 mana par niveau impair</t>
  </si>
  <si>
    <t>atk test</t>
  </si>
  <si>
    <t xml:space="preserve"> test</t>
  </si>
  <si>
    <t>def test</t>
  </si>
  <si>
    <t>xp test</t>
  </si>
  <si>
    <t>6 atk / niveau</t>
  </si>
  <si>
    <t>4 def / niveau</t>
  </si>
  <si>
    <t>200 xp / niveau</t>
  </si>
  <si>
    <t>frappe test</t>
  </si>
  <si>
    <t>reduc test</t>
  </si>
  <si>
    <t>xp donne</t>
  </si>
  <si>
    <t>Moyenne</t>
  </si>
  <si>
    <t>Joueur</t>
  </si>
  <si>
    <t>Ennemi</t>
  </si>
  <si>
    <t>12 pv / niveau</t>
  </si>
  <si>
    <t>11 mana/niveau</t>
  </si>
  <si>
    <t>15 atk/niveau</t>
  </si>
  <si>
    <t>11 def/niveau</t>
  </si>
  <si>
    <t>9 xpDon/niveau</t>
  </si>
  <si>
    <t>moy fr</t>
  </si>
  <si>
    <t>moy red</t>
  </si>
  <si>
    <t>ki</t>
  </si>
  <si>
    <t>2*lvl ki / niveau</t>
  </si>
  <si>
    <t>3 ki/sec</t>
  </si>
  <si>
    <t xml:space="preserve">15 ki/sec </t>
  </si>
  <si>
    <t>8 ki/sec</t>
  </si>
  <si>
    <t>Patate</t>
  </si>
  <si>
    <t>Base ennemi</t>
  </si>
  <si>
    <t xml:space="preserve">Touche Recharge: </t>
  </si>
  <si>
    <t>Coup Recharge:</t>
  </si>
  <si>
    <t>Transfo Perte: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</si>
</sst>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0" fontId="4" fillId="3" borderId="1" xfId="0" applyFon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9" workbookViewId="0">
      <selection activeCell="A31" sqref="A31:G40"/>
    </sheetView>
  </sheetViews>
  <sheetFormatPr baseColWidth="10" defaultRowHeight="15" x14ac:dyDescent="0.25"/>
  <cols>
    <col min="1" max="1" width="9" customWidth="1"/>
    <col min="3" max="3" width="10.140625" bestFit="1" customWidth="1"/>
    <col min="4" max="4" width="7" customWidth="1"/>
    <col min="5" max="5" width="5.85546875" customWidth="1"/>
    <col min="6" max="6" width="5.5703125" customWidth="1"/>
    <col min="7" max="7" width="7.7109375" customWidth="1"/>
    <col min="8" max="8" width="8.42578125" customWidth="1"/>
    <col min="9" max="9" width="8.7109375" customWidth="1"/>
    <col min="10" max="10" width="8.140625" customWidth="1"/>
    <col min="11" max="11" width="6.7109375" customWidth="1"/>
    <col min="12" max="12" width="6.85546875" customWidth="1"/>
    <col min="13" max="13" width="7.5703125" customWidth="1"/>
    <col min="14" max="14" width="9.28515625" customWidth="1"/>
    <col min="15" max="15" width="5.7109375" customWidth="1"/>
  </cols>
  <sheetData>
    <row r="1" spans="1:15" x14ac:dyDescent="0.25">
      <c r="A1" t="s">
        <v>48</v>
      </c>
    </row>
    <row r="2" spans="1:15" ht="15.75" x14ac:dyDescent="0.25">
      <c r="A2" s="9" t="s">
        <v>0</v>
      </c>
      <c r="B2" s="9" t="s">
        <v>1</v>
      </c>
      <c r="C2" s="11" t="s">
        <v>2</v>
      </c>
      <c r="D2" s="10" t="s">
        <v>43</v>
      </c>
      <c r="E2" s="10" t="s">
        <v>23</v>
      </c>
      <c r="F2" s="10" t="s">
        <v>25</v>
      </c>
      <c r="G2" s="10" t="s">
        <v>26</v>
      </c>
      <c r="H2" s="19" t="s">
        <v>30</v>
      </c>
      <c r="I2" s="19"/>
      <c r="J2" s="19"/>
      <c r="K2" s="19" t="s">
        <v>31</v>
      </c>
      <c r="L2" s="19"/>
      <c r="M2" s="19"/>
      <c r="N2" s="18" t="s">
        <v>41</v>
      </c>
      <c r="O2" s="18" t="s">
        <v>42</v>
      </c>
    </row>
    <row r="3" spans="1:15" ht="15.75" x14ac:dyDescent="0.25">
      <c r="A3" s="6">
        <v>1</v>
      </c>
      <c r="B3" s="5">
        <v>420</v>
      </c>
      <c r="C3" s="5">
        <v>240</v>
      </c>
      <c r="D3" s="5">
        <v>100</v>
      </c>
      <c r="E3" s="20">
        <v>98</v>
      </c>
      <c r="F3" s="21">
        <v>44</v>
      </c>
      <c r="G3" s="20">
        <v>200</v>
      </c>
      <c r="H3" s="22">
        <f t="shared" ref="H3:J12" ca="1" si="0" xml:space="preserve"> $E3 + $E3 * (RANDBETWEEN(1,$H$13) - $H$13/2) / 100</f>
        <v>93.1</v>
      </c>
      <c r="I3" s="22">
        <f t="shared" ca="1" si="0"/>
        <v>95.06</v>
      </c>
      <c r="J3" s="22">
        <f t="shared" ca="1" si="0"/>
        <v>96.04</v>
      </c>
      <c r="K3" s="5">
        <f t="shared" ref="K3:M12" ca="1" si="1" xml:space="preserve"> $F3 + $F3 * (RANDBETWEEN(1,$K$13) -$K$13/2) / 100</f>
        <v>43.12</v>
      </c>
      <c r="L3" s="5">
        <f t="shared" ca="1" si="1"/>
        <v>43.56</v>
      </c>
      <c r="M3" s="5">
        <f t="shared" ca="1" si="1"/>
        <v>45.76</v>
      </c>
      <c r="N3" s="23">
        <f t="shared" ref="N3:N12" ca="1" si="2">SUM(H3:J3)/COUNT(H3:J3)</f>
        <v>94.733333333333334</v>
      </c>
      <c r="O3" s="23">
        <f t="shared" ref="O3:O12" ca="1" si="3">SUM(K3:M3)/COUNT(K3:M3)</f>
        <v>44.146666666666668</v>
      </c>
    </row>
    <row r="4" spans="1:15" ht="15.75" x14ac:dyDescent="0.25">
      <c r="A4" s="7">
        <v>2</v>
      </c>
      <c r="B4" s="4" t="s">
        <v>5</v>
      </c>
      <c r="C4" s="4" t="s">
        <v>11</v>
      </c>
      <c r="D4" s="4">
        <f t="shared" ref="D4:D12" si="4">D3+2*A4</f>
        <v>104</v>
      </c>
      <c r="E4" s="24">
        <f t="shared" ref="E4:E12" si="5">E3+6</f>
        <v>104</v>
      </c>
      <c r="F4" s="4">
        <f t="shared" ref="F4:F12" si="6">F3+4</f>
        <v>48</v>
      </c>
      <c r="G4" s="24">
        <f t="shared" ref="G4:G12" si="7">G3+200</f>
        <v>400</v>
      </c>
      <c r="H4" s="25">
        <f t="shared" ca="1" si="0"/>
        <v>112.32</v>
      </c>
      <c r="I4" s="25">
        <f t="shared" ca="1" si="0"/>
        <v>113.36</v>
      </c>
      <c r="J4" s="25">
        <f t="shared" ca="1" si="0"/>
        <v>104</v>
      </c>
      <c r="K4" s="4">
        <f t="shared" ca="1" si="1"/>
        <v>48.96</v>
      </c>
      <c r="L4" s="4">
        <f t="shared" ca="1" si="1"/>
        <v>46.56</v>
      </c>
      <c r="M4" s="4">
        <f t="shared" ca="1" si="1"/>
        <v>48.96</v>
      </c>
      <c r="N4" s="26">
        <f t="shared" ca="1" si="2"/>
        <v>109.89333333333333</v>
      </c>
      <c r="O4" s="26">
        <f t="shared" ca="1" si="3"/>
        <v>48.160000000000004</v>
      </c>
    </row>
    <row r="5" spans="1:15" ht="15.75" x14ac:dyDescent="0.25">
      <c r="A5" s="6">
        <v>3</v>
      </c>
      <c r="B5" s="5" t="s">
        <v>6</v>
      </c>
      <c r="C5" s="5" t="s">
        <v>12</v>
      </c>
      <c r="D5" s="5">
        <f t="shared" si="4"/>
        <v>110</v>
      </c>
      <c r="E5" s="20">
        <f t="shared" si="5"/>
        <v>110</v>
      </c>
      <c r="F5" s="5">
        <f t="shared" si="6"/>
        <v>52</v>
      </c>
      <c r="G5" s="20">
        <f t="shared" si="7"/>
        <v>600</v>
      </c>
      <c r="H5" s="22">
        <f t="shared" ca="1" si="0"/>
        <v>100.1</v>
      </c>
      <c r="I5" s="22">
        <f t="shared" ca="1" si="0"/>
        <v>115.5</v>
      </c>
      <c r="J5" s="22">
        <f t="shared" ca="1" si="0"/>
        <v>113.3</v>
      </c>
      <c r="K5" s="5">
        <f t="shared" ca="1" si="1"/>
        <v>52</v>
      </c>
      <c r="L5" s="5">
        <f t="shared" ca="1" si="1"/>
        <v>52.52</v>
      </c>
      <c r="M5" s="5">
        <f t="shared" ca="1" si="1"/>
        <v>50.44</v>
      </c>
      <c r="N5" s="23">
        <f t="shared" ca="1" si="2"/>
        <v>109.63333333333333</v>
      </c>
      <c r="O5" s="23">
        <f t="shared" ca="1" si="3"/>
        <v>51.653333333333336</v>
      </c>
    </row>
    <row r="6" spans="1:15" ht="15.75" x14ac:dyDescent="0.25">
      <c r="A6" s="7">
        <v>4</v>
      </c>
      <c r="B6" s="4" t="s">
        <v>7</v>
      </c>
      <c r="C6" s="4" t="s">
        <v>13</v>
      </c>
      <c r="D6" s="4">
        <f t="shared" si="4"/>
        <v>118</v>
      </c>
      <c r="E6" s="24">
        <f t="shared" si="5"/>
        <v>116</v>
      </c>
      <c r="F6" s="4">
        <f t="shared" si="6"/>
        <v>56</v>
      </c>
      <c r="G6" s="24">
        <f t="shared" si="7"/>
        <v>800</v>
      </c>
      <c r="H6" s="25">
        <f t="shared" ca="1" si="0"/>
        <v>118.32</v>
      </c>
      <c r="I6" s="25">
        <f t="shared" ca="1" si="0"/>
        <v>117.16</v>
      </c>
      <c r="J6" s="25">
        <f t="shared" ca="1" si="0"/>
        <v>119.48</v>
      </c>
      <c r="K6" s="4">
        <f t="shared" ca="1" si="1"/>
        <v>53.76</v>
      </c>
      <c r="L6" s="4">
        <f t="shared" ca="1" si="1"/>
        <v>57.68</v>
      </c>
      <c r="M6" s="4">
        <f t="shared" ca="1" si="1"/>
        <v>58.8</v>
      </c>
      <c r="N6" s="26">
        <f t="shared" ca="1" si="2"/>
        <v>118.32</v>
      </c>
      <c r="O6" s="26">
        <f t="shared" ca="1" si="3"/>
        <v>56.74666666666667</v>
      </c>
    </row>
    <row r="7" spans="1:15" ht="15.75" x14ac:dyDescent="0.25">
      <c r="A7" s="6">
        <v>5</v>
      </c>
      <c r="B7" s="5" t="s">
        <v>8</v>
      </c>
      <c r="C7" s="5" t="s">
        <v>13</v>
      </c>
      <c r="D7" s="5">
        <f t="shared" si="4"/>
        <v>128</v>
      </c>
      <c r="E7" s="20">
        <f t="shared" si="5"/>
        <v>122</v>
      </c>
      <c r="F7" s="5">
        <f t="shared" si="6"/>
        <v>60</v>
      </c>
      <c r="G7" s="20">
        <f t="shared" si="7"/>
        <v>1000</v>
      </c>
      <c r="H7" s="22">
        <f t="shared" ca="1" si="0"/>
        <v>118.34</v>
      </c>
      <c r="I7" s="22">
        <f t="shared" ca="1" si="0"/>
        <v>115.9</v>
      </c>
      <c r="J7" s="22">
        <f t="shared" ca="1" si="0"/>
        <v>130.54</v>
      </c>
      <c r="K7" s="5">
        <f t="shared" ca="1" si="1"/>
        <v>58.8</v>
      </c>
      <c r="L7" s="5">
        <f t="shared" ca="1" si="1"/>
        <v>62.4</v>
      </c>
      <c r="M7" s="5">
        <f t="shared" ca="1" si="1"/>
        <v>62.4</v>
      </c>
      <c r="N7" s="23">
        <f t="shared" ca="1" si="2"/>
        <v>121.59333333333332</v>
      </c>
      <c r="O7" s="23">
        <f t="shared" ca="1" si="3"/>
        <v>61.199999999999996</v>
      </c>
    </row>
    <row r="8" spans="1:15" ht="15.75" x14ac:dyDescent="0.25">
      <c r="A8" s="7">
        <v>6</v>
      </c>
      <c r="B8" s="4" t="s">
        <v>17</v>
      </c>
      <c r="C8" s="4" t="s">
        <v>20</v>
      </c>
      <c r="D8" s="4">
        <f t="shared" si="4"/>
        <v>140</v>
      </c>
      <c r="E8" s="24">
        <f t="shared" si="5"/>
        <v>128</v>
      </c>
      <c r="F8" s="4">
        <f t="shared" si="6"/>
        <v>64</v>
      </c>
      <c r="G8" s="24">
        <f t="shared" si="7"/>
        <v>1200</v>
      </c>
      <c r="H8" s="25">
        <f t="shared" ca="1" si="0"/>
        <v>124.16</v>
      </c>
      <c r="I8" s="25">
        <f t="shared" ca="1" si="0"/>
        <v>120.32</v>
      </c>
      <c r="J8" s="25">
        <f t="shared" ca="1" si="0"/>
        <v>117.76</v>
      </c>
      <c r="K8" s="4">
        <f t="shared" ca="1" si="1"/>
        <v>61.44</v>
      </c>
      <c r="L8" s="4">
        <f t="shared" ca="1" si="1"/>
        <v>66.56</v>
      </c>
      <c r="M8" s="4">
        <f t="shared" ca="1" si="1"/>
        <v>64.64</v>
      </c>
      <c r="N8" s="26">
        <f t="shared" ca="1" si="2"/>
        <v>120.74666666666667</v>
      </c>
      <c r="O8" s="26">
        <f t="shared" ca="1" si="3"/>
        <v>64.213333333333324</v>
      </c>
    </row>
    <row r="9" spans="1:15" ht="15.75" x14ac:dyDescent="0.25">
      <c r="A9" s="6">
        <v>7</v>
      </c>
      <c r="B9" s="5" t="s">
        <v>18</v>
      </c>
      <c r="C9" s="5" t="s">
        <v>14</v>
      </c>
      <c r="D9" s="5">
        <f t="shared" si="4"/>
        <v>154</v>
      </c>
      <c r="E9" s="20">
        <f t="shared" si="5"/>
        <v>134</v>
      </c>
      <c r="F9" s="5">
        <f t="shared" si="6"/>
        <v>68</v>
      </c>
      <c r="G9" s="20">
        <f t="shared" si="7"/>
        <v>1400</v>
      </c>
      <c r="H9" s="22">
        <f t="shared" ca="1" si="0"/>
        <v>123.28</v>
      </c>
      <c r="I9" s="22">
        <f t="shared" ca="1" si="0"/>
        <v>134</v>
      </c>
      <c r="J9" s="22">
        <f t="shared" ca="1" si="0"/>
        <v>124.62</v>
      </c>
      <c r="K9" s="5">
        <f t="shared" ca="1" si="1"/>
        <v>68</v>
      </c>
      <c r="L9" s="5">
        <f t="shared" ca="1" si="1"/>
        <v>65.28</v>
      </c>
      <c r="M9" s="5">
        <f t="shared" ca="1" si="1"/>
        <v>65.959999999999994</v>
      </c>
      <c r="N9" s="23">
        <f t="shared" ca="1" si="2"/>
        <v>127.3</v>
      </c>
      <c r="O9" s="23">
        <f t="shared" ca="1" si="3"/>
        <v>66.413333333333341</v>
      </c>
    </row>
    <row r="10" spans="1:15" ht="15.75" x14ac:dyDescent="0.25">
      <c r="A10" s="7">
        <v>8</v>
      </c>
      <c r="B10" s="4" t="s">
        <v>19</v>
      </c>
      <c r="C10" s="4" t="s">
        <v>14</v>
      </c>
      <c r="D10" s="4">
        <f t="shared" si="4"/>
        <v>170</v>
      </c>
      <c r="E10" s="24">
        <f t="shared" si="5"/>
        <v>140</v>
      </c>
      <c r="F10" s="4">
        <f t="shared" si="6"/>
        <v>72</v>
      </c>
      <c r="G10" s="24">
        <f t="shared" si="7"/>
        <v>1600</v>
      </c>
      <c r="H10" s="25">
        <f t="shared" ca="1" si="0"/>
        <v>128.80000000000001</v>
      </c>
      <c r="I10" s="25">
        <f t="shared" ca="1" si="0"/>
        <v>145.6</v>
      </c>
      <c r="J10" s="25">
        <f t="shared" ca="1" si="0"/>
        <v>149.80000000000001</v>
      </c>
      <c r="K10" s="4">
        <f t="shared" ca="1" si="1"/>
        <v>75.599999999999994</v>
      </c>
      <c r="L10" s="4">
        <f t="shared" ca="1" si="1"/>
        <v>75.599999999999994</v>
      </c>
      <c r="M10" s="4">
        <f t="shared" ca="1" si="1"/>
        <v>69.12</v>
      </c>
      <c r="N10" s="26">
        <f t="shared" ca="1" si="2"/>
        <v>141.4</v>
      </c>
      <c r="O10" s="26">
        <f t="shared" ca="1" si="3"/>
        <v>73.44</v>
      </c>
    </row>
    <row r="11" spans="1:15" ht="15.75" x14ac:dyDescent="0.25">
      <c r="A11" s="6">
        <v>9</v>
      </c>
      <c r="B11" s="5" t="s">
        <v>9</v>
      </c>
      <c r="C11" s="5" t="s">
        <v>15</v>
      </c>
      <c r="D11" s="5">
        <f t="shared" si="4"/>
        <v>188</v>
      </c>
      <c r="E11" s="20">
        <f t="shared" si="5"/>
        <v>146</v>
      </c>
      <c r="F11" s="5">
        <f t="shared" si="6"/>
        <v>76</v>
      </c>
      <c r="G11" s="20">
        <f t="shared" si="7"/>
        <v>1800</v>
      </c>
      <c r="H11" s="22">
        <f t="shared" ca="1" si="0"/>
        <v>138.69999999999999</v>
      </c>
      <c r="I11" s="22">
        <f t="shared" ca="1" si="0"/>
        <v>159.13999999999999</v>
      </c>
      <c r="J11" s="22">
        <f t="shared" ca="1" si="0"/>
        <v>147.46</v>
      </c>
      <c r="K11" s="5">
        <f t="shared" ca="1" si="1"/>
        <v>76.760000000000005</v>
      </c>
      <c r="L11" s="5">
        <f t="shared" ca="1" si="1"/>
        <v>75.239999999999995</v>
      </c>
      <c r="M11" s="5">
        <f t="shared" ca="1" si="1"/>
        <v>76</v>
      </c>
      <c r="N11" s="23">
        <f t="shared" ca="1" si="2"/>
        <v>148.43333333333331</v>
      </c>
      <c r="O11" s="23">
        <f t="shared" ca="1" si="3"/>
        <v>76</v>
      </c>
    </row>
    <row r="12" spans="1:15" ht="15.75" x14ac:dyDescent="0.25">
      <c r="A12" s="7">
        <v>10</v>
      </c>
      <c r="B12" s="4" t="s">
        <v>10</v>
      </c>
      <c r="C12" s="4" t="s">
        <v>16</v>
      </c>
      <c r="D12" s="4">
        <f t="shared" si="4"/>
        <v>208</v>
      </c>
      <c r="E12" s="24">
        <f t="shared" si="5"/>
        <v>152</v>
      </c>
      <c r="F12" s="4">
        <f t="shared" si="6"/>
        <v>80</v>
      </c>
      <c r="G12" s="24">
        <f t="shared" si="7"/>
        <v>2000</v>
      </c>
      <c r="H12" s="25">
        <f t="shared" ca="1" si="0"/>
        <v>147.44</v>
      </c>
      <c r="I12" s="25">
        <f t="shared" ca="1" si="0"/>
        <v>159.6</v>
      </c>
      <c r="J12" s="25">
        <f t="shared" ca="1" si="0"/>
        <v>165.68</v>
      </c>
      <c r="K12" s="4">
        <f t="shared" ca="1" si="1"/>
        <v>80</v>
      </c>
      <c r="L12" s="4">
        <f t="shared" ca="1" si="1"/>
        <v>83.2</v>
      </c>
      <c r="M12" s="4">
        <f t="shared" ca="1" si="1"/>
        <v>79.2</v>
      </c>
      <c r="N12" s="26">
        <f t="shared" ca="1" si="2"/>
        <v>157.57333333333332</v>
      </c>
      <c r="O12" s="26">
        <f t="shared" ca="1" si="3"/>
        <v>80.8</v>
      </c>
    </row>
    <row r="13" spans="1:15" ht="15.75" x14ac:dyDescent="0.25">
      <c r="E13" s="8" t="s">
        <v>24</v>
      </c>
      <c r="G13" s="3"/>
      <c r="H13">
        <v>20</v>
      </c>
      <c r="K13">
        <v>10</v>
      </c>
    </row>
    <row r="14" spans="1:15" ht="15.75" x14ac:dyDescent="0.25">
      <c r="C14" s="1"/>
      <c r="E14" s="8" t="s">
        <v>24</v>
      </c>
      <c r="G14" t="s">
        <v>33</v>
      </c>
      <c r="H14" s="14">
        <f t="shared" ref="H14:M14" ca="1" si="8">SUM(H3:H12)/COUNT(H3:H12)</f>
        <v>120.45599999999999</v>
      </c>
      <c r="I14" s="14">
        <f t="shared" ca="1" si="8"/>
        <v>127.56399999999999</v>
      </c>
      <c r="J14" s="14">
        <f t="shared" ca="1" si="8"/>
        <v>126.86800000000001</v>
      </c>
      <c r="K14" s="14">
        <f t="shared" ca="1" si="8"/>
        <v>61.843999999999994</v>
      </c>
      <c r="L14" s="14">
        <f t="shared" ca="1" si="8"/>
        <v>62.860000000000014</v>
      </c>
      <c r="M14" s="14">
        <f t="shared" ca="1" si="8"/>
        <v>62.128</v>
      </c>
    </row>
    <row r="15" spans="1:15" x14ac:dyDescent="0.25">
      <c r="H15" s="14">
        <f ca="1">SUM(H14:J14) / COUNT(H14:J14)</f>
        <v>124.96266666666666</v>
      </c>
      <c r="I15" s="14"/>
      <c r="J15" s="14"/>
      <c r="K15" s="14">
        <f ca="1">SUM(K14:M14) / COUNT(K14:M14)</f>
        <v>62.277333333333331</v>
      </c>
      <c r="L15" s="14"/>
      <c r="M15" s="14"/>
    </row>
    <row r="16" spans="1:15" x14ac:dyDescent="0.25">
      <c r="A16" t="s">
        <v>49</v>
      </c>
      <c r="B16" s="2"/>
    </row>
    <row r="17" spans="1:14" ht="15.75" x14ac:dyDescent="0.25">
      <c r="A17" s="9" t="s">
        <v>0</v>
      </c>
      <c r="B17" s="9" t="s">
        <v>1</v>
      </c>
      <c r="C17" s="9" t="s">
        <v>2</v>
      </c>
      <c r="D17" s="9" t="s">
        <v>3</v>
      </c>
      <c r="E17" s="11" t="s">
        <v>4</v>
      </c>
      <c r="F17" s="11" t="s">
        <v>32</v>
      </c>
      <c r="G17" s="17" t="s">
        <v>30</v>
      </c>
      <c r="H17" s="17"/>
      <c r="I17" s="17"/>
      <c r="J17" s="17" t="s">
        <v>31</v>
      </c>
      <c r="K17" s="17"/>
      <c r="L17" s="17"/>
      <c r="M17" s="17" t="s">
        <v>41</v>
      </c>
      <c r="N17" s="17" t="s">
        <v>42</v>
      </c>
    </row>
    <row r="18" spans="1:14" x14ac:dyDescent="0.25">
      <c r="A18" s="6">
        <v>1</v>
      </c>
      <c r="B18" s="5">
        <v>500</v>
      </c>
      <c r="C18" s="5">
        <v>230</v>
      </c>
      <c r="D18" s="5">
        <v>80</v>
      </c>
      <c r="E18" s="5">
        <v>30</v>
      </c>
      <c r="F18" s="5">
        <v>20</v>
      </c>
      <c r="G18" s="23">
        <f t="shared" ref="G18:I27" ca="1" si="9" xml:space="preserve"> $D18 + $D18 * (RANDBETWEEN(1,$G$28) - $G$28/2) / 100</f>
        <v>78.400000000000006</v>
      </c>
      <c r="H18" s="23">
        <f t="shared" ca="1" si="9"/>
        <v>85.6</v>
      </c>
      <c r="I18" s="23">
        <f t="shared" ca="1" si="9"/>
        <v>82.4</v>
      </c>
      <c r="J18" s="23">
        <f t="shared" ref="J18:L27" ca="1" si="10" xml:space="preserve"> $E18 + $E18 * (RANDBETWEEN(1,$G$28) - $G$28/2) / 100</f>
        <v>29.1</v>
      </c>
      <c r="K18" s="23">
        <f t="shared" ca="1" si="10"/>
        <v>27.3</v>
      </c>
      <c r="L18" s="23">
        <f t="shared" ca="1" si="10"/>
        <v>27.9</v>
      </c>
      <c r="M18" s="23">
        <f t="shared" ref="M18:M27" ca="1" si="11">SUM(G18:I18)/COUNT(G18:I18)</f>
        <v>82.13333333333334</v>
      </c>
      <c r="N18" s="23">
        <f t="shared" ref="N18:N27" ca="1" si="12">SUM(J18:L18)/COUNT(J18:L18)</f>
        <v>28.100000000000005</v>
      </c>
    </row>
    <row r="19" spans="1:14" x14ac:dyDescent="0.25">
      <c r="A19" s="7">
        <v>2</v>
      </c>
      <c r="B19" s="4">
        <f t="shared" ref="B19:B27" si="13">B18+12</f>
        <v>512</v>
      </c>
      <c r="C19" s="4">
        <f t="shared" ref="C19:C27" si="14">C18+11</f>
        <v>241</v>
      </c>
      <c r="D19" s="4">
        <f t="shared" ref="D19:D27" si="15">D18+15</f>
        <v>95</v>
      </c>
      <c r="E19" s="4">
        <f>E18+11</f>
        <v>41</v>
      </c>
      <c r="F19" s="12">
        <f t="shared" ref="F19:F27" si="16">F18+9</f>
        <v>29</v>
      </c>
      <c r="G19" s="26">
        <f t="shared" ca="1" si="9"/>
        <v>89.3</v>
      </c>
      <c r="H19" s="26">
        <f t="shared" ca="1" si="9"/>
        <v>104.5</v>
      </c>
      <c r="I19" s="26">
        <f t="shared" ca="1" si="9"/>
        <v>87.4</v>
      </c>
      <c r="J19" s="26">
        <f t="shared" ca="1" si="10"/>
        <v>40.18</v>
      </c>
      <c r="K19" s="26">
        <f t="shared" ca="1" si="10"/>
        <v>44.28</v>
      </c>
      <c r="L19" s="26">
        <f t="shared" ca="1" si="10"/>
        <v>37.31</v>
      </c>
      <c r="M19" s="26">
        <f t="shared" ca="1" si="11"/>
        <v>93.733333333333348</v>
      </c>
      <c r="N19" s="26">
        <f t="shared" ca="1" si="12"/>
        <v>40.590000000000003</v>
      </c>
    </row>
    <row r="20" spans="1:14" x14ac:dyDescent="0.25">
      <c r="A20" s="6">
        <v>3</v>
      </c>
      <c r="B20" s="5">
        <f t="shared" si="13"/>
        <v>524</v>
      </c>
      <c r="C20" s="5">
        <f t="shared" si="14"/>
        <v>252</v>
      </c>
      <c r="D20" s="5">
        <f t="shared" si="15"/>
        <v>110</v>
      </c>
      <c r="E20" s="5">
        <f t="shared" ref="E20:E27" si="17">E19+13</f>
        <v>54</v>
      </c>
      <c r="F20" s="13">
        <f t="shared" si="16"/>
        <v>38</v>
      </c>
      <c r="G20" s="23">
        <f t="shared" ca="1" si="9"/>
        <v>104.5</v>
      </c>
      <c r="H20" s="23">
        <f t="shared" ca="1" si="9"/>
        <v>112.2</v>
      </c>
      <c r="I20" s="23">
        <f t="shared" ca="1" si="9"/>
        <v>102.3</v>
      </c>
      <c r="J20" s="23">
        <f t="shared" ca="1" si="10"/>
        <v>58.32</v>
      </c>
      <c r="K20" s="23">
        <f t="shared" ca="1" si="10"/>
        <v>59.4</v>
      </c>
      <c r="L20" s="23">
        <f t="shared" ca="1" si="10"/>
        <v>54</v>
      </c>
      <c r="M20" s="23">
        <f t="shared" ca="1" si="11"/>
        <v>106.33333333333333</v>
      </c>
      <c r="N20" s="23">
        <f t="shared" ca="1" si="12"/>
        <v>57.24</v>
      </c>
    </row>
    <row r="21" spans="1:14" x14ac:dyDescent="0.25">
      <c r="A21" s="7">
        <v>4</v>
      </c>
      <c r="B21" s="4">
        <f t="shared" si="13"/>
        <v>536</v>
      </c>
      <c r="C21" s="4">
        <f t="shared" si="14"/>
        <v>263</v>
      </c>
      <c r="D21" s="4">
        <f t="shared" si="15"/>
        <v>125</v>
      </c>
      <c r="E21" s="4">
        <f t="shared" si="17"/>
        <v>67</v>
      </c>
      <c r="F21" s="12">
        <f t="shared" si="16"/>
        <v>47</v>
      </c>
      <c r="G21" s="26">
        <f t="shared" ca="1" si="9"/>
        <v>117.5</v>
      </c>
      <c r="H21" s="26">
        <f t="shared" ca="1" si="9"/>
        <v>127.5</v>
      </c>
      <c r="I21" s="26">
        <f t="shared" ca="1" si="9"/>
        <v>127.5</v>
      </c>
      <c r="J21" s="26">
        <f t="shared" ca="1" si="10"/>
        <v>71.02</v>
      </c>
      <c r="K21" s="26">
        <f t="shared" ca="1" si="10"/>
        <v>68.34</v>
      </c>
      <c r="L21" s="26">
        <f t="shared" ca="1" si="10"/>
        <v>73.7</v>
      </c>
      <c r="M21" s="26">
        <f t="shared" ca="1" si="11"/>
        <v>124.16666666666667</v>
      </c>
      <c r="N21" s="26">
        <f t="shared" ca="1" si="12"/>
        <v>71.02</v>
      </c>
    </row>
    <row r="22" spans="1:14" x14ac:dyDescent="0.25">
      <c r="A22" s="6">
        <v>5</v>
      </c>
      <c r="B22" s="5">
        <f t="shared" si="13"/>
        <v>548</v>
      </c>
      <c r="C22" s="5">
        <f t="shared" si="14"/>
        <v>274</v>
      </c>
      <c r="D22" s="5">
        <f t="shared" si="15"/>
        <v>140</v>
      </c>
      <c r="E22" s="5">
        <f t="shared" si="17"/>
        <v>80</v>
      </c>
      <c r="F22" s="13">
        <f t="shared" si="16"/>
        <v>56</v>
      </c>
      <c r="G22" s="23">
        <f t="shared" ca="1" si="9"/>
        <v>130.19999999999999</v>
      </c>
      <c r="H22" s="23">
        <f t="shared" ca="1" si="9"/>
        <v>128.80000000000001</v>
      </c>
      <c r="I22" s="23">
        <f t="shared" ca="1" si="9"/>
        <v>133</v>
      </c>
      <c r="J22" s="23">
        <f t="shared" ca="1" si="10"/>
        <v>81.599999999999994</v>
      </c>
      <c r="K22" s="23">
        <f t="shared" ca="1" si="10"/>
        <v>73.599999999999994</v>
      </c>
      <c r="L22" s="23">
        <f t="shared" ca="1" si="10"/>
        <v>83.2</v>
      </c>
      <c r="M22" s="23">
        <f t="shared" ca="1" si="11"/>
        <v>130.66666666666666</v>
      </c>
      <c r="N22" s="23">
        <f t="shared" ca="1" si="12"/>
        <v>79.466666666666654</v>
      </c>
    </row>
    <row r="23" spans="1:14" x14ac:dyDescent="0.25">
      <c r="A23" s="7">
        <v>6</v>
      </c>
      <c r="B23" s="4">
        <f t="shared" si="13"/>
        <v>560</v>
      </c>
      <c r="C23" s="4">
        <f t="shared" si="14"/>
        <v>285</v>
      </c>
      <c r="D23" s="4">
        <f t="shared" si="15"/>
        <v>155</v>
      </c>
      <c r="E23" s="4">
        <f t="shared" si="17"/>
        <v>93</v>
      </c>
      <c r="F23" s="12">
        <f t="shared" si="16"/>
        <v>65</v>
      </c>
      <c r="G23" s="26">
        <f t="shared" ca="1" si="9"/>
        <v>155</v>
      </c>
      <c r="H23" s="26">
        <f t="shared" ca="1" si="9"/>
        <v>144.15</v>
      </c>
      <c r="I23" s="26">
        <f t="shared" ca="1" si="9"/>
        <v>158.1</v>
      </c>
      <c r="J23" s="26">
        <f t="shared" ca="1" si="10"/>
        <v>100.44</v>
      </c>
      <c r="K23" s="26">
        <f t="shared" ca="1" si="10"/>
        <v>95.79</v>
      </c>
      <c r="L23" s="26">
        <f t="shared" ca="1" si="10"/>
        <v>92.07</v>
      </c>
      <c r="M23" s="26">
        <f t="shared" ca="1" si="11"/>
        <v>152.41666666666666</v>
      </c>
      <c r="N23" s="26">
        <f t="shared" ca="1" si="12"/>
        <v>96.100000000000009</v>
      </c>
    </row>
    <row r="24" spans="1:14" x14ac:dyDescent="0.25">
      <c r="A24" s="6">
        <v>7</v>
      </c>
      <c r="B24" s="5">
        <f t="shared" si="13"/>
        <v>572</v>
      </c>
      <c r="C24" s="5">
        <f t="shared" si="14"/>
        <v>296</v>
      </c>
      <c r="D24" s="5">
        <f t="shared" si="15"/>
        <v>170</v>
      </c>
      <c r="E24" s="5">
        <f t="shared" si="17"/>
        <v>106</v>
      </c>
      <c r="F24" s="13">
        <f t="shared" si="16"/>
        <v>74</v>
      </c>
      <c r="G24" s="23">
        <f t="shared" ca="1" si="9"/>
        <v>159.80000000000001</v>
      </c>
      <c r="H24" s="23">
        <f t="shared" ca="1" si="9"/>
        <v>171.7</v>
      </c>
      <c r="I24" s="23">
        <f t="shared" ca="1" si="9"/>
        <v>168.3</v>
      </c>
      <c r="J24" s="23">
        <f t="shared" ca="1" si="10"/>
        <v>106</v>
      </c>
      <c r="K24" s="23">
        <f t="shared" ca="1" si="10"/>
        <v>99.64</v>
      </c>
      <c r="L24" s="23">
        <f t="shared" ca="1" si="10"/>
        <v>116.6</v>
      </c>
      <c r="M24" s="23">
        <f t="shared" ca="1" si="11"/>
        <v>166.6</v>
      </c>
      <c r="N24" s="23">
        <f t="shared" ca="1" si="12"/>
        <v>107.41333333333334</v>
      </c>
    </row>
    <row r="25" spans="1:14" x14ac:dyDescent="0.25">
      <c r="A25" s="7">
        <v>8</v>
      </c>
      <c r="B25" s="4">
        <f t="shared" si="13"/>
        <v>584</v>
      </c>
      <c r="C25" s="4">
        <f t="shared" si="14"/>
        <v>307</v>
      </c>
      <c r="D25" s="4">
        <f t="shared" si="15"/>
        <v>185</v>
      </c>
      <c r="E25" s="4">
        <f t="shared" si="17"/>
        <v>119</v>
      </c>
      <c r="F25" s="12">
        <f t="shared" si="16"/>
        <v>83</v>
      </c>
      <c r="G25" s="26">
        <f t="shared" ca="1" si="9"/>
        <v>172.05</v>
      </c>
      <c r="H25" s="26">
        <f t="shared" ca="1" si="9"/>
        <v>190.55</v>
      </c>
      <c r="I25" s="26">
        <f t="shared" ca="1" si="9"/>
        <v>177.6</v>
      </c>
      <c r="J25" s="26">
        <f t="shared" ca="1" si="10"/>
        <v>121.38</v>
      </c>
      <c r="K25" s="26">
        <f t="shared" ca="1" si="10"/>
        <v>116.62</v>
      </c>
      <c r="L25" s="26">
        <f t="shared" ca="1" si="10"/>
        <v>123.76</v>
      </c>
      <c r="M25" s="26">
        <f t="shared" ca="1" si="11"/>
        <v>180.06666666666669</v>
      </c>
      <c r="N25" s="26">
        <f t="shared" ca="1" si="12"/>
        <v>120.58666666666666</v>
      </c>
    </row>
    <row r="26" spans="1:14" x14ac:dyDescent="0.25">
      <c r="A26" s="6">
        <v>9</v>
      </c>
      <c r="B26" s="5">
        <f t="shared" si="13"/>
        <v>596</v>
      </c>
      <c r="C26" s="5">
        <f t="shared" si="14"/>
        <v>318</v>
      </c>
      <c r="D26" s="5">
        <f t="shared" si="15"/>
        <v>200</v>
      </c>
      <c r="E26" s="5">
        <f t="shared" si="17"/>
        <v>132</v>
      </c>
      <c r="F26" s="13">
        <f t="shared" si="16"/>
        <v>92</v>
      </c>
      <c r="G26" s="23">
        <f t="shared" ca="1" si="9"/>
        <v>212</v>
      </c>
      <c r="H26" s="23">
        <f t="shared" ca="1" si="9"/>
        <v>214</v>
      </c>
      <c r="I26" s="23">
        <f t="shared" ca="1" si="9"/>
        <v>204</v>
      </c>
      <c r="J26" s="23">
        <f t="shared" ca="1" si="10"/>
        <v>142.56</v>
      </c>
      <c r="K26" s="23">
        <f t="shared" ca="1" si="10"/>
        <v>132</v>
      </c>
      <c r="L26" s="23">
        <f t="shared" ca="1" si="10"/>
        <v>135.96</v>
      </c>
      <c r="M26" s="23">
        <f t="shared" ca="1" si="11"/>
        <v>210</v>
      </c>
      <c r="N26" s="23">
        <f t="shared" ca="1" si="12"/>
        <v>136.84</v>
      </c>
    </row>
    <row r="27" spans="1:14" x14ac:dyDescent="0.25">
      <c r="A27" s="7">
        <v>10</v>
      </c>
      <c r="B27" s="4">
        <f t="shared" si="13"/>
        <v>608</v>
      </c>
      <c r="C27" s="4">
        <f t="shared" si="14"/>
        <v>329</v>
      </c>
      <c r="D27" s="4">
        <f t="shared" si="15"/>
        <v>215</v>
      </c>
      <c r="E27" s="4">
        <f t="shared" si="17"/>
        <v>145</v>
      </c>
      <c r="F27" s="12">
        <f t="shared" si="16"/>
        <v>101</v>
      </c>
      <c r="G27" s="26">
        <f t="shared" ca="1" si="9"/>
        <v>215</v>
      </c>
      <c r="H27" s="26">
        <f t="shared" ca="1" si="9"/>
        <v>217.15</v>
      </c>
      <c r="I27" s="26">
        <f t="shared" ca="1" si="9"/>
        <v>225.75</v>
      </c>
      <c r="J27" s="26">
        <f t="shared" ca="1" si="10"/>
        <v>146.44999999999999</v>
      </c>
      <c r="K27" s="26">
        <f t="shared" ca="1" si="10"/>
        <v>146.44999999999999</v>
      </c>
      <c r="L27" s="26">
        <f t="shared" ca="1" si="10"/>
        <v>134.85</v>
      </c>
      <c r="M27" s="26">
        <f t="shared" ca="1" si="11"/>
        <v>219.29999999999998</v>
      </c>
      <c r="N27" s="26">
        <f t="shared" ca="1" si="12"/>
        <v>142.58333333333334</v>
      </c>
    </row>
    <row r="28" spans="1:14" x14ac:dyDescent="0.25">
      <c r="G28">
        <v>20</v>
      </c>
      <c r="H28" s="14"/>
      <c r="I28" s="14"/>
      <c r="J28">
        <v>10</v>
      </c>
    </row>
    <row r="29" spans="1:14" x14ac:dyDescent="0.25">
      <c r="F29" t="s">
        <v>33</v>
      </c>
      <c r="G29" s="14">
        <f t="shared" ref="G29:N29" ca="1" si="18">SUM(G18:G27)/COUNT(G18:G27)</f>
        <v>143.375</v>
      </c>
      <c r="H29" s="14">
        <f t="shared" ca="1" si="18"/>
        <v>149.61500000000001</v>
      </c>
      <c r="I29" s="14">
        <f t="shared" ca="1" si="18"/>
        <v>146.63499999999999</v>
      </c>
      <c r="J29" s="14">
        <f t="shared" ca="1" si="18"/>
        <v>89.704999999999998</v>
      </c>
      <c r="K29" s="14">
        <f t="shared" ca="1" si="18"/>
        <v>86.342000000000013</v>
      </c>
      <c r="L29" s="14">
        <f t="shared" ca="1" si="18"/>
        <v>87.935000000000002</v>
      </c>
      <c r="M29" s="14">
        <f t="shared" ca="1" si="18"/>
        <v>146.54166666666666</v>
      </c>
      <c r="N29" s="14">
        <f t="shared" ca="1" si="18"/>
        <v>87.994</v>
      </c>
    </row>
    <row r="30" spans="1:14" x14ac:dyDescent="0.25">
      <c r="G30" s="14">
        <f ca="1">SUM(G29:I29) / COUNT(G29:I29)</f>
        <v>146.54166666666666</v>
      </c>
      <c r="H30" s="14"/>
      <c r="I30" s="14"/>
      <c r="J30" s="14">
        <f ca="1">SUM(J29:L29) / COUNT(J29:L29)</f>
        <v>87.994000000000014</v>
      </c>
      <c r="K30" s="14"/>
      <c r="L30" s="1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" sqref="B2:C2"/>
    </sheetView>
  </sheetViews>
  <sheetFormatPr baseColWidth="10" defaultRowHeight="15" x14ac:dyDescent="0.25"/>
  <cols>
    <col min="1" max="1" width="17.140625" bestFit="1" customWidth="1"/>
  </cols>
  <sheetData>
    <row r="1" spans="1:5" x14ac:dyDescent="0.25">
      <c r="B1" s="15" t="s">
        <v>34</v>
      </c>
      <c r="E1" s="15" t="s">
        <v>35</v>
      </c>
    </row>
    <row r="2" spans="1:5" x14ac:dyDescent="0.25">
      <c r="B2" s="27" t="s">
        <v>21</v>
      </c>
      <c r="C2" s="27"/>
      <c r="D2" s="16"/>
      <c r="E2" t="s">
        <v>36</v>
      </c>
    </row>
    <row r="3" spans="1:5" x14ac:dyDescent="0.25">
      <c r="B3" s="27" t="s">
        <v>22</v>
      </c>
      <c r="C3" s="27"/>
      <c r="D3" s="27"/>
      <c r="E3" t="s">
        <v>37</v>
      </c>
    </row>
    <row r="4" spans="1:5" x14ac:dyDescent="0.25">
      <c r="B4" t="s">
        <v>27</v>
      </c>
      <c r="E4" t="s">
        <v>38</v>
      </c>
    </row>
    <row r="5" spans="1:5" x14ac:dyDescent="0.25">
      <c r="B5" t="s">
        <v>28</v>
      </c>
      <c r="E5" t="s">
        <v>39</v>
      </c>
    </row>
    <row r="6" spans="1:5" x14ac:dyDescent="0.25">
      <c r="B6" t="s">
        <v>29</v>
      </c>
      <c r="E6" t="s">
        <v>40</v>
      </c>
    </row>
    <row r="7" spans="1:5" x14ac:dyDescent="0.25">
      <c r="B7" t="s">
        <v>44</v>
      </c>
    </row>
    <row r="8" spans="1:5" x14ac:dyDescent="0.25">
      <c r="A8" t="s">
        <v>50</v>
      </c>
      <c r="B8" t="s">
        <v>46</v>
      </c>
    </row>
    <row r="9" spans="1:5" x14ac:dyDescent="0.25">
      <c r="A9" t="s">
        <v>51</v>
      </c>
      <c r="B9" t="s">
        <v>45</v>
      </c>
    </row>
    <row r="10" spans="1:5" x14ac:dyDescent="0.25">
      <c r="A10" t="s">
        <v>52</v>
      </c>
      <c r="B10" t="s">
        <v>47</v>
      </c>
    </row>
  </sheetData>
  <mergeCells count="2">
    <mergeCell ref="B2:C2"/>
    <mergeCell ref="B3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Tableaux</vt:lpstr>
      <vt:lpstr>Résumé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2014-11-20T08:00:05Z</dcterms:created>
  <dcterms:modified xsi:type="dcterms:W3CDTF">2015-03-19T13:33:26Z</dcterms:modified>
</cp:coreProperties>
</file>