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defaultThemeVersion="0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bookViews>
    <workbookView xWindow="0" yWindow="0" windowWidth="20490" windowHeight="7545" activeTab="1"/>
  </bookViews>
  <sheets>
    <sheet name="30.09" sheetId="22" r:id="rId3"/>
    <sheet name="Evaluation Warning" sheetId="23" r:id="rId4"/>
  </sheets>
  <externalReferences>
    <externalReference r:id="rId6"/>
    <externalReference r:id="rId7"/>
  </externalReferences>
  <definedNames>
    <definedName name="_xlfn.IFERROR" hidden="1">#NAME?</definedName>
    <definedName name="_xlnm._FilterDatabase" localSheetId="0" hidden="1">'30.09'!$A$2:$BG$6</definedName>
    <definedName name="dni">#REF!</definedName>
    <definedName name="kurs">#REF!</definedName>
    <definedName name="stop_calc">#REF!</definedName>
    <definedName name="вакккпкпак">#REF!</definedName>
    <definedName name="ццц">#REF!</definedName>
  </definedNames>
  <calcPr calcId="179021"/>
</workbook>
</file>

<file path=xl/calcChain.xml><?xml version="1.0" encoding="utf-8"?>
<calcChain xmlns="http://schemas.openxmlformats.org/spreadsheetml/2006/main">
  <c r="D1" i="22" l="1"/>
</calcChain>
</file>

<file path=xl/sharedStrings.xml><?xml version="1.0" encoding="utf-8"?>
<sst xmlns="http://schemas.openxmlformats.org/spreadsheetml/2006/main" count="159" uniqueCount="111">
  <si>
    <t>Наименование подразделений и должностей</t>
  </si>
  <si>
    <t>Фамилия, имя, отчество</t>
  </si>
  <si>
    <t>Кол-во штатн. ед.</t>
  </si>
  <si>
    <t>Вакантные доли ШЕ (FTE)</t>
  </si>
  <si>
    <t>Примечания по занятию долей ШР</t>
  </si>
  <si>
    <t>Тарифный разряд</t>
  </si>
  <si>
    <t>Тарифный коэффициент</t>
  </si>
  <si>
    <t>Корректирующий коэффициент</t>
  </si>
  <si>
    <t>Тарифный оклад (ставка), руб.</t>
  </si>
  <si>
    <t>Козырев Н.В.</t>
  </si>
  <si>
    <t>Соловьева Е.С.</t>
  </si>
  <si>
    <t>Ананьева Н.Н.</t>
  </si>
  <si>
    <t>Агент</t>
  </si>
  <si>
    <t>Демидович Ж.Н.</t>
  </si>
  <si>
    <t>Примечание (бюджетная/внебюджетная вакансия, секвестировние, задвоение)</t>
  </si>
  <si>
    <t>Уволенный/переведенный сотрудник;
и.о.;
другие примечания</t>
  </si>
  <si>
    <t>дата приема/перевода</t>
  </si>
  <si>
    <t>дата увольнения</t>
  </si>
  <si>
    <t>МВЗ</t>
  </si>
  <si>
    <t>Бизнес-линия точки в УУ-отчетности</t>
  </si>
  <si>
    <t>Офис (в политике мотивации)</t>
  </si>
  <si>
    <t>BANK</t>
  </si>
  <si>
    <t>СЕРВИС</t>
  </si>
  <si>
    <t>UDPO_S_RB</t>
  </si>
  <si>
    <t>январь</t>
  </si>
  <si>
    <t>Признак движения шт.единиц</t>
  </si>
  <si>
    <t>примечание</t>
  </si>
  <si>
    <t>перемещение (передача единицы)</t>
  </si>
  <si>
    <t>февраль</t>
  </si>
  <si>
    <t>2a</t>
  </si>
  <si>
    <t>4229-001-02-0-00</t>
  </si>
  <si>
    <t>март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</si>
  <si>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</si>
  <si>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</si>
  <si>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</si>
  <si>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</si>
  <si>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</si>
  <si>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</si>
  <si>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</si>
  <si>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</si>
  <si>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</si>
  <si>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</si>
  <si>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</si>
  <si>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</si>
  <si>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</si>
  <si>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</si>
  <si>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</si>
  <si>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</si>
  <si>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</si>
  <si>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</si>
  <si>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</si>
  <si>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</si>
  <si>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</si>
  <si>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</si>
  <si>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</si>
  <si>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Апрель</t>
  </si>
  <si>
    <t>май</t>
  </si>
  <si>
    <t>34</t>
  </si>
  <si>
    <t>35</t>
  </si>
  <si>
    <t>июнь</t>
  </si>
  <si>
    <t>36</t>
  </si>
  <si>
    <t>37</t>
  </si>
  <si>
    <t>июль</t>
  </si>
  <si>
    <t>август</t>
  </si>
  <si>
    <t>сентябрь</t>
  </si>
  <si>
    <t>октябрь</t>
  </si>
  <si>
    <t>ноябрь</t>
  </si>
  <si>
    <t>декабрь</t>
  </si>
  <si>
    <t>32</t>
  </si>
  <si>
    <t>33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</si>
  <si>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</si>
  <si>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</si>
  <si>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</si>
  <si>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</si>
  <si>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</si>
  <si>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</si>
  <si>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</si>
  <si>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</si>
  <si>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</si>
  <si>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</si>
  <si>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</si>
  <si>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</si>
  <si>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Смольская А.А.</t>
  </si>
  <si>
    <t>бюджетная июль 2022</t>
  </si>
  <si>
    <t>Дударева А.А.</t>
  </si>
  <si>
    <t>из отдела лояльности</t>
  </si>
  <si>
    <t>Табельный номер</t>
  </si>
  <si>
    <t>Непосредственный руководитель - табельный номер</t>
  </si>
  <si>
    <t>Непосредственный руководитель - ФИО</t>
  </si>
  <si>
    <t>ГРУППА ГРЕЙДА</t>
  </si>
  <si>
    <t>№ ГРЕЙДА</t>
  </si>
  <si>
    <t>Роль</t>
  </si>
  <si>
    <t>Подроль</t>
  </si>
  <si>
    <t>Дата присвоения текущей подроли</t>
  </si>
  <si>
    <t>Блок</t>
  </si>
  <si>
    <t>Категория роли</t>
  </si>
  <si>
    <t>Агент/Специалист УДПО</t>
  </si>
  <si>
    <t>BOARD-5</t>
  </si>
  <si>
    <t>Розничный бизнес</t>
  </si>
  <si>
    <t>Массовая</t>
  </si>
  <si>
    <t>A1</t>
  </si>
  <si>
    <t>Признак для ФОТ</t>
  </si>
  <si>
    <t>Минск</t>
  </si>
  <si>
    <t>Причина изменения роли/подроли</t>
  </si>
  <si>
    <t>Начальник ССП - табельный номер</t>
  </si>
  <si>
    <t>Начальник ССП - ФИО</t>
  </si>
  <si>
    <t>Директор - табельный номер</t>
  </si>
  <si>
    <t>Директор - ФИО</t>
  </si>
  <si>
    <t>Куратор - ФИО</t>
  </si>
  <si>
    <t>Куратор - табельный номер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</si>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</sst>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numFmts count="4">
    <numFmt numFmtId="43" formatCode="_-* #,##0.00\ _B_r_-;\-* #,##0.00\ _B_r_-;_-* &quot;-&quot;??\ _B_r_-;_-@_-"/>
    <numFmt numFmtId="164" formatCode="_-* #,##0.00_р_._-;\-* #,##0.00_р_._-;_-* &quot;-&quot;??_р_._-;_-@_-"/>
    <numFmt numFmtId="165" formatCode="[$-419]d\ mmm;@"/>
    <numFmt numFmtId="166" formatCode="dd/mm/yy;@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 Cyr"/>
      <family val="0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7998476028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theme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/>
      <top style="medium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164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20" applyNumberFormat="1" applyFont="1" applyFill="1">
      <alignment/>
      <protection/>
    </xf>
    <xf numFmtId="0" fontId="3" fillId="0" borderId="0" xfId="20" applyNumberFormat="1" applyFont="1" applyFill="1" applyBorder="1">
      <alignment/>
      <protection/>
    </xf>
    <xf numFmtId="0" fontId="3" fillId="0" borderId="0" xfId="20" applyNumberFormat="1" applyFont="1" applyFill="1" applyBorder="1" applyAlignment="1">
      <alignment/>
      <protection/>
    </xf>
    <xf numFmtId="3" fontId="3" fillId="0" borderId="0" xfId="21" applyNumberFormat="1" applyFont="1" applyFill="1" applyBorder="1"/>
    <xf numFmtId="4" fontId="3" fillId="0" borderId="0" xfId="21" applyNumberFormat="1" applyFont="1" applyFill="1" applyBorder="1"/>
    <xf numFmtId="16" fontId="3" fillId="0" borderId="0" xfId="20" applyNumberFormat="1" applyFont="1" applyFill="1" applyBorder="1">
      <alignment/>
      <protection/>
    </xf>
    <xf numFmtId="3" fontId="3" fillId="0" borderId="0" xfId="20" applyNumberFormat="1" applyFont="1" applyFill="1" applyBorder="1">
      <alignment/>
      <protection/>
    </xf>
    <xf numFmtId="0" fontId="3" fillId="0" borderId="0" xfId="20" applyFont="1" applyFill="1" applyBorder="1">
      <alignment/>
      <protection/>
    </xf>
    <xf numFmtId="0" fontId="3" fillId="0" borderId="0" xfId="20" applyFont="1">
      <alignment/>
      <protection/>
    </xf>
    <xf numFmtId="3" fontId="3" fillId="0" borderId="0" xfId="20" applyNumberFormat="1" applyFont="1" applyFill="1" applyBorder="1" applyAlignment="1">
      <alignment horizontal="left"/>
      <protection/>
    </xf>
    <xf numFmtId="164" fontId="3" fillId="0" borderId="0" xfId="21" applyFont="1" applyFill="1" applyBorder="1"/>
    <xf numFmtId="165" fontId="3" fillId="0" borderId="0" xfId="20" applyNumberFormat="1" applyFont="1" applyFill="1" applyBorder="1" applyAlignment="1">
      <alignment horizontal="left"/>
      <protection/>
    </xf>
    <xf numFmtId="0" fontId="3" fillId="0" borderId="0" xfId="20" applyFont="1" applyFill="1">
      <alignment/>
      <protection/>
    </xf>
    <xf numFmtId="3" fontId="3" fillId="0" borderId="1" xfId="20" applyNumberFormat="1" applyFont="1" applyFill="1" applyBorder="1" applyAlignment="1">
      <alignment horizontal="left"/>
      <protection/>
    </xf>
    <xf numFmtId="3" fontId="3" fillId="0" borderId="0" xfId="20" applyNumberFormat="1" applyFont="1" applyFill="1" applyAlignment="1">
      <alignment horizontal="left"/>
      <protection/>
    </xf>
    <xf numFmtId="165" fontId="3" fillId="0" borderId="0" xfId="20" applyNumberFormat="1" applyFont="1" applyFill="1" applyAlignment="1">
      <alignment horizontal="left"/>
      <protection/>
    </xf>
    <xf numFmtId="4" fontId="4" fillId="0" borderId="0" xfId="20" applyNumberFormat="1" applyFont="1" applyFill="1" applyAlignment="1">
      <alignment horizontal="left"/>
      <protection/>
    </xf>
    <xf numFmtId="0" fontId="8" fillId="0" borderId="0" xfId="20" applyFont="1" applyFill="1">
      <alignment/>
      <protection/>
    </xf>
    <xf numFmtId="0" fontId="8" fillId="2" borderId="0" xfId="20" applyFont="1" applyFill="1">
      <alignment/>
      <protection/>
    </xf>
    <xf numFmtId="4" fontId="3" fillId="0" borderId="2" xfId="21" applyNumberFormat="1" applyFont="1" applyFill="1" applyBorder="1" applyAlignment="1">
      <alignment horizontal="left"/>
    </xf>
    <xf numFmtId="3" fontId="3" fillId="0" borderId="2" xfId="20" applyNumberFormat="1" applyFont="1" applyFill="1" applyBorder="1" applyAlignment="1">
      <alignment horizontal="left"/>
      <protection/>
    </xf>
    <xf numFmtId="0" fontId="6" fillId="2" borderId="3" xfId="20" applyNumberFormat="1" applyFont="1" applyFill="1" applyBorder="1" applyAlignment="1">
      <alignment horizontal="center" vertical="center" wrapText="1"/>
      <protection/>
    </xf>
    <xf numFmtId="0" fontId="7" fillId="2" borderId="4" xfId="20" applyNumberFormat="1" applyFont="1" applyFill="1" applyBorder="1" applyAlignment="1">
      <alignment horizontal="center" vertical="center"/>
      <protection/>
    </xf>
    <xf numFmtId="0" fontId="2" fillId="0" borderId="0" xfId="20">
      <alignment/>
      <protection/>
    </xf>
    <xf numFmtId="4" fontId="3" fillId="3" borderId="2" xfId="21" applyNumberFormat="1" applyFont="1" applyFill="1" applyBorder="1" applyAlignment="1">
      <alignment horizontal="left"/>
    </xf>
    <xf numFmtId="166" fontId="6" fillId="2" borderId="5" xfId="20" applyNumberFormat="1" applyFont="1" applyFill="1" applyBorder="1" applyAlignment="1">
      <alignment horizontal="center" vertical="center" wrapText="1"/>
      <protection/>
    </xf>
    <xf numFmtId="0" fontId="3" fillId="0" borderId="0" xfId="20" applyNumberFormat="1" applyFont="1" applyFill="1" applyAlignment="1">
      <alignment horizontal="center"/>
      <protection/>
    </xf>
    <xf numFmtId="43" fontId="3" fillId="0" borderId="0" xfId="20" applyNumberFormat="1" applyFont="1" applyFill="1">
      <alignment/>
      <protection/>
    </xf>
    <xf numFmtId="3" fontId="3" fillId="0" borderId="0" xfId="20" applyNumberFormat="1" applyFont="1" applyFill="1">
      <alignment/>
      <protection/>
    </xf>
    <xf numFmtId="4" fontId="5" fillId="0" borderId="0" xfId="20" applyNumberFormat="1" applyFont="1" applyFill="1">
      <alignment/>
      <protection/>
    </xf>
    <xf numFmtId="0" fontId="9" fillId="0" borderId="0" xfId="20" applyFont="1">
      <alignment/>
      <protection/>
    </xf>
    <xf numFmtId="4" fontId="4" fillId="0" borderId="0" xfId="20" applyNumberFormat="1" applyFont="1" applyFill="1">
      <alignment/>
      <protection/>
    </xf>
    <xf numFmtId="0" fontId="4" fillId="0" borderId="0" xfId="20" applyNumberFormat="1" applyFont="1" applyFill="1">
      <alignment/>
      <protection/>
    </xf>
    <xf numFmtId="164" fontId="4" fillId="0" borderId="0" xfId="21" applyFont="1" applyFill="1"/>
    <xf numFmtId="0" fontId="10" fillId="2" borderId="3" xfId="20" applyNumberFormat="1" applyFont="1" applyFill="1" applyBorder="1" applyAlignment="1">
      <alignment horizontal="center" vertical="center" wrapText="1"/>
      <protection/>
    </xf>
    <xf numFmtId="166" fontId="6" fillId="2" borderId="6" xfId="20" applyNumberFormat="1" applyFont="1" applyFill="1" applyBorder="1" applyAlignment="1">
      <alignment horizontal="center" vertical="center" wrapText="1"/>
      <protection/>
    </xf>
    <xf numFmtId="3" fontId="6" fillId="2" borderId="5" xfId="20" applyNumberFormat="1" applyFont="1" applyFill="1" applyBorder="1" applyAlignment="1">
      <alignment horizontal="center" vertical="center" wrapText="1"/>
      <protection/>
    </xf>
    <xf numFmtId="3" fontId="6" fillId="2" borderId="7" xfId="20" applyNumberFormat="1" applyFont="1" applyFill="1" applyBorder="1" applyAlignment="1">
      <alignment horizontal="center" vertical="center" wrapText="1"/>
      <protection/>
    </xf>
    <xf numFmtId="3" fontId="6" fillId="2" borderId="3" xfId="20" applyNumberFormat="1" applyFont="1" applyFill="1" applyBorder="1" applyAlignment="1">
      <alignment horizontal="center" vertical="center" wrapText="1"/>
      <protection/>
    </xf>
    <xf numFmtId="0" fontId="7" fillId="2" borderId="8" xfId="20" applyNumberFormat="1" applyFont="1" applyFill="1" applyBorder="1" applyAlignment="1">
      <alignment horizontal="center" vertical="center"/>
      <protection/>
    </xf>
    <xf numFmtId="164" fontId="5" fillId="4" borderId="9" xfId="21" applyNumberFormat="1" applyFont="1" applyFill="1" applyBorder="1"/>
    <xf numFmtId="164" fontId="5" fillId="2" borderId="9" xfId="21" applyNumberFormat="1" applyFont="1" applyFill="1" applyBorder="1"/>
    <xf numFmtId="1" fontId="3" fillId="0" borderId="0" xfId="20" applyNumberFormat="1" applyFont="1" applyFill="1" applyBorder="1">
      <alignment/>
      <protection/>
    </xf>
    <xf numFmtId="1" fontId="3" fillId="0" borderId="0" xfId="21" applyNumberFormat="1" applyFont="1" applyFill="1" applyBorder="1"/>
    <xf numFmtId="3" fontId="6" fillId="5" borderId="3" xfId="20" applyNumberFormat="1" applyFont="1" applyFill="1" applyBorder="1" applyAlignment="1">
      <alignment horizontal="center" vertical="center" wrapText="1"/>
      <protection/>
    </xf>
    <xf numFmtId="3" fontId="6" fillId="6" borderId="3" xfId="20" applyNumberFormat="1" applyFont="1" applyFill="1" applyBorder="1" applyAlignment="1">
      <alignment horizontal="center" vertical="center" wrapText="1"/>
      <protection/>
    </xf>
    <xf numFmtId="43" fontId="6" fillId="2" borderId="3" xfId="20" applyNumberFormat="1" applyFont="1" applyFill="1" applyBorder="1" applyAlignment="1">
      <alignment horizontal="center" vertical="center" wrapText="1"/>
      <protection/>
    </xf>
    <xf numFmtId="3" fontId="6" fillId="7" borderId="3" xfId="20" applyNumberFormat="1" applyFont="1" applyFill="1" applyBorder="1" applyAlignment="1">
      <alignment horizontal="center" vertical="center" wrapText="1"/>
      <protection/>
    </xf>
    <xf numFmtId="165" fontId="3" fillId="0" borderId="10" xfId="20" applyNumberFormat="1" applyFont="1" applyFill="1" applyBorder="1" applyAlignment="1">
      <alignment horizontal="center"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9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 2" xfId="20"/>
    <cellStyle name="Финансовый 2" xfId="21"/>
    <cellStyle name="Процентный 2" xfId="22"/>
  </cellStyles>
  <dxfs count="27">
    <dxf>
      <fill>
        <patternFill>
          <bgColor theme="9" tint="0.7999799847602844"/>
        </patternFill>
      </fill>
      <border/>
    </dxf>
    <dxf>
      <fill>
        <patternFill>
          <bgColor rgb="FFDDF2FF"/>
        </patternFill>
      </fill>
      <border/>
    </dxf>
    <dxf>
      <fill>
        <patternFill>
          <bgColor rgb="FFE8E8FE"/>
        </patternFill>
      </fill>
      <border/>
    </dxf>
    <dxf>
      <fill>
        <patternFill>
          <bgColor theme="9" tint="0.7999799847602844"/>
        </patternFill>
      </fill>
      <border/>
    </dxf>
    <dxf>
      <fill>
        <patternFill>
          <bgColor rgb="FFDDF2FF"/>
        </patternFill>
      </fill>
      <border/>
    </dxf>
    <dxf>
      <fill>
        <patternFill>
          <bgColor rgb="FFE8E8FE"/>
        </patternFill>
      </fill>
      <border/>
    </dxf>
    <dxf>
      <fill>
        <patternFill>
          <bgColor rgb="FFCCFFCC"/>
        </patternFill>
      </fill>
      <border/>
    </dxf>
    <dxf>
      <fill>
        <patternFill>
          <bgColor rgb="FFFFFFCC"/>
        </patternFill>
      </fill>
      <border/>
    </dxf>
    <dxf>
      <fill>
        <patternFill>
          <bgColor rgb="FFFFCCCC"/>
        </patternFill>
      </fill>
      <border/>
    </dxf>
    <dxf>
      <fill>
        <patternFill>
          <bgColor theme="9" tint="0.7999799847602844"/>
        </patternFill>
      </fill>
      <border/>
    </dxf>
    <dxf>
      <fill>
        <patternFill>
          <bgColor rgb="FFDDF2FF"/>
        </patternFill>
      </fill>
      <border/>
    </dxf>
    <dxf>
      <fill>
        <patternFill>
          <bgColor rgb="FFE8E8FE"/>
        </patternFill>
      </fill>
      <border/>
    </dxf>
    <dxf>
      <fill>
        <patternFill>
          <bgColor rgb="FFCCFFCC"/>
        </patternFill>
      </fill>
      <border/>
    </dxf>
    <dxf>
      <fill>
        <patternFill>
          <bgColor rgb="FFFFFFCC"/>
        </patternFill>
      </fill>
      <border/>
    </dxf>
    <dxf>
      <fill>
        <patternFill>
          <bgColor rgb="FFFFCCCC"/>
        </patternFill>
      </fill>
      <border/>
    </dxf>
    <dxf>
      <fill>
        <patternFill>
          <bgColor theme="9" tint="0.7999799847602844"/>
        </patternFill>
      </fill>
      <border/>
    </dxf>
    <dxf>
      <fill>
        <patternFill>
          <bgColor rgb="FFDDF2FF"/>
        </patternFill>
      </fill>
      <border/>
    </dxf>
    <dxf>
      <fill>
        <patternFill>
          <bgColor rgb="FFE8E8FE"/>
        </patternFill>
      </fill>
      <border/>
    </dxf>
    <dxf>
      <fill>
        <patternFill>
          <bgColor rgb="FFFFCCCC"/>
        </patternFill>
      </fill>
      <border/>
    </dxf>
    <dxf>
      <fill>
        <patternFill>
          <bgColor rgb="FFFFFFCC"/>
        </patternFill>
      </fill>
      <border/>
    </dxf>
    <dxf>
      <fill>
        <patternFill>
          <bgColor rgb="FFCCFFCC"/>
        </patternFill>
      </fill>
      <border/>
    </dxf>
    <dxf>
      <fill>
        <patternFill>
          <bgColor theme="9" tint="0.7999799847602844"/>
        </patternFill>
      </fill>
      <border/>
    </dxf>
    <dxf>
      <fill>
        <patternFill>
          <bgColor rgb="FFDDF2FF"/>
        </patternFill>
      </fill>
      <border/>
    </dxf>
    <dxf>
      <fill>
        <patternFill>
          <bgColor rgb="FFE8E8FE"/>
        </patternFill>
      </fill>
      <border/>
    </dxf>
    <dxf>
      <fill>
        <patternFill>
          <bgColor rgb="FFFFCCCC"/>
        </patternFill>
      </fill>
      <border/>
    </dxf>
    <dxf>
      <fill>
        <patternFill>
          <bgColor rgb="FFFFFFCC"/>
        </patternFill>
      </fill>
      <border/>
    </dxf>
    <dxf>
      <fill>
        <patternFill>
          <bgColor rgb="FFCCFFCC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 /><Relationship Id="rId7" Type="http://schemas.openxmlformats.org/officeDocument/2006/relationships/externalLink" Target="externalLinks/externalLink2.xml" /><Relationship Id="rId6" Type="http://schemas.openxmlformats.org/officeDocument/2006/relationships/externalLink" Target="externalLinks/externalLink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F:\group\UMST\&#1054;&#1058;&#1044;&#1045;&#1051;%20&#1052;&#1054;&#1058;&#1048;&#1042;&#1040;&#1062;&#1048;&#1048;\&#1064;&#1058;&#1040;&#1058;&#1053;&#1054;&#1045;%20%20&#1056;&#1040;&#1057;&#1055;&#1048;&#1057;&#1040;&#1053;&#1048;&#1045;\&#1064;&#1056;%202021\!!!_&#1064;&#1056;_2021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F:\group\UMST\&#1054;&#1058;&#1044;&#1045;&#1051;%20&#1052;&#1054;&#1058;&#1048;&#1042;&#1040;&#1062;&#1048;&#1048;\&#1064;&#1058;&#1040;&#1058;&#1053;&#1054;&#1045;%20%20&#1056;&#1040;&#1057;&#1055;&#1048;&#1057;&#1040;&#1053;&#1048;&#1045;\&#1064;&#1056;%202022\!!!_&#1064;&#1056;_2022.xlsm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Памятка"/>
      <sheetName val="Идея"/>
      <sheetName val="Схема с 01.07.2016"/>
      <sheetName val="01.19 (вход)"/>
      <sheetName val="1.21 (вход)"/>
      <sheetName val="1.21"/>
      <sheetName val="2.21"/>
      <sheetName val="3.21"/>
      <sheetName val="4.21"/>
      <sheetName val="5.21"/>
      <sheetName val="6.21"/>
      <sheetName val="7.21"/>
      <sheetName val="8.21"/>
      <sheetName val="9.21"/>
      <sheetName val="10.21"/>
      <sheetName val="11.21"/>
      <sheetName val="12.21"/>
      <sheetName val="Оптимизация"/>
      <sheetName val="Лист1"/>
    </sheetNames>
    <sheetDataSet>
      <sheetData sheetId="0"/>
      <sheetData sheetId="1">
        <row r="1">
          <cell r="B1" t="str">
            <v>Ставка 1-го разряда, руб. раб. точек</v>
          </cell>
        </row>
      </sheetData>
      <sheetData sheetId="2">
        <row r="7">
          <cell r="A7" t="str">
            <v>СХЕМА ТАРИФНЫХ ОКЛАДОВ РАБОТНИКОВ ЗАО "МТБАНК"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F15">
            <v>1896.8999999999999</v>
          </cell>
        </row>
      </sheetData>
      <sheetData sheetId="14"/>
      <sheetData sheetId="15">
        <row r="15">
          <cell r="F15">
            <v>2046.1</v>
          </cell>
        </row>
      </sheetData>
      <sheetData sheetId="16">
        <row r="15">
          <cell r="F15">
            <v>2041.25</v>
          </cell>
        </row>
      </sheetData>
      <sheetData sheetId="17">
        <row r="46">
          <cell r="D46">
            <v>0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Памятка"/>
      <sheetName val="Идея"/>
      <sheetName val="Схема с 01.07.2016"/>
      <sheetName val="01.19 (вход)"/>
      <sheetName val="01.22(вход)"/>
      <sheetName val="01.22"/>
      <sheetName val="02.22"/>
      <sheetName val="03.22 "/>
      <sheetName val="04.22"/>
      <sheetName val="05.22"/>
      <sheetName val="06.22"/>
      <sheetName val="07.22"/>
      <sheetName val="08.22"/>
      <sheetName val="09.22"/>
      <sheetName val="Оптимизация"/>
      <sheetName val="Лист1"/>
    </sheetNames>
    <sheetDataSet>
      <sheetData sheetId="0"/>
      <sheetData sheetId="1">
        <row r="1">
          <cell r="B1" t="str">
            <v>Ставка 1-го разряда, руб. раб. точек</v>
          </cell>
        </row>
      </sheetData>
      <sheetData sheetId="2">
        <row r="7">
          <cell r="A7" t="str">
            <v>СХЕМА ТАРИФНЫХ ОКЛАДОВ РАБОТНИКОВ ЗАО "МТБАНК"</v>
          </cell>
        </row>
        <row r="16">
          <cell r="A16" t="str">
            <v>Председатель Правления **</v>
          </cell>
          <cell r="C16">
            <v>27</v>
          </cell>
          <cell r="D16">
            <v>7.84</v>
          </cell>
          <cell r="E16">
            <v>1</v>
          </cell>
          <cell r="F16">
            <v>823.2</v>
          </cell>
        </row>
        <row r="17">
          <cell r="A17" t="str">
            <v>Заместитель Председателя Правления **</v>
          </cell>
          <cell r="C17">
            <v>26</v>
          </cell>
          <cell r="D17">
            <v>7.33</v>
          </cell>
          <cell r="E17">
            <v>1</v>
          </cell>
          <cell r="F17">
            <v>769.65</v>
          </cell>
        </row>
        <row r="18">
          <cell r="A18" t="str">
            <v>Главный бухгалтер *</v>
          </cell>
          <cell r="C18">
            <v>26</v>
          </cell>
          <cell r="D18">
            <v>7.33</v>
          </cell>
          <cell r="E18">
            <v>1</v>
          </cell>
          <cell r="F18">
            <v>439.8</v>
          </cell>
        </row>
        <row r="19">
          <cell r="A19" t="str">
            <v>Операционный директор **</v>
          </cell>
          <cell r="C19">
            <v>24</v>
          </cell>
          <cell r="D19">
            <v>6.4</v>
          </cell>
          <cell r="E19">
            <v>1</v>
          </cell>
          <cell r="F19">
            <v>672</v>
          </cell>
        </row>
        <row r="20">
          <cell r="A20" t="str">
            <v>Директор по информационным технологиям **</v>
          </cell>
          <cell r="C20">
            <v>24</v>
          </cell>
          <cell r="D20">
            <v>6.4</v>
          </cell>
          <cell r="E20">
            <v>1</v>
          </cell>
          <cell r="F20">
            <v>672</v>
          </cell>
        </row>
        <row r="21">
          <cell r="A21" t="str">
            <v>Директор по розничному бизнесу **</v>
          </cell>
          <cell r="C21">
            <v>24</v>
          </cell>
          <cell r="D21">
            <v>6.4</v>
          </cell>
          <cell r="E21">
            <v>1</v>
          </cell>
          <cell r="F21">
            <v>672</v>
          </cell>
        </row>
        <row r="22">
          <cell r="A22" t="str">
            <v>Директор по малому и среднему бизнесу **</v>
          </cell>
          <cell r="C22">
            <v>24</v>
          </cell>
          <cell r="D22">
            <v>6.4</v>
          </cell>
          <cell r="E22">
            <v>1</v>
          </cell>
          <cell r="F22">
            <v>672</v>
          </cell>
        </row>
        <row r="23">
          <cell r="A23" t="str">
            <v>Директор по управлению персоналом **</v>
          </cell>
          <cell r="C23">
            <v>24</v>
          </cell>
          <cell r="D23">
            <v>6.4</v>
          </cell>
          <cell r="E23">
            <v>1</v>
          </cell>
          <cell r="F23">
            <v>672</v>
          </cell>
        </row>
        <row r="24">
          <cell r="A24" t="str">
            <v>Директор по данным-начальник центра</v>
          </cell>
          <cell r="C24">
            <v>24</v>
          </cell>
          <cell r="D24">
            <v>6.4</v>
          </cell>
          <cell r="E24">
            <v>1</v>
          </cell>
          <cell r="F24">
            <v>672</v>
          </cell>
        </row>
        <row r="25">
          <cell r="A25" t="str">
            <v>Директор по крупному бизнесу</v>
          </cell>
          <cell r="C25">
            <v>24</v>
          </cell>
          <cell r="D25">
            <v>6.4</v>
          </cell>
          <cell r="E25">
            <v>1</v>
          </cell>
          <cell r="F25">
            <v>672</v>
          </cell>
        </row>
        <row r="26">
          <cell r="A26" t="str">
            <v>Директор по развитию</v>
          </cell>
          <cell r="C26">
            <v>24</v>
          </cell>
          <cell r="D26">
            <v>6.4</v>
          </cell>
          <cell r="E26">
            <v>1</v>
          </cell>
          <cell r="F26">
            <v>672</v>
          </cell>
        </row>
        <row r="27">
          <cell r="A27" t="str">
            <v>Исполнительный директор **</v>
          </cell>
          <cell r="C27">
            <v>24</v>
          </cell>
          <cell r="D27">
            <v>6.4</v>
          </cell>
          <cell r="E27">
            <v>1</v>
          </cell>
          <cell r="F27">
            <v>672</v>
          </cell>
        </row>
        <row r="28">
          <cell r="A28" t="str">
            <v>Финансовый директор **</v>
          </cell>
          <cell r="C28">
            <v>24</v>
          </cell>
          <cell r="D28">
            <v>6.4</v>
          </cell>
          <cell r="E28">
            <v>1</v>
          </cell>
          <cell r="F28">
            <v>672</v>
          </cell>
        </row>
        <row r="29">
          <cell r="A29" t="str">
            <v>Директор департамента *</v>
          </cell>
          <cell r="C29">
            <v>24</v>
          </cell>
          <cell r="D29">
            <v>6.4</v>
          </cell>
          <cell r="E29">
            <v>1</v>
          </cell>
          <cell r="F29">
            <v>384</v>
          </cell>
        </row>
        <row r="30">
          <cell r="A30" t="str">
            <v>Начальник управления *</v>
          </cell>
          <cell r="C30">
            <v>23</v>
          </cell>
          <cell r="D30">
            <v>5.98</v>
          </cell>
          <cell r="E30">
            <v>1</v>
          </cell>
          <cell r="F30">
            <v>358.8</v>
          </cell>
        </row>
        <row r="31">
          <cell r="A31" t="str">
            <v>Начальник управления - Советник Председателя Правления *</v>
          </cell>
          <cell r="C31">
            <v>23</v>
          </cell>
          <cell r="D31">
            <v>5.98</v>
          </cell>
          <cell r="E31">
            <v>1</v>
          </cell>
          <cell r="F31">
            <v>358.8</v>
          </cell>
        </row>
        <row r="32">
          <cell r="A32" t="str">
            <v>Начальник центра *</v>
          </cell>
          <cell r="C32">
            <v>23</v>
          </cell>
          <cell r="D32">
            <v>5.98</v>
          </cell>
          <cell r="E32">
            <v>1</v>
          </cell>
          <cell r="F32">
            <v>358.8</v>
          </cell>
        </row>
        <row r="33">
          <cell r="A33" t="str">
            <v>Заместитель главного бухгалтера *</v>
          </cell>
          <cell r="C33">
            <v>23</v>
          </cell>
          <cell r="D33">
            <v>5.98</v>
          </cell>
          <cell r="E33">
            <v>1</v>
          </cell>
          <cell r="F33">
            <v>358.8</v>
          </cell>
        </row>
        <row r="34">
          <cell r="A34" t="str">
            <v>Начальник ЦБУ</v>
          </cell>
          <cell r="C34">
            <v>23</v>
          </cell>
          <cell r="D34">
            <v>5.98</v>
          </cell>
          <cell r="E34">
            <v>1</v>
          </cell>
          <cell r="F34">
            <v>221.26</v>
          </cell>
        </row>
        <row r="35">
          <cell r="A35" t="str">
            <v>Заместитель начальника управления *</v>
          </cell>
          <cell r="C35">
            <v>22</v>
          </cell>
          <cell r="D35">
            <v>5.59</v>
          </cell>
          <cell r="E35">
            <v>1</v>
          </cell>
          <cell r="F35">
            <v>335.4</v>
          </cell>
        </row>
        <row r="36">
          <cell r="A36" t="str">
            <v>Заместитель начальника центра *</v>
          </cell>
          <cell r="C36">
            <v>22</v>
          </cell>
          <cell r="D36">
            <v>5.59</v>
          </cell>
          <cell r="E36">
            <v>1</v>
          </cell>
          <cell r="F36">
            <v>335.4</v>
          </cell>
        </row>
        <row r="37">
          <cell r="A37" t="str">
            <v>Региональный управляющий *</v>
          </cell>
          <cell r="C37">
            <v>22</v>
          </cell>
          <cell r="D37">
            <v>5.59</v>
          </cell>
          <cell r="E37">
            <v>1</v>
          </cell>
          <cell r="F37">
            <v>335.4</v>
          </cell>
        </row>
        <row r="38">
          <cell r="A38" t="str">
            <v>Региональный управляющий</v>
          </cell>
          <cell r="C38">
            <v>20</v>
          </cell>
          <cell r="D38">
            <v>4.88</v>
          </cell>
          <cell r="E38">
            <v>1</v>
          </cell>
          <cell r="F38">
            <v>180.56</v>
          </cell>
        </row>
        <row r="39">
          <cell r="A39" t="str">
            <v>Заместитель начальника управления - начальник отдела</v>
          </cell>
          <cell r="C39">
            <v>22</v>
          </cell>
          <cell r="D39">
            <v>5.59</v>
          </cell>
          <cell r="E39">
            <v>1</v>
          </cell>
          <cell r="F39">
            <v>206.83</v>
          </cell>
        </row>
        <row r="40">
          <cell r="A40" t="str">
            <v>Заместитель начальника ЦБУ</v>
          </cell>
          <cell r="C40">
            <v>22</v>
          </cell>
          <cell r="D40">
            <v>5.59</v>
          </cell>
          <cell r="E40">
            <v>1</v>
          </cell>
          <cell r="F40">
            <v>206.83</v>
          </cell>
        </row>
        <row r="41">
          <cell r="A41" t="str">
            <v>Заместитель начальника ЦБУ- начальник отдела</v>
          </cell>
          <cell r="C41">
            <v>22</v>
          </cell>
          <cell r="D41">
            <v>5.59</v>
          </cell>
          <cell r="E41">
            <v>1</v>
          </cell>
          <cell r="F41">
            <v>206.83</v>
          </cell>
        </row>
        <row r="42">
          <cell r="A42" t="str">
            <v>Помощник руководителя</v>
          </cell>
          <cell r="C42">
            <v>22</v>
          </cell>
          <cell r="D42">
            <v>5.59</v>
          </cell>
          <cell r="E42">
            <v>1</v>
          </cell>
          <cell r="F42">
            <v>206.83</v>
          </cell>
        </row>
        <row r="43">
          <cell r="A43" t="str">
            <v>Начальник отдела</v>
          </cell>
          <cell r="C43">
            <v>21</v>
          </cell>
          <cell r="D43">
            <v>5.22</v>
          </cell>
          <cell r="E43">
            <v>1</v>
          </cell>
          <cell r="F43">
            <v>193.14</v>
          </cell>
        </row>
        <row r="44">
          <cell r="A44" t="str">
            <v>Советник Председателя Правления</v>
          </cell>
          <cell r="C44">
            <v>21</v>
          </cell>
          <cell r="D44">
            <v>5.22</v>
          </cell>
          <cell r="E44">
            <v>1</v>
          </cell>
          <cell r="F44">
            <v>193.14</v>
          </cell>
        </row>
        <row r="45">
          <cell r="A45" t="str">
            <v>Советник Председателя Правления - начальник отдела</v>
          </cell>
          <cell r="C45">
            <v>21</v>
          </cell>
          <cell r="D45">
            <v>5.22</v>
          </cell>
          <cell r="E45">
            <v>1</v>
          </cell>
          <cell r="F45">
            <v>193.14</v>
          </cell>
        </row>
        <row r="46">
          <cell r="A46" t="str">
            <v>Начальник расчетно-кассового центра</v>
          </cell>
          <cell r="C46">
            <v>21</v>
          </cell>
          <cell r="D46">
            <v>5.22</v>
          </cell>
          <cell r="E46">
            <v>1</v>
          </cell>
          <cell r="F46">
            <v>193.14</v>
          </cell>
        </row>
        <row r="47">
          <cell r="A47" t="str">
            <v>Заместитель начальника отдела</v>
          </cell>
          <cell r="C47">
            <v>20</v>
          </cell>
          <cell r="D47">
            <v>4.88</v>
          </cell>
          <cell r="E47">
            <v>1</v>
          </cell>
          <cell r="F47">
            <v>180.56</v>
          </cell>
        </row>
        <row r="48">
          <cell r="A48" t="str">
            <v>Начальник депозитария</v>
          </cell>
          <cell r="C48">
            <v>20</v>
          </cell>
          <cell r="D48">
            <v>4.88</v>
          </cell>
          <cell r="E48">
            <v>1</v>
          </cell>
          <cell r="F48">
            <v>180.56</v>
          </cell>
        </row>
        <row r="49">
          <cell r="A49" t="str">
            <v>Начальник группы</v>
          </cell>
          <cell r="C49">
            <v>20</v>
          </cell>
          <cell r="D49">
            <v>4.88</v>
          </cell>
          <cell r="E49">
            <v>1</v>
          </cell>
          <cell r="F49">
            <v>180.56</v>
          </cell>
        </row>
        <row r="50">
          <cell r="A50" t="str">
            <v>Начальник службы </v>
          </cell>
          <cell r="C50">
            <v>20</v>
          </cell>
          <cell r="D50">
            <v>4.88</v>
          </cell>
          <cell r="E50">
            <v>1</v>
          </cell>
          <cell r="F50">
            <v>180.56</v>
          </cell>
        </row>
        <row r="51">
          <cell r="A51" t="str">
            <v>Заведующий сектора     </v>
          </cell>
          <cell r="C51">
            <v>20</v>
          </cell>
          <cell r="D51">
            <v>4.88</v>
          </cell>
          <cell r="E51">
            <v>1</v>
          </cell>
          <cell r="F51">
            <v>180.56</v>
          </cell>
        </row>
        <row r="52">
          <cell r="A52" t="str">
            <v>Заместитель начальника расчетно-кассового центра</v>
          </cell>
          <cell r="C52">
            <v>20</v>
          </cell>
          <cell r="D52">
            <v>4.88</v>
          </cell>
          <cell r="E52">
            <v>1</v>
          </cell>
          <cell r="F52">
            <v>180.56</v>
          </cell>
        </row>
        <row r="53">
          <cell r="A53" t="str">
            <v>Заместитель заведующего сектора</v>
          </cell>
          <cell r="C53">
            <v>19</v>
          </cell>
          <cell r="D53">
            <v>4.56</v>
          </cell>
          <cell r="E53">
            <v>1</v>
          </cell>
          <cell r="F53">
            <v>168.72</v>
          </cell>
        </row>
        <row r="54">
          <cell r="A54" t="str">
            <v>Главный специалист    </v>
          </cell>
          <cell r="C54">
            <v>19</v>
          </cell>
          <cell r="D54">
            <v>4.56</v>
          </cell>
          <cell r="E54">
            <v>1</v>
          </cell>
          <cell r="F54">
            <v>168.72</v>
          </cell>
        </row>
        <row r="55">
          <cell r="A55" t="str">
            <v>Главный юрисконсульт   </v>
          </cell>
          <cell r="C55">
            <v>19</v>
          </cell>
          <cell r="D55">
            <v>4.56</v>
          </cell>
          <cell r="E55">
            <v>1</v>
          </cell>
          <cell r="F55">
            <v>168.72</v>
          </cell>
        </row>
        <row r="56">
          <cell r="A56" t="str">
            <v>Главный инженер по строительству и снабжению </v>
          </cell>
          <cell r="C56">
            <v>19</v>
          </cell>
          <cell r="D56">
            <v>4.56</v>
          </cell>
          <cell r="E56">
            <v>1</v>
          </cell>
          <cell r="F56">
            <v>168.72</v>
          </cell>
        </row>
        <row r="57">
          <cell r="A57" t="str">
            <v>Инженер по охране труда</v>
          </cell>
          <cell r="C57">
            <v>18</v>
          </cell>
          <cell r="D57">
            <v>4.26</v>
          </cell>
          <cell r="E57">
            <v>1</v>
          </cell>
          <cell r="F57">
            <v>157.62</v>
          </cell>
        </row>
        <row r="58">
          <cell r="A58" t="str">
            <v>Ведущий специалист   </v>
          </cell>
          <cell r="C58">
            <v>18</v>
          </cell>
          <cell r="D58">
            <v>4.26</v>
          </cell>
          <cell r="E58">
            <v>1</v>
          </cell>
          <cell r="F58">
            <v>157.62</v>
          </cell>
        </row>
        <row r="59">
          <cell r="A59" t="str">
            <v>Ведущий юрисконсульт   </v>
          </cell>
          <cell r="C59">
            <v>18</v>
          </cell>
          <cell r="D59">
            <v>4.26</v>
          </cell>
          <cell r="E59">
            <v>1</v>
          </cell>
          <cell r="F59">
            <v>157.62</v>
          </cell>
        </row>
        <row r="60">
          <cell r="A60" t="str">
            <v>Специалист</v>
          </cell>
          <cell r="C60">
            <v>17</v>
          </cell>
          <cell r="D60">
            <v>3.98</v>
          </cell>
          <cell r="E60">
            <v>1</v>
          </cell>
          <cell r="F60">
            <v>147.26</v>
          </cell>
        </row>
        <row r="61">
          <cell r="A61" t="str">
            <v>Юрисконсульт        </v>
          </cell>
          <cell r="C61">
            <v>17</v>
          </cell>
          <cell r="D61">
            <v>3.98</v>
          </cell>
          <cell r="E61">
            <v>1</v>
          </cell>
          <cell r="F61">
            <v>147.26</v>
          </cell>
        </row>
        <row r="62">
          <cell r="A62" t="str">
            <v>Механик</v>
          </cell>
          <cell r="C62">
            <v>17</v>
          </cell>
          <cell r="D62">
            <v>3.98</v>
          </cell>
          <cell r="E62">
            <v>1</v>
          </cell>
          <cell r="F62">
            <v>147.26</v>
          </cell>
        </row>
        <row r="63">
          <cell r="A63" t="str">
            <v>Специалист  </v>
          </cell>
          <cell r="C63">
            <v>16</v>
          </cell>
          <cell r="D63">
            <v>3.72</v>
          </cell>
          <cell r="E63">
            <v>1</v>
          </cell>
          <cell r="F63">
            <v>137.64</v>
          </cell>
        </row>
        <row r="64">
          <cell r="A64" t="str">
            <v>Специалист по оказанию розничных банковских услуг</v>
          </cell>
          <cell r="C64">
            <v>16</v>
          </cell>
          <cell r="D64">
            <v>3.72</v>
          </cell>
          <cell r="E64">
            <v>1</v>
          </cell>
          <cell r="F64">
            <v>137.64</v>
          </cell>
        </row>
        <row r="65">
          <cell r="A65" t="str">
            <v>Заведующий хозяйством</v>
          </cell>
          <cell r="C65">
            <v>12</v>
          </cell>
          <cell r="D65">
            <v>2.84</v>
          </cell>
          <cell r="E65">
            <v>1</v>
          </cell>
          <cell r="F65">
            <v>105.08</v>
          </cell>
        </row>
        <row r="66">
          <cell r="A66" t="str">
            <v>Заведующий кассой</v>
          </cell>
          <cell r="C66">
            <v>12</v>
          </cell>
          <cell r="D66">
            <v>2.84</v>
          </cell>
          <cell r="E66">
            <v>1</v>
          </cell>
          <cell r="F66">
            <v>105.08</v>
          </cell>
        </row>
        <row r="67">
          <cell r="A67" t="str">
            <v>Заведующий кассой вне кассового узла</v>
          </cell>
          <cell r="C67">
            <v>12</v>
          </cell>
          <cell r="D67">
            <v>2.84</v>
          </cell>
          <cell r="E67">
            <v>1</v>
          </cell>
          <cell r="F67">
            <v>105.08</v>
          </cell>
        </row>
        <row r="68">
          <cell r="A68" t="str">
            <v>Специалист </v>
          </cell>
          <cell r="C68">
            <v>12</v>
          </cell>
          <cell r="D68">
            <v>2.84</v>
          </cell>
          <cell r="E68">
            <v>0.93</v>
          </cell>
          <cell r="F68">
            <v>97.72</v>
          </cell>
        </row>
        <row r="69">
          <cell r="A69" t="str">
            <v>Заведующий складом</v>
          </cell>
          <cell r="C69">
            <v>12</v>
          </cell>
          <cell r="D69">
            <v>2.84</v>
          </cell>
          <cell r="E69">
            <v>1</v>
          </cell>
          <cell r="F69">
            <v>105.08</v>
          </cell>
        </row>
        <row r="70">
          <cell r="A70" t="str">
            <v>Заведующий архивом</v>
          </cell>
          <cell r="C70">
            <v>12</v>
          </cell>
          <cell r="D70">
            <v>2.84</v>
          </cell>
          <cell r="E70">
            <v>1</v>
          </cell>
          <cell r="F70">
            <v>105.08</v>
          </cell>
        </row>
        <row r="71">
          <cell r="A71" t="str">
            <v>Старший кассир   </v>
          </cell>
          <cell r="C71">
            <v>11</v>
          </cell>
          <cell r="D71">
            <v>2.65</v>
          </cell>
          <cell r="E71">
            <v>1</v>
          </cell>
          <cell r="F71">
            <v>98.05</v>
          </cell>
        </row>
        <row r="72">
          <cell r="A72" t="str">
            <v>Водитель-инкассатор</v>
          </cell>
          <cell r="C72">
            <v>11</v>
          </cell>
          <cell r="D72">
            <v>2.65</v>
          </cell>
          <cell r="E72">
            <v>1</v>
          </cell>
          <cell r="F72">
            <v>98.05</v>
          </cell>
        </row>
        <row r="73">
          <cell r="A73" t="str">
            <v>Инкассатор       </v>
          </cell>
          <cell r="C73">
            <v>11</v>
          </cell>
          <cell r="D73">
            <v>2.65</v>
          </cell>
          <cell r="E73">
            <v>1</v>
          </cell>
          <cell r="F73">
            <v>98.05</v>
          </cell>
        </row>
        <row r="74">
          <cell r="A74" t="str">
            <v>Кассир     </v>
          </cell>
          <cell r="C74">
            <v>10</v>
          </cell>
          <cell r="D74">
            <v>2.48</v>
          </cell>
          <cell r="E74">
            <v>1</v>
          </cell>
          <cell r="F74">
            <v>91.76</v>
          </cell>
        </row>
        <row r="75">
          <cell r="A75" t="str">
            <v>Секретарь-референт   </v>
          </cell>
          <cell r="C75">
            <v>9</v>
          </cell>
          <cell r="D75">
            <v>2.32</v>
          </cell>
          <cell r="E75">
            <v>1</v>
          </cell>
          <cell r="F75">
            <v>85.84</v>
          </cell>
        </row>
        <row r="76">
          <cell r="A76" t="str">
            <v>Инспектор</v>
          </cell>
          <cell r="C76">
            <v>9</v>
          </cell>
          <cell r="D76">
            <v>2.32</v>
          </cell>
          <cell r="E76">
            <v>1</v>
          </cell>
          <cell r="F76">
            <v>85.84</v>
          </cell>
        </row>
        <row r="77">
          <cell r="A77" t="str">
            <v>Агент</v>
          </cell>
          <cell r="C77">
            <v>8</v>
          </cell>
          <cell r="D77">
            <v>2.17</v>
          </cell>
          <cell r="E77">
            <v>0.93</v>
          </cell>
          <cell r="F77">
            <v>74.67</v>
          </cell>
        </row>
        <row r="78">
          <cell r="A78" t="str">
            <v>Курьер      </v>
          </cell>
          <cell r="C78">
            <v>7</v>
          </cell>
          <cell r="D78">
            <v>2.03</v>
          </cell>
          <cell r="E78">
            <v>1</v>
          </cell>
          <cell r="F78">
            <v>75.11</v>
          </cell>
        </row>
        <row r="79">
          <cell r="A79" t="str">
            <v>Рабочий по комплексному обслуживанию и ремонту зданий и сооружений</v>
          </cell>
          <cell r="C79">
            <v>5</v>
          </cell>
          <cell r="D79">
            <v>1.73</v>
          </cell>
          <cell r="E79">
            <v>1</v>
          </cell>
          <cell r="F79">
            <v>64.01</v>
          </cell>
        </row>
        <row r="80">
          <cell r="A80" t="str">
            <v>Водитель </v>
          </cell>
          <cell r="C80">
            <v>4</v>
          </cell>
          <cell r="D80">
            <v>1.57</v>
          </cell>
          <cell r="E80">
            <v>1</v>
          </cell>
          <cell r="F80">
            <v>58.09</v>
          </cell>
        </row>
        <row r="81">
          <cell r="A81" t="str">
            <v>Уборщик служебных помещений </v>
          </cell>
          <cell r="C81">
            <v>3</v>
          </cell>
          <cell r="D81">
            <v>1.35</v>
          </cell>
          <cell r="E81">
            <v>1.1</v>
          </cell>
          <cell r="F81">
            <v>54.95</v>
          </cell>
        </row>
        <row r="82">
          <cell r="A82" t="str">
            <v>Электромонтер по ремонту и обслуживанию электрооборудования</v>
          </cell>
          <cell r="C82">
            <v>3</v>
          </cell>
          <cell r="D82">
            <v>1.35</v>
          </cell>
          <cell r="E82">
            <v>1</v>
          </cell>
          <cell r="F82">
            <v>49.95</v>
          </cell>
        </row>
        <row r="83">
          <cell r="A83" t="str">
            <v>Подсобный рабочий</v>
          </cell>
          <cell r="C83">
            <v>2</v>
          </cell>
          <cell r="D83">
            <v>1.16</v>
          </cell>
          <cell r="E83">
            <v>1</v>
          </cell>
          <cell r="F83">
            <v>42.92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6">
          <cell r="D46">
            <v>0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04d34d-5559-4e82-8d05-d27e82bae43c}">
  <sheetPr codeName="Лист28">
    <pageSetUpPr fitToPage="1"/>
  </sheetPr>
  <dimension ref="A1:BG6"/>
  <sheetViews>
    <sheetView zoomScale="80" zoomScaleNormal="80" workbookViewId="0" topLeftCell="AM1">
      <pane ySplit="3" topLeftCell="A4" activePane="bottomLeft" state="frozen"/>
      <selection pane="topLeft" activeCell="L647" sqref="L647"/>
      <selection pane="bottomLeft" activeCell="BC13" sqref="BC13"/>
    </sheetView>
  </sheetViews>
  <sheetFormatPr defaultColWidth="9.142857142857142" defaultRowHeight="12.75" outlineLevelRow="1" outlineLevelCol="2"/>
  <cols>
    <col min="1" max="1" width="9.142857142857142" style="9"/>
    <col min="2" max="2" width="51.714285714285715" style="1" customWidth="1"/>
    <col min="3" max="3" width="24.714285714285715" style="1" customWidth="1"/>
    <col min="4" max="4" width="18.285714285714285" style="1" customWidth="1"/>
    <col min="5" max="5" width="11.285714285714286" style="28" customWidth="1"/>
    <col min="6" max="6" width="18.857142857142858" style="1" customWidth="1" outlineLevel="1"/>
    <col min="7" max="7" width="7.571428571428571" style="1" customWidth="1" outlineLevel="1"/>
    <col min="8" max="8" width="8.857142857142858" style="1" customWidth="1" outlineLevel="1"/>
    <col min="9" max="9" width="7.571428571428571" style="1" customWidth="1" outlineLevel="1"/>
    <col min="10" max="10" width="14.571428571428571" style="29" customWidth="1" outlineLevel="1"/>
    <col min="11" max="11" width="24" style="15" customWidth="1"/>
    <col min="12" max="12" width="21.285714285714285" style="15" customWidth="1"/>
    <col min="13" max="13" width="7.571428571428571" style="16" customWidth="1" outlineLevel="1"/>
    <col min="14" max="14" width="12" style="16" customWidth="1" outlineLevel="1"/>
    <col min="15" max="15" width="13.428571428571429" style="8" customWidth="1"/>
    <col min="16" max="16" width="12.571428571428571" style="13" customWidth="1" outlineLevel="2"/>
    <col min="17" max="17" width="12.857142857142858" style="13" customWidth="1" outlineLevel="2"/>
    <col min="18" max="18" width="12.571428571428571" style="9" customWidth="1" outlineLevel="1"/>
    <col min="19" max="19" width="13.857142857142858" style="13" customWidth="1" outlineLevel="1"/>
    <col min="20" max="20" width="12.571428571428571" style="9" customWidth="1" outlineLevel="1" collapsed="1"/>
    <col min="21" max="21" width="14.571428571428571" style="13" customWidth="1" outlineLevel="1"/>
    <col min="22" max="22" width="12.571428571428571" style="9" customWidth="1" outlineLevel="1" collapsed="1"/>
    <col min="23" max="23" width="13.857142857142858" style="13" customWidth="1" outlineLevel="1"/>
    <col min="24" max="24" width="20.428571428571427" style="9" customWidth="1" outlineLevel="1" collapsed="1"/>
    <col min="25" max="25" width="13" style="13" customWidth="1" outlineLevel="1"/>
    <col min="26" max="26" width="14.142857142857142" style="9" customWidth="1" outlineLevel="1" collapsed="1"/>
    <col min="27" max="27" width="14.142857142857142" style="13" customWidth="1" outlineLevel="1"/>
    <col min="28" max="28" width="12.571428571428571" style="9" customWidth="1" outlineLevel="1"/>
    <col min="29" max="29" width="13.142857142857142" style="9" customWidth="1" outlineLevel="1"/>
    <col min="30" max="30" width="40.57142857142857" style="9" customWidth="1" outlineLevel="1"/>
    <col min="31" max="31" width="13.857142857142858" style="9" customWidth="1" outlineLevel="1"/>
    <col min="32" max="32" width="12.571428571428571" style="9" customWidth="1" outlineLevel="1"/>
    <col min="33" max="33" width="13.428571428571429" style="9" customWidth="1" outlineLevel="1"/>
    <col min="34" max="34" width="12.571428571428571" style="9" customWidth="1" outlineLevel="1"/>
    <col min="35" max="35" width="13.285714285714286" style="9" customWidth="1" outlineLevel="1"/>
    <col min="36" max="36" width="12.571428571428571" style="9" customWidth="1" outlineLevel="1"/>
    <col min="37" max="37" width="13.428571428571429" style="9" customWidth="1" outlineLevel="1"/>
    <col min="38" max="38" width="12.571428571428571" style="9" customWidth="1" outlineLevel="1"/>
    <col min="39" max="39" width="13.428571428571429" style="9" customWidth="1" outlineLevel="1"/>
    <col min="40" max="40" width="12.571428571428571" style="9" customWidth="1" outlineLevel="1"/>
    <col min="41" max="41" width="13.142857142857142" style="9" customWidth="1" outlineLevel="1"/>
    <col min="42" max="54" width="9.142857142857142" style="9"/>
    <col min="55" max="55" width="10.285714285714286" style="9" customWidth="1"/>
    <col min="56" max="56" width="11.142857142857142" style="9" customWidth="1"/>
    <col min="57" max="57" width="9.142857142857142" style="9"/>
    <col min="58" max="58" width="12.428571428571429" style="9" customWidth="1"/>
    <col min="59" max="59" width="13" style="13" customWidth="1" outlineLevel="2"/>
    <col min="60" max="16384" width="9.142857142857142" style="9"/>
  </cols>
  <sheetData>
    <row r="1" spans="2:59" s="24" customFormat="1" ht="16.5" thickBot="1">
      <c r="B1" s="27"/>
      <c r="C1" s="30"/>
      <c r="D1" s="42">
        <f>SUM(D$4:D$6)</f>
        <v>2</v>
      </c>
      <c r="E1" s="41">
        <f>SUM(E$4:E$6)</f>
        <v>0</v>
      </c>
      <c r="F1" s="32"/>
      <c r="G1" s="33"/>
      <c r="H1" s="33"/>
      <c r="I1" s="33"/>
      <c r="J1" s="34" t="e">
        <f>#REF!+#REF!+#REF!+#REF!+#REF!+[2]Оптимизация!L106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#REF!+[2]Оптимизация!L98+#REF!+#REF!+#REF!+#REF!+#REF!+#REF!+#REF!+#REF!+#REF!+#REF!+#REF!+#REF!+#REF!+#REF!+#REF!+#REF!+#REF!+#REF!+#REF!+#REF!</f>
        <v>#REF!</v>
      </c>
      <c r="K1" s="17"/>
      <c r="L1" s="10"/>
      <c r="M1" s="12"/>
      <c r="N1" s="12"/>
      <c r="O1" s="12"/>
      <c r="P1" s="12"/>
      <c r="Q1" s="12"/>
      <c r="R1" s="49" t="s">
        <v>24</v>
      </c>
      <c r="S1" s="49"/>
      <c r="T1" s="49" t="s">
        <v>28</v>
      </c>
      <c r="U1" s="49"/>
      <c r="V1" s="49" t="s">
        <v>31</v>
      </c>
      <c r="W1" s="49"/>
      <c r="X1" s="49" t="s">
        <v>55</v>
      </c>
      <c r="Y1" s="49"/>
      <c r="Z1" s="49" t="s">
        <v>56</v>
      </c>
      <c r="AA1" s="49"/>
      <c r="AB1" s="49" t="s">
        <v>59</v>
      </c>
      <c r="AC1" s="49"/>
      <c r="AD1" s="49" t="s">
        <v>62</v>
      </c>
      <c r="AE1" s="49"/>
      <c r="AF1" s="49" t="s">
        <v>63</v>
      </c>
      <c r="AG1" s="49"/>
      <c r="AH1" s="49" t="s">
        <v>64</v>
      </c>
      <c r="AI1" s="49"/>
      <c r="AJ1" s="49" t="s">
        <v>65</v>
      </c>
      <c r="AK1" s="49"/>
      <c r="AL1" s="49" t="s">
        <v>66</v>
      </c>
      <c r="AM1" s="49"/>
      <c r="AN1" s="49" t="s">
        <v>67</v>
      </c>
      <c r="AO1" s="49"/>
      <c r="AP1" s="9"/>
      <c r="AY1" s="9"/>
      <c r="BG1" s="12"/>
    </row>
    <row r="2" spans="1:59" s="31" customFormat="1" ht="91.5" customHeight="1">
      <c r="A2" s="22"/>
      <c r="B2" s="22" t="s">
        <v>0</v>
      </c>
      <c r="C2" s="22" t="s">
        <v>1</v>
      </c>
      <c r="D2" s="35" t="s">
        <v>2</v>
      </c>
      <c r="E2" s="47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6" t="s">
        <v>14</v>
      </c>
      <c r="L2" s="36" t="s">
        <v>15</v>
      </c>
      <c r="M2" s="37" t="s">
        <v>16</v>
      </c>
      <c r="N2" s="37" t="s">
        <v>17</v>
      </c>
      <c r="O2" s="38" t="s">
        <v>18</v>
      </c>
      <c r="P2" s="39" t="s">
        <v>19</v>
      </c>
      <c r="Q2" s="39" t="s">
        <v>20</v>
      </c>
      <c r="R2" s="39" t="s">
        <v>25</v>
      </c>
      <c r="S2" s="39" t="s">
        <v>26</v>
      </c>
      <c r="T2" s="39" t="s">
        <v>25</v>
      </c>
      <c r="U2" s="39" t="s">
        <v>26</v>
      </c>
      <c r="V2" s="39" t="s">
        <v>25</v>
      </c>
      <c r="W2" s="39" t="s">
        <v>26</v>
      </c>
      <c r="X2" s="39" t="s">
        <v>25</v>
      </c>
      <c r="Y2" s="39" t="s">
        <v>26</v>
      </c>
      <c r="Z2" s="39" t="s">
        <v>25</v>
      </c>
      <c r="AA2" s="39" t="s">
        <v>26</v>
      </c>
      <c r="AB2" s="39" t="s">
        <v>25</v>
      </c>
      <c r="AC2" s="39" t="s">
        <v>26</v>
      </c>
      <c r="AD2" s="39" t="s">
        <v>25</v>
      </c>
      <c r="AE2" s="39" t="s">
        <v>26</v>
      </c>
      <c r="AF2" s="39" t="s">
        <v>25</v>
      </c>
      <c r="AG2" s="39" t="s">
        <v>26</v>
      </c>
      <c r="AH2" s="39" t="s">
        <v>25</v>
      </c>
      <c r="AI2" s="39" t="s">
        <v>26</v>
      </c>
      <c r="AJ2" s="39" t="s">
        <v>25</v>
      </c>
      <c r="AK2" s="39" t="s">
        <v>26</v>
      </c>
      <c r="AL2" s="39" t="s">
        <v>25</v>
      </c>
      <c r="AM2" s="39" t="s">
        <v>26</v>
      </c>
      <c r="AN2" s="39" t="s">
        <v>25</v>
      </c>
      <c r="AO2" s="39" t="s">
        <v>26</v>
      </c>
      <c r="AP2" s="45" t="s">
        <v>86</v>
      </c>
      <c r="AQ2" s="46" t="s">
        <v>89</v>
      </c>
      <c r="AR2" s="46" t="s">
        <v>90</v>
      </c>
      <c r="AS2" s="46" t="s">
        <v>91</v>
      </c>
      <c r="AT2" s="46" t="s">
        <v>92</v>
      </c>
      <c r="AU2" s="46" t="s">
        <v>93</v>
      </c>
      <c r="AV2" s="48" t="s">
        <v>103</v>
      </c>
      <c r="AW2" s="48" t="s">
        <v>95</v>
      </c>
      <c r="AX2" s="46" t="s">
        <v>101</v>
      </c>
      <c r="AY2" s="46" t="s">
        <v>87</v>
      </c>
      <c r="AZ2" s="48" t="s">
        <v>88</v>
      </c>
      <c r="BA2" s="46" t="s">
        <v>104</v>
      </c>
      <c r="BB2" s="48" t="s">
        <v>105</v>
      </c>
      <c r="BC2" s="46" t="s">
        <v>106</v>
      </c>
      <c r="BD2" s="48" t="s">
        <v>107</v>
      </c>
      <c r="BE2" s="46" t="s">
        <v>94</v>
      </c>
      <c r="BF2" s="46" t="s">
        <v>109</v>
      </c>
      <c r="BG2" s="48" t="s">
        <v>108</v>
      </c>
    </row>
    <row r="3" spans="1:59" s="24" customFormat="1" ht="12.75">
      <c r="A3" s="23" t="s">
        <v>29</v>
      </c>
      <c r="B3" s="40" t="s">
        <v>32</v>
      </c>
      <c r="C3" s="40" t="s">
        <v>33</v>
      </c>
      <c r="D3" s="40" t="s">
        <v>34</v>
      </c>
      <c r="E3" s="40" t="s">
        <v>35</v>
      </c>
      <c r="F3" s="40" t="s">
        <v>36</v>
      </c>
      <c r="G3" s="40" t="s">
        <v>37</v>
      </c>
      <c r="H3" s="40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0" t="s">
        <v>45</v>
      </c>
      <c r="P3" s="40" t="s">
        <v>46</v>
      </c>
      <c r="Q3" s="40" t="s">
        <v>47</v>
      </c>
      <c r="R3" s="40" t="s">
        <v>49</v>
      </c>
      <c r="S3" s="40" t="s">
        <v>50</v>
      </c>
      <c r="T3" s="40" t="s">
        <v>51</v>
      </c>
      <c r="U3" s="40" t="s">
        <v>52</v>
      </c>
      <c r="V3" s="40" t="s">
        <v>53</v>
      </c>
      <c r="W3" s="40" t="s">
        <v>54</v>
      </c>
      <c r="X3" s="40" t="s">
        <v>68</v>
      </c>
      <c r="Y3" s="40" t="s">
        <v>69</v>
      </c>
      <c r="Z3" s="40" t="s">
        <v>57</v>
      </c>
      <c r="AA3" s="40" t="s">
        <v>58</v>
      </c>
      <c r="AB3" s="40" t="s">
        <v>60</v>
      </c>
      <c r="AC3" s="40" t="s">
        <v>61</v>
      </c>
      <c r="AD3" s="40" t="s">
        <v>70</v>
      </c>
      <c r="AE3" s="40" t="s">
        <v>71</v>
      </c>
      <c r="AF3" s="40" t="s">
        <v>72</v>
      </c>
      <c r="AG3" s="40" t="s">
        <v>73</v>
      </c>
      <c r="AH3" s="40" t="s">
        <v>74</v>
      </c>
      <c r="AI3" s="40" t="s">
        <v>75</v>
      </c>
      <c r="AJ3" s="40" t="s">
        <v>76</v>
      </c>
      <c r="AK3" s="40" t="s">
        <v>77</v>
      </c>
      <c r="AL3" s="40" t="s">
        <v>78</v>
      </c>
      <c r="AM3" s="40" t="s">
        <v>79</v>
      </c>
      <c r="AN3" s="40" t="s">
        <v>80</v>
      </c>
      <c r="AO3" s="40" t="s">
        <v>81</v>
      </c>
      <c r="AP3" s="40">
        <v>50</v>
      </c>
      <c r="AQ3" s="40">
        <v>51</v>
      </c>
      <c r="AR3" s="40">
        <v>52</v>
      </c>
      <c r="AS3" s="40">
        <v>53</v>
      </c>
      <c r="AT3" s="40">
        <v>54</v>
      </c>
      <c r="AU3" s="40">
        <v>55</v>
      </c>
      <c r="AV3" s="40">
        <v>56</v>
      </c>
      <c r="AW3" s="40">
        <v>57</v>
      </c>
      <c r="AX3" s="40">
        <v>58</v>
      </c>
      <c r="AY3" s="40">
        <v>59</v>
      </c>
      <c r="AZ3" s="40">
        <v>60</v>
      </c>
      <c r="BA3" s="40">
        <v>61</v>
      </c>
      <c r="BB3" s="40">
        <v>62</v>
      </c>
      <c r="BC3" s="40">
        <v>63</v>
      </c>
      <c r="BD3" s="40">
        <v>64</v>
      </c>
      <c r="BE3" s="40">
        <v>65</v>
      </c>
      <c r="BF3" s="40"/>
      <c r="BG3" s="40" t="s">
        <v>48</v>
      </c>
    </row>
    <row r="4" spans="1:59" ht="12.75" outlineLevel="1">
      <c r="A4" s="9" t="s">
        <v>30</v>
      </c>
      <c r="B4" s="3" t="s">
        <v>12</v>
      </c>
      <c r="C4" s="2" t="s">
        <v>84</v>
      </c>
      <c r="D4" s="43">
        <v>1</v>
      </c>
      <c r="E4" s="44">
        <f>IF(AND(D4&lt;1,D4&gt;0),1-D4,0)</f>
        <v>0</v>
      </c>
      <c r="F4" s="2"/>
      <c r="G4" s="4">
        <f>VLOOKUP($B4,'[2]Схема с 01.07.2016'!$A$16:$F$83,3,FALSE)</f>
        <v>8</v>
      </c>
      <c r="H4" s="5">
        <f>VLOOKUP($B4,'[2]Схема с 01.07.2016'!$A$16:$F$83,4,FALSE)</f>
        <v>2.1699999999999999</v>
      </c>
      <c r="I4" s="2">
        <f>VLOOKUP($B4,'[2]Схема с 01.07.2016'!$A$16:$F$83,5,FALSE)</f>
        <v>0.93000000000000005</v>
      </c>
      <c r="J4" s="5">
        <f>ROUND(VLOOKUP($B4,'[2]Схема с 01.07.2016'!$A$16:$F$83,6,FALSE)*D4,2)</f>
        <v>74.670000000000002</v>
      </c>
      <c r="K4" s="20"/>
      <c r="L4" s="14" t="s">
        <v>82</v>
      </c>
      <c r="M4" s="12">
        <v>44788</v>
      </c>
      <c r="N4" s="12">
        <v>44463</v>
      </c>
      <c r="O4" s="19" t="s">
        <v>23</v>
      </c>
      <c r="P4" s="18" t="s">
        <v>21</v>
      </c>
      <c r="Q4" s="18" t="s">
        <v>22</v>
      </c>
      <c r="S4" s="9"/>
      <c r="U4" s="9"/>
      <c r="W4" s="9"/>
      <c r="Y4" s="9"/>
      <c r="AA4" s="9"/>
      <c r="AF4" s="9" t="s">
        <v>27</v>
      </c>
      <c r="AG4" s="9" t="s">
        <v>85</v>
      </c>
      <c r="AP4" s="9">
        <v>1234</v>
      </c>
      <c r="AQ4" s="9" t="s">
        <v>97</v>
      </c>
      <c r="AR4" s="9">
        <v>13</v>
      </c>
      <c r="AS4" s="9" t="s">
        <v>96</v>
      </c>
      <c r="AT4" s="9" t="s">
        <v>100</v>
      </c>
      <c r="AW4" s="9" t="s">
        <v>99</v>
      </c>
      <c r="AX4" s="9" t="s">
        <v>102</v>
      </c>
      <c r="AY4" s="9">
        <v>1512</v>
      </c>
      <c r="AZ4" s="6" t="s">
        <v>11</v>
      </c>
      <c r="BA4" s="9">
        <v>6667</v>
      </c>
      <c r="BB4" s="6" t="s">
        <v>10</v>
      </c>
      <c r="BC4" s="9">
        <v>123</v>
      </c>
      <c r="BD4" s="9" t="s">
        <v>9</v>
      </c>
      <c r="BE4" s="9" t="s">
        <v>98</v>
      </c>
      <c r="BG4" s="18" t="s">
        <v>9</v>
      </c>
    </row>
    <row r="5" spans="1:59" ht="12.75" outlineLevel="1">
      <c r="A5" s="9" t="s">
        <v>30</v>
      </c>
      <c r="B5" s="3" t="s">
        <v>12</v>
      </c>
      <c r="C5" s="2" t="s">
        <v>13</v>
      </c>
      <c r="D5" s="43">
        <v>1</v>
      </c>
      <c r="E5" s="44">
        <f>IF(AND(D5&lt;1,D5&gt;0),1-D5,0)</f>
        <v>0</v>
      </c>
      <c r="F5" s="2"/>
      <c r="G5" s="4">
        <f>VLOOKUP($B5,'[2]Схема с 01.07.2016'!$A$16:$F$83,3,FALSE)</f>
        <v>8</v>
      </c>
      <c r="H5" s="5">
        <f>VLOOKUP($B5,'[2]Схема с 01.07.2016'!$A$16:$F$83,4,FALSE)</f>
        <v>2.1699999999999999</v>
      </c>
      <c r="I5" s="2">
        <f>VLOOKUP($B5,'[2]Схема с 01.07.2016'!$A$16:$F$83,5,FALSE)</f>
        <v>0.93000000000000005</v>
      </c>
      <c r="J5" s="5">
        <f>ROUND(VLOOKUP($B5,'[2]Схема с 01.07.2016'!$A$16:$F$83,6,FALSE)*D5,2)</f>
        <v>74.670000000000002</v>
      </c>
      <c r="K5" s="25" t="s">
        <v>83</v>
      </c>
      <c r="L5" s="14"/>
      <c r="M5" s="16">
        <v>44788</v>
      </c>
      <c r="N5" s="12"/>
      <c r="O5" s="19" t="s">
        <v>23</v>
      </c>
      <c r="P5" s="18" t="s">
        <v>21</v>
      </c>
      <c r="Q5" s="18" t="s">
        <v>22</v>
      </c>
      <c r="S5" s="9"/>
      <c r="U5" s="9"/>
      <c r="W5" s="9"/>
      <c r="Y5" s="9"/>
      <c r="AA5" s="9"/>
      <c r="AP5" s="9">
        <v>3546</v>
      </c>
      <c r="AQ5" s="9" t="s">
        <v>97</v>
      </c>
      <c r="AR5" s="9">
        <v>13</v>
      </c>
      <c r="AS5" s="9" t="s">
        <v>96</v>
      </c>
      <c r="AT5" s="9" t="s">
        <v>100</v>
      </c>
      <c r="AW5" s="9" t="s">
        <v>99</v>
      </c>
      <c r="AX5" s="9" t="s">
        <v>102</v>
      </c>
      <c r="AY5" s="9">
        <v>1512</v>
      </c>
      <c r="AZ5" s="6" t="s">
        <v>11</v>
      </c>
      <c r="BA5" s="9">
        <v>6667</v>
      </c>
      <c r="BB5" s="6" t="s">
        <v>10</v>
      </c>
      <c r="BC5" s="9">
        <v>123</v>
      </c>
      <c r="BD5" s="9" t="s">
        <v>9</v>
      </c>
      <c r="BE5" s="9" t="s">
        <v>98</v>
      </c>
      <c r="BG5" s="18" t="s">
        <v>9</v>
      </c>
    </row>
    <row r="6" spans="2:59" ht="12.75">
      <c r="B6" s="2"/>
      <c r="C6" s="2"/>
      <c r="D6" s="2"/>
      <c r="E6" s="11"/>
      <c r="F6" s="2"/>
      <c r="G6" s="2"/>
      <c r="H6" s="2"/>
      <c r="I6" s="2"/>
      <c r="J6" s="7"/>
      <c r="K6" s="21"/>
      <c r="L6" s="14"/>
      <c r="M6" s="12"/>
      <c r="N6" s="12"/>
      <c r="O6" s="19"/>
      <c r="P6" s="18"/>
      <c r="Q6" s="18"/>
      <c r="S6" s="9"/>
      <c r="U6" s="9"/>
      <c r="W6" s="9"/>
      <c r="Y6" s="9"/>
      <c r="AA6" s="9"/>
      <c r="AP6" s="9">
        <v>7788</v>
      </c>
      <c r="AQ6" s="9" t="s">
        <v>97</v>
      </c>
      <c r="AR6" s="9">
        <v>13</v>
      </c>
      <c r="AS6" s="9" t="s">
        <v>96</v>
      </c>
      <c r="AT6" s="9" t="s">
        <v>100</v>
      </c>
      <c r="AW6" s="9" t="s">
        <v>99</v>
      </c>
      <c r="AX6" s="9" t="s">
        <v>102</v>
      </c>
      <c r="AY6" s="9">
        <v>1512</v>
      </c>
      <c r="AZ6" s="6" t="s">
        <v>11</v>
      </c>
      <c r="BA6" s="9">
        <v>6667</v>
      </c>
      <c r="BB6" s="6" t="s">
        <v>10</v>
      </c>
      <c r="BC6" s="9">
        <v>123</v>
      </c>
      <c r="BD6" s="9" t="s">
        <v>9</v>
      </c>
      <c r="BE6" s="9" t="s">
        <v>98</v>
      </c>
      <c r="BG6" s="18" t="s">
        <v>9</v>
      </c>
    </row>
  </sheetData>
  <sheetProtection sort="0" autoFilter="0"/>
  <autoFilter ref="A2:BG6"/>
  <mergeCells count="12">
    <mergeCell ref="AN1:AO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</mergeCells>
  <conditionalFormatting sqref="Q1:Q2 Q7:Q1048576">
    <cfRule type="containsText" priority="8163" dxfId="26" operator="containsText" text="БЭК">
      <formula>NOT(ISERROR(SEARCH("БЭК",Q1)))</formula>
    </cfRule>
    <cfRule type="containsText" priority="8164" dxfId="25" operator="containsText" text="СЕРВИС">
      <formula>NOT(ISERROR(SEARCH("СЕРВИС",Q1)))</formula>
    </cfRule>
    <cfRule type="containsText" priority="8165" dxfId="24" operator="containsText" text="БИЗНЕС">
      <formula>NOT(ISERROR(SEARCH("БИЗНЕС",Q1)))</formula>
    </cfRule>
  </conditionalFormatting>
  <conditionalFormatting sqref="BG1 BG7:BG1048576">
    <cfRule type="containsText" priority="7965" dxfId="23" operator="containsText" text="Козырев Н.В.">
      <formula>NOT(ISERROR(SEARCH("Козырев Н.В.",BG1)))</formula>
    </cfRule>
    <cfRule type="containsText" priority="7966" dxfId="22" operator="containsText" text="Пенькова Л.А.">
      <formula>NOT(ISERROR(SEARCH("Пенькова Л.А.",BG1)))</formula>
    </cfRule>
    <cfRule type="containsText" priority="7967" dxfId="21" operator="containsText" text="Цуран О.Н.">
      <formula>NOT(ISERROR(SEARCH("Цуран О.Н.",BG1)))</formula>
    </cfRule>
  </conditionalFormatting>
  <conditionalFormatting sqref="Q6">
    <cfRule type="containsText" priority="6992" dxfId="26" operator="containsText" text="БЭК">
      <formula>NOT(ISERROR(SEARCH("БЭК",Q6)))</formula>
    </cfRule>
    <cfRule type="containsText" priority="6993" dxfId="25" operator="containsText" text="СЕРВИС">
      <formula>NOT(ISERROR(SEARCH("СЕРВИС",Q6)))</formula>
    </cfRule>
    <cfRule type="containsText" priority="6994" dxfId="24" operator="containsText" text="БИЗНЕС">
      <formula>NOT(ISERROR(SEARCH("БИЗНЕС",Q6)))</formula>
    </cfRule>
  </conditionalFormatting>
  <conditionalFormatting sqref="Q5">
    <cfRule type="containsText" priority="405" dxfId="24" operator="containsText" text="БИЗНЕС">
      <formula>NOT(ISERROR(SEARCH("БИЗНЕС",Q5)))</formula>
    </cfRule>
    <cfRule type="containsText" priority="406" dxfId="25" operator="containsText" text="СЕРВИС">
      <formula>NOT(ISERROR(SEARCH("СЕРВИС",Q5)))</formula>
    </cfRule>
    <cfRule type="containsText" priority="407" dxfId="26" operator="containsText" text="БЭК">
      <formula>NOT(ISERROR(SEARCH("БЭК",Q5)))</formula>
    </cfRule>
  </conditionalFormatting>
  <conditionalFormatting sqref="BG5">
    <cfRule type="containsText" priority="402" dxfId="23" operator="containsText" text="Козырев Н.В.">
      <formula>NOT(ISERROR(SEARCH("Козырев Н.В.",BG5)))</formula>
    </cfRule>
    <cfRule type="containsText" priority="403" dxfId="22" operator="containsText" text="Пенькова Л.А.">
      <formula>NOT(ISERROR(SEARCH("Пенькова Л.А.",BG5)))</formula>
    </cfRule>
    <cfRule type="containsText" priority="404" dxfId="21" operator="containsText" text="Цуран О.Н.">
      <formula>NOT(ISERROR(SEARCH("Цуран О.Н.",BG5)))</formula>
    </cfRule>
  </conditionalFormatting>
  <conditionalFormatting sqref="Q4">
    <cfRule type="containsText" priority="399" dxfId="24" operator="containsText" text="БИЗНЕС">
      <formula>NOT(ISERROR(SEARCH("БИЗНЕС",Q4)))</formula>
    </cfRule>
    <cfRule type="containsText" priority="400" dxfId="25" operator="containsText" text="СЕРВИС">
      <formula>NOT(ISERROR(SEARCH("СЕРВИС",Q4)))</formula>
    </cfRule>
    <cfRule type="containsText" priority="401" dxfId="26" operator="containsText" text="БЭК">
      <formula>NOT(ISERROR(SEARCH("БЭК",Q4)))</formula>
    </cfRule>
  </conditionalFormatting>
  <conditionalFormatting sqref="BG4">
    <cfRule type="containsText" priority="396" dxfId="23" operator="containsText" text="Козырев Н.В.">
      <formula>NOT(ISERROR(SEARCH("Козырев Н.В.",BG4)))</formula>
    </cfRule>
    <cfRule type="containsText" priority="397" dxfId="22" operator="containsText" text="Пенькова Л.А.">
      <formula>NOT(ISERROR(SEARCH("Пенькова Л.А.",BG4)))</formula>
    </cfRule>
    <cfRule type="containsText" priority="398" dxfId="21" operator="containsText" text="Цуран О.Н.">
      <formula>NOT(ISERROR(SEARCH("Цуран О.Н.",BG4)))</formula>
    </cfRule>
  </conditionalFormatting>
  <conditionalFormatting sqref="BG6">
    <cfRule type="containsText" priority="1" dxfId="23" operator="containsText" text="Козырев Н.В.">
      <formula>NOT(ISERROR(SEARCH("Козырев Н.В.",BG6)))</formula>
    </cfRule>
    <cfRule type="containsText" priority="2" dxfId="22" operator="containsText" text="Пенькова Л.А.">
      <formula>NOT(ISERROR(SEARCH("Пенькова Л.А.",BG6)))</formula>
    </cfRule>
    <cfRule type="containsText" priority="3" dxfId="21" operator="containsText" text="Цуран О.Н.">
      <formula>NOT(ISERROR(SEARCH("Цуран О.Н.",BG6)))</formula>
    </cfRule>
  </conditionalFormatting>
  <dataValidations count="4">
    <dataValidation type="list" showInputMessage="1" showErrorMessage="1" sqref="R2 T2 V2 X2 Z2 AB2 AD2 AF2 AH2 AJ2 AL2 AN2 R7:R1048576 V7:V1048576 X7:X1048576 Z7:Z1048576">
      <formula1>[2]Лист1!#REF!</formula1>
    </dataValidation>
    <dataValidation type="list" showInputMessage="1" showErrorMessage="1" sqref="V4:V6 X4:X6 AJ4:AJ6 AL4:AL6 AN4:AN6">
      <formula1>[2]Лист1!#REF!</formula1>
    </dataValidation>
    <dataValidation type="list" allowBlank="1" showInputMessage="1" showErrorMessage="1" sqref="R4:R6 T4:T1048576 Z4:Z6 AB4:AB6 AF4:AF6 AH4:AH6">
      <formula1>[2]Лист1!#REF!</formula1>
    </dataValidation>
    <dataValidation type="list" allowBlank="1" showInputMessage="1" showErrorMessage="1" sqref="AD4:AD1048576">
      <formula1>[2]Лист1!#REF!</formula1>
    </dataValidation>
  </dataValidations>
  <pageMargins left="0.25" right="0.25" top="0.75" bottom="0.75" header="0.3" footer="0.3"/>
  <pageSetup orientation="landscape" paperSize="9" scale="1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28631b-e4b2-4a74-b289-68a79c7b96a6}">
  <dimension ref="A5"/>
  <sheetViews>
    <sheetView tabSelected="1" workbookViewId="0" topLeftCell="A1"/>
  </sheetViews>
  <sheetFormatPr defaultRowHeight="15"/>
  <sheetData>
    <row r="5" spans="1:1" ht="23.25" customHeight="1">
      <c r="A5" s="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30.09</vt:lpstr>
      <vt:lpstr>Evaluation Warning</vt:lpstr>
    </vt:vector>
  </TitlesOfParts>
  <Template/>
  <Manager/>
  <Company>ЗАО МТБанк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pshishko</dc:creator>
  <cp:keywords/>
  <dc:description/>
  <cp:lastModifiedBy>Евгений Батурель</cp:lastModifiedBy>
  <dcterms:created xsi:type="dcterms:W3CDTF">2021-02-03T12:01:48Z</dcterms:created>
  <dcterms:modified xsi:type="dcterms:W3CDTF">2023-01-25T15:10:04Z</dcterms:modified>
  <cp:category/>
</cp:coreProperties>
</file>