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1702898\Documents\Modelagem\MeusModelos\Empirical_v3\ValidatingData\"/>
    </mc:Choice>
  </mc:AlternateContent>
  <bookViews>
    <workbookView xWindow="0" yWindow="0" windowWidth="15750" windowHeight="7755"/>
  </bookViews>
  <sheets>
    <sheet name="Plan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1" i="1" l="1"/>
  <c r="Q12" i="1"/>
  <c r="Q13" i="1"/>
  <c r="Q14" i="1"/>
  <c r="Q10" i="1"/>
  <c r="K15" i="1"/>
  <c r="I59" i="1" l="1"/>
  <c r="I37" i="1" l="1"/>
  <c r="I35" i="1"/>
  <c r="I34" i="1"/>
  <c r="F37" i="1" l="1"/>
  <c r="F35" i="1"/>
  <c r="B44" i="1"/>
  <c r="E34" i="1" s="1"/>
  <c r="F34" i="1" s="1"/>
  <c r="B21" i="1" l="1"/>
</calcChain>
</file>

<file path=xl/sharedStrings.xml><?xml version="1.0" encoding="utf-8"?>
<sst xmlns="http://schemas.openxmlformats.org/spreadsheetml/2006/main" count="131" uniqueCount="82">
  <si>
    <t>TAXES</t>
  </si>
  <si>
    <t>obs</t>
  </si>
  <si>
    <t>ITBI</t>
  </si>
  <si>
    <t>IRPF</t>
  </si>
  <si>
    <t>IRPJ</t>
  </si>
  <si>
    <t>ICMS+PIS+COFINS</t>
  </si>
  <si>
    <t>destination</t>
  </si>
  <si>
    <t>Deduced from seller</t>
  </si>
  <si>
    <t>Deduced from firms money at sales</t>
  </si>
  <si>
    <t>tax_consumption</t>
  </si>
  <si>
    <t>value</t>
  </si>
  <si>
    <r>
      <t xml:space="preserve">OK                                                               </t>
    </r>
    <r>
      <rPr>
        <sz val="11"/>
        <color rgb="FF1F497D"/>
        <rFont val="Calibri"/>
        <family val="2"/>
      </rPr>
      <t>i.</t>
    </r>
    <r>
      <rPr>
        <sz val="7"/>
        <color rgb="FF1F497D"/>
        <rFont val="Times New Roman"/>
        <family val="1"/>
      </rPr>
      <t xml:space="preserve">      </t>
    </r>
    <r>
      <rPr>
        <sz val="11"/>
        <color rgb="FF1F497D"/>
        <rFont val="Calibri"/>
        <family val="2"/>
      </rPr>
      <t>ICMS aplicado no consumo, deduzido do consumidor</t>
    </r>
  </si>
  <si>
    <r>
      <t xml:space="preserve">OK                                                             </t>
    </r>
    <r>
      <rPr>
        <sz val="11"/>
        <color rgb="FF1F497D"/>
        <rFont val="Calibri"/>
        <family val="2"/>
      </rPr>
      <t>ii.</t>
    </r>
    <r>
      <rPr>
        <sz val="7"/>
        <color rgb="FF1F497D"/>
        <rFont val="Times New Roman"/>
        <family val="1"/>
      </rPr>
      <t xml:space="preserve">      </t>
    </r>
    <r>
      <rPr>
        <sz val="11"/>
        <color rgb="FF1F497D"/>
        <rFont val="Calibri"/>
        <family val="2"/>
      </rPr>
      <t>IRPF deduzido do salário</t>
    </r>
  </si>
  <si>
    <t>tax_labor</t>
  </si>
  <si>
    <t>tax_estate_transaction</t>
  </si>
  <si>
    <t>tax_firm</t>
  </si>
  <si>
    <t>tax_property</t>
  </si>
  <si>
    <t>Deduced from sales minus salaries</t>
  </si>
  <si>
    <t>Anually deduced from estates</t>
  </si>
  <si>
    <t>Deduced from worker</t>
  </si>
  <si>
    <t>IPTU</t>
  </si>
  <si>
    <r>
      <t xml:space="preserve">TAX_CONSUMPTION = </t>
    </r>
    <r>
      <rPr>
        <sz val="10"/>
        <color rgb="FF0000FF"/>
        <rFont val="Courier New"/>
        <family val="3"/>
      </rPr>
      <t xml:space="preserve">0.1538                        </t>
    </r>
    <r>
      <rPr>
        <i/>
        <sz val="10"/>
        <color rgb="FF808080"/>
        <rFont val="Courier New"/>
        <family val="3"/>
      </rPr>
      <t># Charged from firms, percentage of price sold per one unit</t>
    </r>
  </si>
  <si>
    <r>
      <t xml:space="preserve">TAX_LABOR = </t>
    </r>
    <r>
      <rPr>
        <sz val="10"/>
        <color rgb="FF0000FF"/>
        <rFont val="Courier New"/>
        <family val="3"/>
      </rPr>
      <t>.0887</t>
    </r>
  </si>
  <si>
    <r>
      <t xml:space="preserve">TAX_ESTATE_TRANSACTION = </t>
    </r>
    <r>
      <rPr>
        <sz val="10"/>
        <color rgb="FF0000FF"/>
        <rFont val="Courier New"/>
        <family val="3"/>
      </rPr>
      <t>0.0137</t>
    </r>
  </si>
  <si>
    <r>
      <t xml:space="preserve">TAX_FIRM = </t>
    </r>
    <r>
      <rPr>
        <sz val="10"/>
        <color rgb="FF0000FF"/>
        <rFont val="Courier New"/>
        <family val="3"/>
      </rPr>
      <t>.0637</t>
    </r>
  </si>
  <si>
    <r>
      <t xml:space="preserve">TAX_PROPERTY = </t>
    </r>
    <r>
      <rPr>
        <sz val="10"/>
        <color rgb="FF0000FF"/>
        <rFont val="Courier New"/>
        <family val="3"/>
      </rPr>
      <t>0.0122</t>
    </r>
  </si>
  <si>
    <r>
      <t xml:space="preserve">OK                                                            </t>
    </r>
    <r>
      <rPr>
        <sz val="11"/>
        <color rgb="FF1F497D"/>
        <rFont val="Calibri"/>
        <family val="2"/>
      </rPr>
      <t>iii.</t>
    </r>
    <r>
      <rPr>
        <sz val="7"/>
        <color rgb="FF1F497D"/>
        <rFont val="Times New Roman"/>
        <family val="1"/>
      </rPr>
      <t xml:space="preserve">      </t>
    </r>
    <r>
      <rPr>
        <sz val="11"/>
        <color rgb="FF1F497D"/>
        <rFont val="Calibri"/>
        <family val="2"/>
      </rPr>
      <t>IRPJ deduzido das vendas menos os salários</t>
    </r>
  </si>
  <si>
    <r>
      <t xml:space="preserve">OK                                                           </t>
    </r>
    <r>
      <rPr>
        <sz val="11"/>
        <color rgb="FF1F497D"/>
        <rFont val="Calibri"/>
        <family val="2"/>
      </rPr>
      <t>iv.</t>
    </r>
    <r>
      <rPr>
        <sz val="7"/>
        <color rgb="FF1F497D"/>
        <rFont val="Times New Roman"/>
        <family val="1"/>
      </rPr>
      <t xml:space="preserve">      </t>
    </r>
    <r>
      <rPr>
        <sz val="11"/>
        <color rgb="FF1F497D"/>
        <rFont val="Calibri"/>
        <family val="2"/>
      </rPr>
      <t>ITBI na transação com alíquota muita baixa, servindo como parâmetros</t>
    </r>
  </si>
  <si>
    <r>
      <t xml:space="preserve">                                 </t>
    </r>
    <r>
      <rPr>
        <sz val="11"/>
        <color rgb="FF1F497D"/>
        <rFont val="Calibri"/>
        <family val="2"/>
      </rPr>
      <t>i.</t>
    </r>
    <r>
      <rPr>
        <sz val="7"/>
        <color rgb="FF1F497D"/>
        <rFont val="Times New Roman"/>
        <family val="1"/>
      </rPr>
      <t xml:space="preserve">            </t>
    </r>
    <r>
      <rPr>
        <sz val="11"/>
        <color rgb="FF1F497D"/>
        <rFont val="Calibri"/>
        <family val="2"/>
      </rPr>
      <t>Para distribuir, cria-se nova entidade ‘outros’</t>
    </r>
  </si>
  <si>
    <r>
      <t xml:space="preserve">                                                               </t>
    </r>
    <r>
      <rPr>
        <sz val="11"/>
        <color rgb="FF1F497D"/>
        <rFont val="Calibri"/>
        <family val="2"/>
      </rPr>
      <t>i.</t>
    </r>
    <r>
      <rPr>
        <sz val="7"/>
        <color rgb="FF1F497D"/>
        <rFont val="Times New Roman"/>
        <family val="1"/>
      </rPr>
      <t xml:space="preserve">      </t>
    </r>
    <r>
      <rPr>
        <sz val="11"/>
        <color rgb="FF1F497D"/>
        <rFont val="Calibri"/>
        <family val="2"/>
      </rPr>
      <t xml:space="preserve">ICMS, de acordo com as regras (MESSA), retorna obrigatoriamente para o município gerador </t>
    </r>
  </si>
  <si>
    <r>
      <t xml:space="preserve">                                                             </t>
    </r>
    <r>
      <rPr>
        <sz val="11"/>
        <color rgb="FF1F497D"/>
        <rFont val="Calibri"/>
        <family val="2"/>
      </rPr>
      <t>ii.</t>
    </r>
    <r>
      <rPr>
        <sz val="7"/>
        <color rgb="FF1F497D"/>
        <rFont val="Times New Roman"/>
        <family val="1"/>
      </rPr>
      <t xml:space="preserve">      </t>
    </r>
    <r>
      <rPr>
        <sz val="11"/>
        <color rgb="FF1F497D"/>
        <rFont val="Calibri"/>
        <family val="2"/>
      </rPr>
      <t xml:space="preserve">IPRF + IPRJ +  junta e é redistribuído de acordo com as regras do FPM de acordo com os parâmetros </t>
    </r>
  </si>
  <si>
    <r>
      <t xml:space="preserve">OK                                                             </t>
    </r>
    <r>
      <rPr>
        <sz val="11"/>
        <color rgb="FF1F497D"/>
        <rFont val="Calibri"/>
        <family val="2"/>
      </rPr>
      <t>v.</t>
    </r>
    <r>
      <rPr>
        <sz val="7"/>
        <color rgb="FF1F497D"/>
        <rFont val="Times New Roman"/>
        <family val="1"/>
      </rPr>
      <t xml:space="preserve">      </t>
    </r>
    <r>
      <rPr>
        <sz val="11"/>
        <color rgb="FF1F497D"/>
        <rFont val="Calibri"/>
        <family val="2"/>
      </rPr>
      <t>IPTU mesma coisa, alíquota muito baixa</t>
    </r>
  </si>
  <si>
    <r>
      <t xml:space="preserve">     OK                                                       </t>
    </r>
    <r>
      <rPr>
        <sz val="11"/>
        <color rgb="FF1F497D"/>
        <rFont val="Calibri"/>
        <family val="2"/>
      </rPr>
      <t>iii.</t>
    </r>
    <r>
      <rPr>
        <sz val="7"/>
        <color rgb="FF1F497D"/>
        <rFont val="Times New Roman"/>
        <family val="1"/>
      </rPr>
      <t xml:space="preserve">      </t>
    </r>
    <r>
      <rPr>
        <sz val="11"/>
        <color rgb="FF1F497D"/>
        <rFont val="Calibri"/>
        <family val="2"/>
      </rPr>
      <t>ITBI E IPTU ficam no município</t>
    </r>
  </si>
  <si>
    <t>distribuir o bolo todo como se fosse arrecadação geral (não perde dinheiro para outras regiões, mas também não recebe), implícito está que não há troca de recursos (perda ou ganho) com outras regiões)</t>
  </si>
  <si>
    <t xml:space="preserve">TAX_CONSUMPTION </t>
  </si>
  <si>
    <t>firms_module</t>
  </si>
  <si>
    <t>ICMS: 25% DEVOLVE AOS MUNICÍPIOS</t>
  </si>
  <si>
    <t>DESTES,         I - 3/4 (três quartos), no mínimo, na proporção do valor adicionado nas operações relativas à circulação de mercadorias e nas prestações de serviços, realizadas em seus territórios;</t>
  </si>
  <si>
    <t>DEVE SER DEVOLVIDO AO MUNICÍPIO GERADOR</t>
  </si>
  <si>
    <t>ICMS</t>
  </si>
  <si>
    <t>NO MUNICIPIO</t>
  </si>
  <si>
    <t>NO ESTADO/UNIAO</t>
  </si>
  <si>
    <t>REGRA FPM</t>
  </si>
  <si>
    <t>housing_market</t>
  </si>
  <si>
    <t>households</t>
  </si>
  <si>
    <t>fpm</t>
  </si>
  <si>
    <t>alternative0</t>
  </si>
  <si>
    <t>True</t>
  </si>
  <si>
    <t>False</t>
  </si>
  <si>
    <t>equally</t>
  </si>
  <si>
    <t>together</t>
  </si>
  <si>
    <t>portions that are</t>
  </si>
  <si>
    <t>locally</t>
  </si>
  <si>
    <t>fpm + equally + locally</t>
  </si>
  <si>
    <t>FPM TRUE</t>
  </si>
  <si>
    <t>ALT. TRUE</t>
  </si>
  <si>
    <t>ALT. FALSE</t>
  </si>
  <si>
    <t>FPM FALSE</t>
  </si>
  <si>
    <t>fpm + equally</t>
  </si>
  <si>
    <t>MELHOR?</t>
  </si>
  <si>
    <t>SECOND BEST</t>
  </si>
  <si>
    <t/>
  </si>
  <si>
    <t>WORST</t>
  </si>
  <si>
    <t>THIRD</t>
  </si>
  <si>
    <t>PRESENTLY</t>
  </si>
  <si>
    <t>LOCALLY</t>
  </si>
  <si>
    <t>EQUALLY</t>
  </si>
  <si>
    <t>EQUALLY AND FPM</t>
  </si>
  <si>
    <t>FPM_EQ_LOCAL</t>
  </si>
  <si>
    <t>proporção da arrecadação tributária de acrdo com Afonso 2013 adaptada</t>
  </si>
  <si>
    <t>somam-se impostos nos salários e na renda das famílias</t>
  </si>
  <si>
    <t>somam-se contribuições pagas nos salários e sobre renda</t>
  </si>
  <si>
    <t>desconsiderando os outros e tomando apenas estes 5 como 100%</t>
  </si>
  <si>
    <t>consumption</t>
  </si>
  <si>
    <t>labor</t>
  </si>
  <si>
    <t>firm</t>
  </si>
  <si>
    <t>transaction</t>
  </si>
  <si>
    <t>property</t>
  </si>
  <si>
    <t>GREEN</t>
  </si>
  <si>
    <t>RED</t>
  </si>
  <si>
    <t>BLACK</t>
  </si>
  <si>
    <t>YELLOW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</si>
</sst>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sz val="11"/>
      <color rgb="FF1F497D"/>
      <name val="Calibri"/>
      <family val="2"/>
    </font>
    <font>
      <sz val="7"/>
      <color rgb="FF1F497D"/>
      <name val="Times New Roman"/>
      <family val="1"/>
    </font>
    <font>
      <sz val="10"/>
      <color rgb="FF000000"/>
      <name val="Courier New"/>
      <family val="3"/>
    </font>
    <font>
      <sz val="10"/>
      <color rgb="FF0000FF"/>
      <name val="Courier New"/>
      <family val="3"/>
    </font>
    <font>
      <i/>
      <sz val="10"/>
      <color rgb="FF808080"/>
      <name val="Courier New"/>
      <family val="3"/>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23">
    <xf numFmtId="0" fontId="0" fillId="0" borderId="0" xfId="0"/>
    <xf numFmtId="0" fontId="2" fillId="0" borderId="0" xfId="0" applyFont="1" applyAlignment="1">
      <alignment horizontal="left" vertical="center" indent="15"/>
    </xf>
    <xf numFmtId="0" fontId="0" fillId="2" borderId="0" xfId="0" applyFill="1"/>
    <xf numFmtId="0" fontId="2" fillId="2" borderId="0" xfId="0" applyFont="1" applyFill="1" applyAlignment="1">
      <alignment horizontal="left" vertical="center" indent="15"/>
    </xf>
    <xf numFmtId="0" fontId="3" fillId="0" borderId="0" xfId="0" applyFont="1" applyAlignment="1">
      <alignment vertical="center"/>
    </xf>
    <xf numFmtId="0" fontId="3" fillId="3" borderId="0" xfId="0" applyFont="1" applyFill="1" applyAlignment="1">
      <alignment vertical="center"/>
    </xf>
    <xf numFmtId="0" fontId="2" fillId="0" borderId="0" xfId="0" applyFont="1" applyAlignment="1">
      <alignment horizontal="left" vertical="center" indent="10"/>
    </xf>
    <xf numFmtId="0" fontId="6" fillId="2" borderId="0" xfId="0" applyFont="1" applyFill="1" applyAlignment="1">
      <alignment horizontal="center"/>
    </xf>
    <xf numFmtId="0" fontId="0" fillId="2" borderId="0" xfId="0" applyFill="1" applyAlignment="1">
      <alignment horizontal="center"/>
    </xf>
    <xf numFmtId="0" fontId="0" fillId="0" borderId="0" xfId="0" quotePrefix="1"/>
    <xf numFmtId="9" fontId="0" fillId="0" borderId="0" xfId="0" applyNumberFormat="1"/>
    <xf numFmtId="10" fontId="0" fillId="0" borderId="0" xfId="0" applyNumberFormat="1"/>
    <xf numFmtId="164" fontId="0" fillId="2" borderId="0" xfId="0" applyNumberFormat="1" applyFill="1"/>
    <xf numFmtId="9" fontId="0" fillId="2" borderId="0" xfId="0" applyNumberFormat="1" applyFill="1"/>
    <xf numFmtId="0" fontId="0" fillId="4" borderId="0" xfId="0" applyFill="1"/>
    <xf numFmtId="0" fontId="6" fillId="4" borderId="0" xfId="0" applyFont="1" applyFill="1" applyAlignment="1">
      <alignment horizontal="center"/>
    </xf>
    <xf numFmtId="0" fontId="0" fillId="4" borderId="0" xfId="0" applyFill="1" applyAlignment="1">
      <alignment horizontal="center"/>
    </xf>
    <xf numFmtId="0" fontId="0" fillId="5" borderId="0" xfId="0" applyFill="1"/>
    <xf numFmtId="0" fontId="6" fillId="5" borderId="0" xfId="0" applyFont="1" applyFill="1" applyAlignment="1">
      <alignment horizontal="center"/>
    </xf>
    <xf numFmtId="0" fontId="0" fillId="5" borderId="0" xfId="0" applyFill="1" applyAlignment="1">
      <alignment horizontal="center"/>
    </xf>
    <xf numFmtId="0" fontId="0" fillId="6" borderId="0" xfId="0" applyFill="1"/>
    <xf numFmtId="0" fontId="6" fillId="6" borderId="0" xfId="0" applyFont="1"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495300</xdr:colOff>
      <xdr:row>45</xdr:row>
      <xdr:rowOff>161925</xdr:rowOff>
    </xdr:from>
    <xdr:to>
      <xdr:col>8</xdr:col>
      <xdr:colOff>237571</xdr:colOff>
      <xdr:row>50</xdr:row>
      <xdr:rowOff>95139</xdr:rowOff>
    </xdr:to>
    <xdr:pic>
      <xdr:nvPicPr>
        <xdr:cNvPr id="2" name="Imagem 1"/>
        <xdr:cNvPicPr>
          <a:picLocks noChangeAspect="1"/>
        </xdr:cNvPicPr>
      </xdr:nvPicPr>
      <xdr:blipFill>
        <a:blip xmlns:r="http://schemas.openxmlformats.org/officeDocument/2006/relationships" r:embed="rId1"/>
        <a:stretch>
          <a:fillRect/>
        </a:stretch>
      </xdr:blipFill>
      <xdr:spPr>
        <a:xfrm>
          <a:off x="4438650" y="8734425"/>
          <a:ext cx="4428571" cy="885714"/>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
  <sheetViews>
    <sheetView tabSelected="1" topLeftCell="C16" zoomScale="85" zoomScaleNormal="85" workbookViewId="0">
      <selection activeCell="N19" sqref="N19"/>
    </sheetView>
  </sheetViews>
  <sheetFormatPr defaultRowHeight="15" x14ac:dyDescent="0.25"/>
  <cols>
    <col min="1" max="1" width="14.125" bestFit="1" customWidth="1"/>
    <col min="2" max="2" width="25" customWidth="1"/>
    <col min="3" max="3" width="9.75" customWidth="1"/>
    <col min="4" max="4" width="5.125" customWidth="1"/>
    <col min="5" max="5" width="10.875" customWidth="1"/>
    <col min="6" max="6" width="16.125" bestFit="1" customWidth="1"/>
    <col min="7" max="7" width="9.875" bestFit="1" customWidth="1"/>
    <col min="8" max="8" width="9.75" customWidth="1"/>
    <col min="9" max="9" width="8.875" customWidth="1"/>
    <col min="10" max="10" width="5.875" customWidth="1"/>
    <col min="11" max="11" width="12.625" bestFit="1" customWidth="1"/>
    <col min="12" max="12" width="9.25" customWidth="1"/>
    <col min="13" max="13" width="9.875" bestFit="1" customWidth="1"/>
    <col min="14" max="14" width="9.625" customWidth="1"/>
    <col min="15" max="15" width="8.125" customWidth="1"/>
    <col min="16" max="16" width="9.875" bestFit="1" customWidth="1"/>
    <col min="17" max="17" width="20" bestFit="1" customWidth="1"/>
  </cols>
  <sheetData>
    <row r="1" spans="1:18" x14ac:dyDescent="0.25">
      <c r="A1" t="s">
        <v>0</v>
      </c>
      <c r="C1" t="s">
        <v>1</v>
      </c>
      <c r="D1" t="s">
        <v>6</v>
      </c>
      <c r="E1" t="s">
        <v>10</v>
      </c>
    </row>
    <row r="2" spans="1:18" x14ac:dyDescent="0.25">
      <c r="A2" s="2" t="s">
        <v>9</v>
      </c>
      <c r="B2" t="s">
        <v>8</v>
      </c>
      <c r="C2" t="s">
        <v>5</v>
      </c>
      <c r="E2">
        <v>0.3</v>
      </c>
    </row>
    <row r="3" spans="1:18" x14ac:dyDescent="0.25">
      <c r="A3" t="s">
        <v>14</v>
      </c>
      <c r="B3" t="s">
        <v>7</v>
      </c>
      <c r="C3" t="s">
        <v>2</v>
      </c>
    </row>
    <row r="4" spans="1:18" x14ac:dyDescent="0.25">
      <c r="A4" s="2" t="s">
        <v>13</v>
      </c>
      <c r="B4" t="s">
        <v>19</v>
      </c>
      <c r="C4" t="s">
        <v>3</v>
      </c>
    </row>
    <row r="5" spans="1:18" x14ac:dyDescent="0.25">
      <c r="A5" t="s">
        <v>15</v>
      </c>
      <c r="B5" t="s">
        <v>17</v>
      </c>
      <c r="C5" t="s">
        <v>4</v>
      </c>
    </row>
    <row r="6" spans="1:18" x14ac:dyDescent="0.25">
      <c r="A6" s="2" t="s">
        <v>16</v>
      </c>
      <c r="B6" t="s">
        <v>18</v>
      </c>
      <c r="C6" t="s">
        <v>20</v>
      </c>
    </row>
    <row r="9" spans="1:18" x14ac:dyDescent="0.25">
      <c r="K9" t="s">
        <v>69</v>
      </c>
      <c r="Q9" t="s">
        <v>72</v>
      </c>
    </row>
    <row r="10" spans="1:18" x14ac:dyDescent="0.25">
      <c r="A10" s="3" t="s">
        <v>11</v>
      </c>
      <c r="F10">
        <v>0.15379999999999999</v>
      </c>
      <c r="I10" t="s">
        <v>73</v>
      </c>
      <c r="K10" s="10">
        <v>0.45</v>
      </c>
      <c r="Q10" s="12">
        <f>K10/$K$15</f>
        <v>0.466321243523316</v>
      </c>
      <c r="R10" t="s">
        <v>73</v>
      </c>
    </row>
    <row r="11" spans="1:18" x14ac:dyDescent="0.25">
      <c r="A11" s="1" t="s">
        <v>12</v>
      </c>
      <c r="F11">
        <v>8.8700000000000001E-2</v>
      </c>
      <c r="I11" t="s">
        <v>74</v>
      </c>
      <c r="K11" s="10">
        <v>0.12</v>
      </c>
      <c r="L11" t="s">
        <v>70</v>
      </c>
      <c r="Q11" s="12">
        <f>K11/$K$15</f>
        <v>0.12435233160621759</v>
      </c>
      <c r="R11" t="s">
        <v>74</v>
      </c>
    </row>
    <row r="12" spans="1:18" x14ac:dyDescent="0.25">
      <c r="A12" s="1" t="s">
        <v>26</v>
      </c>
      <c r="F12">
        <v>1.37E-2</v>
      </c>
      <c r="I12" t="s">
        <v>75</v>
      </c>
      <c r="K12" s="10">
        <v>0.32</v>
      </c>
      <c r="L12" t="s">
        <v>71</v>
      </c>
      <c r="Q12" s="12">
        <f>K12/$K$15</f>
        <v>0.33160621761658027</v>
      </c>
      <c r="R12" t="s">
        <v>75</v>
      </c>
    </row>
    <row r="13" spans="1:18" x14ac:dyDescent="0.25">
      <c r="A13" s="1" t="s">
        <v>27</v>
      </c>
      <c r="F13">
        <v>6.3700000000000007E-2</v>
      </c>
      <c r="I13" t="s">
        <v>76</v>
      </c>
      <c r="K13" s="10">
        <v>0.04</v>
      </c>
      <c r="Q13" s="12">
        <f>K13/$K$15</f>
        <v>4.1450777202072533E-2</v>
      </c>
      <c r="R13" t="s">
        <v>76</v>
      </c>
    </row>
    <row r="14" spans="1:18" x14ac:dyDescent="0.25">
      <c r="A14" s="1" t="s">
        <v>31</v>
      </c>
      <c r="F14">
        <v>1.2200000000000001E-2</v>
      </c>
      <c r="I14" t="s">
        <v>77</v>
      </c>
      <c r="K14" s="11">
        <v>3.5000000000000003E-2</v>
      </c>
      <c r="Q14" s="12">
        <f>K14/$K$15</f>
        <v>3.6269430051813469E-2</v>
      </c>
      <c r="R14" t="s">
        <v>77</v>
      </c>
    </row>
    <row r="15" spans="1:18" x14ac:dyDescent="0.25">
      <c r="K15" s="13">
        <f>SUM(K10:K14)</f>
        <v>0.96500000000000019</v>
      </c>
    </row>
    <row r="16" spans="1:18" x14ac:dyDescent="0.25">
      <c r="B16" s="4" t="s">
        <v>21</v>
      </c>
    </row>
    <row r="17" spans="2:16" x14ac:dyDescent="0.25">
      <c r="B17" s="5" t="s">
        <v>22</v>
      </c>
    </row>
    <row r="18" spans="2:16" x14ac:dyDescent="0.25">
      <c r="B18" s="5" t="s">
        <v>23</v>
      </c>
    </row>
    <row r="19" spans="2:16" x14ac:dyDescent="0.25">
      <c r="B19" s="5" t="s">
        <v>24</v>
      </c>
    </row>
    <row r="20" spans="2:16" x14ac:dyDescent="0.25">
      <c r="B20" s="5" t="s">
        <v>25</v>
      </c>
    </row>
    <row r="21" spans="2:16" x14ac:dyDescent="0.25">
      <c r="B21">
        <f>0.1538+0.0887+0.0137+0.0637+0.0122</f>
        <v>0.33209999999999995</v>
      </c>
    </row>
    <row r="22" spans="2:16" x14ac:dyDescent="0.25">
      <c r="B22" s="6" t="s">
        <v>28</v>
      </c>
    </row>
    <row r="23" spans="2:16" x14ac:dyDescent="0.25">
      <c r="B23" s="1" t="s">
        <v>29</v>
      </c>
    </row>
    <row r="24" spans="2:16" x14ac:dyDescent="0.25">
      <c r="B24" s="1" t="s">
        <v>30</v>
      </c>
    </row>
    <row r="25" spans="2:16" x14ac:dyDescent="0.25">
      <c r="B25" s="1" t="s">
        <v>32</v>
      </c>
    </row>
    <row r="28" spans="2:16" x14ac:dyDescent="0.25">
      <c r="B28" s="1" t="s">
        <v>33</v>
      </c>
    </row>
    <row r="29" spans="2:16" x14ac:dyDescent="0.25">
      <c r="E29" t="s">
        <v>81</v>
      </c>
      <c r="H29" t="s">
        <v>78</v>
      </c>
      <c r="K29" t="s">
        <v>80</v>
      </c>
      <c r="N29" t="s">
        <v>79</v>
      </c>
    </row>
    <row r="30" spans="2:16" x14ac:dyDescent="0.25">
      <c r="E30" t="s">
        <v>64</v>
      </c>
      <c r="F30" s="9" t="s">
        <v>68</v>
      </c>
      <c r="H30" t="s">
        <v>67</v>
      </c>
      <c r="K30" t="s">
        <v>65</v>
      </c>
      <c r="N30" t="s">
        <v>66</v>
      </c>
    </row>
    <row r="31" spans="2:16" x14ac:dyDescent="0.25">
      <c r="E31" t="s">
        <v>60</v>
      </c>
      <c r="F31" s="9" t="s">
        <v>61</v>
      </c>
      <c r="H31" t="s">
        <v>59</v>
      </c>
      <c r="K31" t="s">
        <v>62</v>
      </c>
      <c r="N31" t="s">
        <v>63</v>
      </c>
    </row>
    <row r="32" spans="2:16" x14ac:dyDescent="0.25">
      <c r="E32" s="2" t="s">
        <v>55</v>
      </c>
      <c r="F32" s="2" t="s">
        <v>54</v>
      </c>
      <c r="G32" s="2"/>
      <c r="H32" s="14" t="s">
        <v>56</v>
      </c>
      <c r="I32" s="14" t="s">
        <v>54</v>
      </c>
      <c r="J32" s="14"/>
      <c r="K32" s="17" t="s">
        <v>55</v>
      </c>
      <c r="L32" s="17" t="s">
        <v>57</v>
      </c>
      <c r="M32" s="17"/>
      <c r="N32" s="20" t="s">
        <v>56</v>
      </c>
      <c r="O32" s="20" t="s">
        <v>57</v>
      </c>
      <c r="P32" s="20"/>
    </row>
    <row r="33" spans="2:16" x14ac:dyDescent="0.25">
      <c r="E33" s="2" t="s">
        <v>40</v>
      </c>
      <c r="F33" s="2" t="s">
        <v>41</v>
      </c>
      <c r="G33" s="2" t="s">
        <v>42</v>
      </c>
      <c r="H33" s="14" t="s">
        <v>40</v>
      </c>
      <c r="I33" s="14" t="s">
        <v>41</v>
      </c>
      <c r="J33" s="14" t="s">
        <v>42</v>
      </c>
      <c r="K33" s="17" t="s">
        <v>40</v>
      </c>
      <c r="L33" s="17" t="s">
        <v>41</v>
      </c>
      <c r="M33" s="17" t="s">
        <v>42</v>
      </c>
      <c r="N33" s="20" t="s">
        <v>40</v>
      </c>
      <c r="O33" s="20" t="s">
        <v>41</v>
      </c>
      <c r="P33" s="20" t="s">
        <v>42</v>
      </c>
    </row>
    <row r="34" spans="2:16" x14ac:dyDescent="0.25">
      <c r="B34" s="4" t="s">
        <v>34</v>
      </c>
      <c r="C34" s="2" t="s">
        <v>35</v>
      </c>
      <c r="D34" t="s">
        <v>39</v>
      </c>
      <c r="E34" s="7">
        <f>B44</f>
        <v>0.1875</v>
      </c>
      <c r="F34" s="7">
        <f>1-E34</f>
        <v>0.8125</v>
      </c>
      <c r="G34" s="7"/>
      <c r="H34" s="15"/>
      <c r="I34" s="15">
        <f>1-H34</f>
        <v>1</v>
      </c>
      <c r="J34" s="15"/>
      <c r="K34" s="18">
        <v>1</v>
      </c>
      <c r="L34" s="18"/>
      <c r="M34" s="18"/>
      <c r="N34" s="20"/>
      <c r="O34" s="21">
        <v>1</v>
      </c>
      <c r="P34" s="21"/>
    </row>
    <row r="35" spans="2:16" x14ac:dyDescent="0.25">
      <c r="B35" s="5" t="s">
        <v>22</v>
      </c>
      <c r="C35" s="2" t="s">
        <v>35</v>
      </c>
      <c r="D35" t="s">
        <v>3</v>
      </c>
      <c r="E35" s="7"/>
      <c r="F35" s="7">
        <f>1-G35</f>
        <v>0.76500000000000001</v>
      </c>
      <c r="G35" s="7">
        <v>0.23499999999999999</v>
      </c>
      <c r="H35" s="15"/>
      <c r="I35" s="15">
        <f>1-J35</f>
        <v>0.76500000000000001</v>
      </c>
      <c r="J35" s="15">
        <v>0.23499999999999999</v>
      </c>
      <c r="K35" s="18">
        <v>1</v>
      </c>
      <c r="L35" s="18"/>
      <c r="M35" s="18"/>
      <c r="N35" s="20"/>
      <c r="O35" s="21">
        <v>1</v>
      </c>
      <c r="P35" s="21"/>
    </row>
    <row r="36" spans="2:16" x14ac:dyDescent="0.25">
      <c r="B36" s="5" t="s">
        <v>23</v>
      </c>
      <c r="C36" t="s">
        <v>43</v>
      </c>
      <c r="D36" t="s">
        <v>2</v>
      </c>
      <c r="E36" s="7">
        <v>1</v>
      </c>
      <c r="F36" s="7"/>
      <c r="G36" s="7"/>
      <c r="H36" s="15"/>
      <c r="I36" s="15">
        <v>1</v>
      </c>
      <c r="J36" s="15"/>
      <c r="K36" s="18">
        <v>1</v>
      </c>
      <c r="L36" s="18"/>
      <c r="M36" s="18"/>
      <c r="N36" s="20"/>
      <c r="O36" s="21">
        <v>1</v>
      </c>
      <c r="P36" s="21"/>
    </row>
    <row r="37" spans="2:16" x14ac:dyDescent="0.25">
      <c r="B37" s="5" t="s">
        <v>24</v>
      </c>
      <c r="C37" s="2" t="s">
        <v>35</v>
      </c>
      <c r="D37" t="s">
        <v>4</v>
      </c>
      <c r="E37" s="7"/>
      <c r="F37" s="7">
        <f>1-G37</f>
        <v>0.76500000000000001</v>
      </c>
      <c r="G37" s="7">
        <v>0.23499999999999999</v>
      </c>
      <c r="H37" s="15"/>
      <c r="I37" s="15">
        <f>1-J37</f>
        <v>0.76500000000000001</v>
      </c>
      <c r="J37" s="15">
        <v>0.23499999999999999</v>
      </c>
      <c r="K37" s="18">
        <v>1</v>
      </c>
      <c r="L37" s="18"/>
      <c r="M37" s="18"/>
      <c r="N37" s="20"/>
      <c r="O37" s="21">
        <v>1</v>
      </c>
      <c r="P37" s="21"/>
    </row>
    <row r="38" spans="2:16" x14ac:dyDescent="0.25">
      <c r="B38" s="5" t="s">
        <v>25</v>
      </c>
      <c r="C38" s="2" t="s">
        <v>44</v>
      </c>
      <c r="D38" t="s">
        <v>20</v>
      </c>
      <c r="E38" s="7">
        <v>1</v>
      </c>
      <c r="F38" s="7"/>
      <c r="G38" s="7"/>
      <c r="H38" s="15"/>
      <c r="I38" s="15">
        <v>1</v>
      </c>
      <c r="J38" s="15"/>
      <c r="K38" s="18">
        <v>1</v>
      </c>
      <c r="L38" s="18"/>
      <c r="M38" s="18"/>
      <c r="N38" s="20"/>
      <c r="O38" s="21">
        <v>1</v>
      </c>
      <c r="P38" s="21"/>
    </row>
    <row r="39" spans="2:16" x14ac:dyDescent="0.25">
      <c r="E39" s="8" t="s">
        <v>52</v>
      </c>
      <c r="F39" s="8" t="s">
        <v>49</v>
      </c>
      <c r="G39" s="8" t="s">
        <v>45</v>
      </c>
      <c r="H39" s="16" t="s">
        <v>52</v>
      </c>
      <c r="I39" s="16" t="s">
        <v>49</v>
      </c>
      <c r="J39" s="16" t="s">
        <v>45</v>
      </c>
      <c r="K39" s="19" t="s">
        <v>52</v>
      </c>
      <c r="L39" s="19" t="s">
        <v>49</v>
      </c>
      <c r="M39" s="19" t="s">
        <v>45</v>
      </c>
      <c r="N39" s="22" t="s">
        <v>52</v>
      </c>
      <c r="O39" s="22" t="s">
        <v>49</v>
      </c>
      <c r="P39" s="22" t="s">
        <v>45</v>
      </c>
    </row>
    <row r="41" spans="2:16" x14ac:dyDescent="0.25">
      <c r="B41" s="5" t="s">
        <v>36</v>
      </c>
    </row>
    <row r="42" spans="2:16" x14ac:dyDescent="0.25">
      <c r="B42" s="5" t="s">
        <v>37</v>
      </c>
    </row>
    <row r="44" spans="2:16" x14ac:dyDescent="0.25">
      <c r="B44">
        <f>0.25*0.75</f>
        <v>0.1875</v>
      </c>
      <c r="C44" t="s">
        <v>38</v>
      </c>
    </row>
    <row r="55" spans="1:9" x14ac:dyDescent="0.25">
      <c r="A55" t="s">
        <v>50</v>
      </c>
      <c r="B55" t="s">
        <v>46</v>
      </c>
      <c r="C55" s="2" t="s">
        <v>47</v>
      </c>
      <c r="D55" t="s">
        <v>47</v>
      </c>
      <c r="E55" s="2" t="s">
        <v>48</v>
      </c>
      <c r="F55" t="s">
        <v>48</v>
      </c>
    </row>
    <row r="56" spans="1:9" x14ac:dyDescent="0.25">
      <c r="B56" t="s">
        <v>45</v>
      </c>
      <c r="C56" s="2" t="s">
        <v>47</v>
      </c>
      <c r="D56" t="s">
        <v>48</v>
      </c>
      <c r="E56" s="2" t="s">
        <v>47</v>
      </c>
      <c r="F56" t="s">
        <v>48</v>
      </c>
    </row>
    <row r="58" spans="1:9" x14ac:dyDescent="0.25">
      <c r="C58" t="s">
        <v>53</v>
      </c>
      <c r="D58" t="s">
        <v>52</v>
      </c>
      <c r="E58" t="s">
        <v>58</v>
      </c>
      <c r="F58" t="s">
        <v>49</v>
      </c>
    </row>
    <row r="59" spans="1:9" x14ac:dyDescent="0.25">
      <c r="I59">
        <f>339-334.8</f>
        <v>4.1999999999999886</v>
      </c>
    </row>
    <row r="63" spans="1:9" x14ac:dyDescent="0.25">
      <c r="C63" t="s">
        <v>51</v>
      </c>
    </row>
    <row r="64" spans="1:9" x14ac:dyDescent="0.25">
      <c r="C64" t="s">
        <v>49</v>
      </c>
    </row>
    <row r="65" spans="3:3" x14ac:dyDescent="0.25">
      <c r="C65" t="s">
        <v>45</v>
      </c>
    </row>
    <row r="66" spans="3:3" x14ac:dyDescent="0.25">
      <c r="C66" t="s">
        <v>52</v>
      </c>
    </row>
  </sheetData>
  <pageMargins left="0.511811024" right="0.511811024" top="0.78740157499999996" bottom="0.78740157499999996" header="0.31496062000000002" footer="0.31496062000000002"/>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Bernardo Alves Furtado</dc:creator>
  <cp:lastModifiedBy>Bernardo Alves Furtado</cp:lastModifiedBy>
  <dcterms:created xsi:type="dcterms:W3CDTF">2017-04-28T17:59:03Z</dcterms:created>
  <dcterms:modified xsi:type="dcterms:W3CDTF">2017-06-28T17:43:31Z</dcterms:modified>
</cp:coreProperties>
</file>