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ton\Documents\RStudio\Projects\presupuestos_2021\"/>
    </mc:Choice>
  </mc:AlternateContent>
  <bookViews>
    <workbookView xWindow="0" yWindow="0" windowWidth="19200" windowHeight="7300"/>
  </bookViews>
  <sheets>
    <sheet name="tabla" sheetId="6" r:id="rId1"/>
    <sheet name="IL 2021" sheetId="3" r:id="rId2"/>
    <sheet name="IL 2019" sheetId="2" r:id="rId3"/>
    <sheet name="Hoja1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6" i="3" l="1"/>
  <c r="CN7" i="3" l="1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6" i="3"/>
  <c r="CG7" i="3" l="1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6" i="3"/>
  <c r="CF7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6" i="3"/>
  <c r="CE7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D7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6" i="3"/>
  <c r="AT7" i="3" l="1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BP26" i="2" l="1"/>
  <c r="BP22" i="2"/>
  <c r="BP21" i="2"/>
  <c r="BP20" i="2"/>
  <c r="BP17" i="2"/>
  <c r="BP16" i="2"/>
  <c r="BP7" i="2"/>
  <c r="BL8" i="2"/>
  <c r="AZ28" i="2"/>
  <c r="BD28" i="2"/>
  <c r="BJ28" i="2"/>
  <c r="CS6" i="2"/>
  <c r="CQ6" i="2"/>
  <c r="CO6" i="2"/>
  <c r="CM6" i="2"/>
  <c r="CK6" i="2"/>
  <c r="CI6" i="2"/>
  <c r="CG6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CW10" i="2"/>
  <c r="CW9" i="2"/>
  <c r="CW8" i="2"/>
  <c r="CW7" i="2"/>
  <c r="CW6" i="2"/>
  <c r="K6" i="2"/>
  <c r="F6" i="2"/>
  <c r="CY9" i="2"/>
  <c r="CS9" i="2"/>
  <c r="CS8" i="2"/>
  <c r="CS7" i="2"/>
  <c r="AV6" i="2"/>
  <c r="AT6" i="2"/>
  <c r="AR6" i="2"/>
  <c r="BL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7" i="2"/>
  <c r="R6" i="2"/>
  <c r="M6" i="2"/>
  <c r="CY6" i="2"/>
  <c r="CX6" i="2"/>
  <c r="CY16" i="2"/>
  <c r="CX16" i="2"/>
  <c r="CS16" i="2"/>
  <c r="CQ16" i="2"/>
  <c r="CO16" i="2"/>
  <c r="CM16" i="2"/>
  <c r="CK16" i="2"/>
  <c r="CI16" i="2"/>
  <c r="CG16" i="2"/>
  <c r="CY37" i="2"/>
  <c r="CX37" i="2"/>
  <c r="CS37" i="2"/>
  <c r="CQ37" i="2"/>
  <c r="CO37" i="2"/>
  <c r="CM37" i="2"/>
  <c r="CK37" i="2"/>
  <c r="CI37" i="2"/>
  <c r="CG37" i="2"/>
  <c r="CE37" i="2"/>
  <c r="CD37" i="2"/>
  <c r="CC37" i="2"/>
  <c r="CB37" i="2"/>
  <c r="BL37" i="2"/>
  <c r="BJ37" i="2"/>
  <c r="BH37" i="2"/>
  <c r="BD37" i="2"/>
  <c r="BB37" i="2"/>
  <c r="AZ37" i="2"/>
  <c r="AX37" i="2"/>
  <c r="AV37" i="2"/>
  <c r="AT37" i="2"/>
  <c r="AR37" i="2"/>
  <c r="AO37" i="2"/>
  <c r="AM37" i="2"/>
  <c r="AK37" i="2"/>
  <c r="AI37" i="2"/>
  <c r="AG37" i="2"/>
  <c r="AE37" i="2"/>
  <c r="AC37" i="2"/>
  <c r="AA37" i="2"/>
  <c r="Y37" i="2"/>
  <c r="W37" i="2"/>
  <c r="U37" i="2"/>
  <c r="M37" i="2"/>
  <c r="K37" i="2"/>
  <c r="F37" i="2"/>
  <c r="CY36" i="2"/>
  <c r="CX36" i="2"/>
  <c r="CS36" i="2"/>
  <c r="CQ36" i="2"/>
  <c r="CO36" i="2"/>
  <c r="CM36" i="2"/>
  <c r="CK36" i="2"/>
  <c r="CI36" i="2"/>
  <c r="CG36" i="2"/>
  <c r="CE36" i="2"/>
  <c r="CD36" i="2"/>
  <c r="CC36" i="2"/>
  <c r="CB36" i="2"/>
  <c r="BJ36" i="2"/>
  <c r="BH36" i="2"/>
  <c r="BF36" i="2"/>
  <c r="BB36" i="2"/>
  <c r="AZ36" i="2"/>
  <c r="AX36" i="2"/>
  <c r="AV36" i="2"/>
  <c r="AT36" i="2"/>
  <c r="AR36" i="2"/>
  <c r="AO36" i="2"/>
  <c r="AM36" i="2"/>
  <c r="AK36" i="2"/>
  <c r="AI36" i="2"/>
  <c r="AG36" i="2"/>
  <c r="AE36" i="2"/>
  <c r="AC36" i="2"/>
  <c r="AA36" i="2"/>
  <c r="Y36" i="2"/>
  <c r="W36" i="2"/>
  <c r="U36" i="2"/>
  <c r="M36" i="2"/>
  <c r="K36" i="2"/>
  <c r="F36" i="2"/>
  <c r="CY35" i="2"/>
  <c r="CX35" i="2"/>
  <c r="CS35" i="2"/>
  <c r="CQ35" i="2"/>
  <c r="CO35" i="2"/>
  <c r="CM35" i="2"/>
  <c r="CK35" i="2"/>
  <c r="CI35" i="2"/>
  <c r="CG35" i="2"/>
  <c r="CE35" i="2"/>
  <c r="CD35" i="2"/>
  <c r="CC35" i="2"/>
  <c r="CB35" i="2"/>
  <c r="BL35" i="2"/>
  <c r="BJ35" i="2"/>
  <c r="BF35" i="2"/>
  <c r="BD35" i="2"/>
  <c r="BB35" i="2"/>
  <c r="AZ35" i="2"/>
  <c r="AX35" i="2"/>
  <c r="AV35" i="2"/>
  <c r="AT35" i="2"/>
  <c r="AR35" i="2"/>
  <c r="AO35" i="2"/>
  <c r="AM35" i="2"/>
  <c r="AK35" i="2"/>
  <c r="AI35" i="2"/>
  <c r="AG35" i="2"/>
  <c r="AE35" i="2"/>
  <c r="AC35" i="2"/>
  <c r="AA35" i="2"/>
  <c r="Y35" i="2"/>
  <c r="W35" i="2"/>
  <c r="U35" i="2"/>
  <c r="M35" i="2"/>
  <c r="K35" i="2"/>
  <c r="F35" i="2"/>
  <c r="CY34" i="2"/>
  <c r="CX34" i="2"/>
  <c r="CS34" i="2"/>
  <c r="CQ34" i="2"/>
  <c r="CO34" i="2"/>
  <c r="CM34" i="2"/>
  <c r="CK34" i="2"/>
  <c r="CI34" i="2"/>
  <c r="CG34" i="2"/>
  <c r="CE34" i="2"/>
  <c r="CD34" i="2"/>
  <c r="CC34" i="2"/>
  <c r="CB34" i="2"/>
  <c r="BL34" i="2"/>
  <c r="BJ34" i="2"/>
  <c r="BH34" i="2"/>
  <c r="BF34" i="2"/>
  <c r="BD34" i="2"/>
  <c r="BB34" i="2"/>
  <c r="AZ34" i="2"/>
  <c r="AX34" i="2"/>
  <c r="AV34" i="2"/>
  <c r="AT34" i="2"/>
  <c r="AR34" i="2"/>
  <c r="AO34" i="2"/>
  <c r="AM34" i="2"/>
  <c r="AK34" i="2"/>
  <c r="AI34" i="2"/>
  <c r="AG34" i="2"/>
  <c r="AE34" i="2"/>
  <c r="AC34" i="2"/>
  <c r="AA34" i="2"/>
  <c r="Y34" i="2"/>
  <c r="W34" i="2"/>
  <c r="U34" i="2"/>
  <c r="M34" i="2"/>
  <c r="K34" i="2"/>
  <c r="F34" i="2"/>
  <c r="CY33" i="2"/>
  <c r="CX33" i="2"/>
  <c r="CS33" i="2"/>
  <c r="CQ33" i="2"/>
  <c r="CO33" i="2"/>
  <c r="CM33" i="2"/>
  <c r="CK33" i="2"/>
  <c r="CI33" i="2"/>
  <c r="CG33" i="2"/>
  <c r="CE33" i="2"/>
  <c r="CD33" i="2"/>
  <c r="CC33" i="2"/>
  <c r="CB33" i="2"/>
  <c r="BJ33" i="2"/>
  <c r="BF33" i="2"/>
  <c r="AX33" i="2"/>
  <c r="AV33" i="2"/>
  <c r="AT33" i="2"/>
  <c r="AR33" i="2"/>
  <c r="AO33" i="2"/>
  <c r="AM33" i="2"/>
  <c r="AK33" i="2"/>
  <c r="AI33" i="2"/>
  <c r="AG33" i="2"/>
  <c r="AE33" i="2"/>
  <c r="AC33" i="2"/>
  <c r="AA33" i="2"/>
  <c r="Y33" i="2"/>
  <c r="W33" i="2"/>
  <c r="U33" i="2"/>
  <c r="M33" i="2"/>
  <c r="K33" i="2"/>
  <c r="F33" i="2"/>
  <c r="CY32" i="2"/>
  <c r="CX32" i="2"/>
  <c r="CS32" i="2"/>
  <c r="CQ32" i="2"/>
  <c r="CO32" i="2"/>
  <c r="CM32" i="2"/>
  <c r="CK32" i="2"/>
  <c r="CI32" i="2"/>
  <c r="CG32" i="2"/>
  <c r="CE32" i="2"/>
  <c r="CD32" i="2"/>
  <c r="CC32" i="2"/>
  <c r="CB32" i="2"/>
  <c r="BJ32" i="2"/>
  <c r="BB32" i="2"/>
  <c r="AZ32" i="2"/>
  <c r="AX32" i="2"/>
  <c r="AT32" i="2"/>
  <c r="AR32" i="2"/>
  <c r="AO32" i="2"/>
  <c r="AM32" i="2"/>
  <c r="AK32" i="2"/>
  <c r="AI32" i="2"/>
  <c r="AG32" i="2"/>
  <c r="AE32" i="2"/>
  <c r="AC32" i="2"/>
  <c r="AA32" i="2"/>
  <c r="Y32" i="2"/>
  <c r="W32" i="2"/>
  <c r="U32" i="2"/>
  <c r="M32" i="2"/>
  <c r="K32" i="2"/>
  <c r="F32" i="2"/>
  <c r="CY31" i="2"/>
  <c r="CX31" i="2"/>
  <c r="CS31" i="2"/>
  <c r="CQ31" i="2"/>
  <c r="CO31" i="2"/>
  <c r="CM31" i="2"/>
  <c r="CK31" i="2"/>
  <c r="CI31" i="2"/>
  <c r="CG31" i="2"/>
  <c r="CE31" i="2"/>
  <c r="CD31" i="2"/>
  <c r="CC31" i="2"/>
  <c r="CB31" i="2"/>
  <c r="BL31" i="2"/>
  <c r="BJ31" i="2"/>
  <c r="BH31" i="2"/>
  <c r="BF31" i="2"/>
  <c r="BD31" i="2"/>
  <c r="BB31" i="2"/>
  <c r="AX31" i="2"/>
  <c r="AV31" i="2"/>
  <c r="AT31" i="2"/>
  <c r="AR31" i="2"/>
  <c r="AO31" i="2"/>
  <c r="AM31" i="2"/>
  <c r="AK31" i="2"/>
  <c r="AI31" i="2"/>
  <c r="AG31" i="2"/>
  <c r="AE31" i="2"/>
  <c r="AC31" i="2"/>
  <c r="AA31" i="2"/>
  <c r="Y31" i="2"/>
  <c r="W31" i="2"/>
  <c r="U31" i="2"/>
  <c r="M31" i="2"/>
  <c r="K31" i="2"/>
  <c r="F31" i="2"/>
  <c r="CY30" i="2"/>
  <c r="CX30" i="2"/>
  <c r="CS30" i="2"/>
  <c r="CQ30" i="2"/>
  <c r="CO30" i="2"/>
  <c r="CM30" i="2"/>
  <c r="CK30" i="2"/>
  <c r="CI30" i="2"/>
  <c r="CG30" i="2"/>
  <c r="CE30" i="2"/>
  <c r="CD30" i="2"/>
  <c r="CC30" i="2"/>
  <c r="CB30" i="2"/>
  <c r="BP30" i="2"/>
  <c r="BN30" i="2"/>
  <c r="BL30" i="2"/>
  <c r="BJ30" i="2"/>
  <c r="BD30" i="2"/>
  <c r="AZ30" i="2"/>
  <c r="AX30" i="2"/>
  <c r="AV30" i="2"/>
  <c r="AT30" i="2"/>
  <c r="AR30" i="2"/>
  <c r="AO30" i="2"/>
  <c r="AM30" i="2"/>
  <c r="AK30" i="2"/>
  <c r="AI30" i="2"/>
  <c r="AG30" i="2"/>
  <c r="AE30" i="2"/>
  <c r="AC30" i="2"/>
  <c r="AA30" i="2"/>
  <c r="Y30" i="2"/>
  <c r="W30" i="2"/>
  <c r="U30" i="2"/>
  <c r="M30" i="2"/>
  <c r="K30" i="2"/>
  <c r="F30" i="2"/>
  <c r="CY29" i="2"/>
  <c r="CX29" i="2"/>
  <c r="CS29" i="2"/>
  <c r="CQ29" i="2"/>
  <c r="CO29" i="2"/>
  <c r="CM29" i="2"/>
  <c r="CK29" i="2"/>
  <c r="CI29" i="2"/>
  <c r="CG29" i="2"/>
  <c r="CE29" i="2"/>
  <c r="CD29" i="2"/>
  <c r="CC29" i="2"/>
  <c r="CB29" i="2"/>
  <c r="BN29" i="2"/>
  <c r="BL29" i="2"/>
  <c r="BJ29" i="2"/>
  <c r="BH29" i="2"/>
  <c r="BF29" i="2"/>
  <c r="BD29" i="2"/>
  <c r="BB29" i="2"/>
  <c r="AZ29" i="2"/>
  <c r="AX29" i="2"/>
  <c r="AV29" i="2"/>
  <c r="AT29" i="2"/>
  <c r="AR29" i="2"/>
  <c r="AO29" i="2"/>
  <c r="AM29" i="2"/>
  <c r="AK29" i="2"/>
  <c r="AI29" i="2"/>
  <c r="AG29" i="2"/>
  <c r="AE29" i="2"/>
  <c r="AC29" i="2"/>
  <c r="AA29" i="2"/>
  <c r="Y29" i="2"/>
  <c r="W29" i="2"/>
  <c r="U29" i="2"/>
  <c r="M29" i="2"/>
  <c r="K29" i="2"/>
  <c r="F29" i="2"/>
  <c r="CY28" i="2"/>
  <c r="CX28" i="2"/>
  <c r="CS28" i="2"/>
  <c r="CQ28" i="2"/>
  <c r="CO28" i="2"/>
  <c r="CM28" i="2"/>
  <c r="CK28" i="2"/>
  <c r="CI28" i="2"/>
  <c r="CG28" i="2"/>
  <c r="CE28" i="2"/>
  <c r="CD28" i="2"/>
  <c r="CC28" i="2"/>
  <c r="CB28" i="2"/>
  <c r="BB28" i="2"/>
  <c r="AX28" i="2"/>
  <c r="AV28" i="2"/>
  <c r="AT28" i="2"/>
  <c r="AR28" i="2"/>
  <c r="AO28" i="2"/>
  <c r="AM28" i="2"/>
  <c r="AK28" i="2"/>
  <c r="AI28" i="2"/>
  <c r="AG28" i="2"/>
  <c r="AE28" i="2"/>
  <c r="AC28" i="2"/>
  <c r="AA28" i="2"/>
  <c r="Y28" i="2"/>
  <c r="W28" i="2"/>
  <c r="U28" i="2"/>
  <c r="M28" i="2"/>
  <c r="K28" i="2"/>
  <c r="F28" i="2"/>
  <c r="CY27" i="2"/>
  <c r="CX27" i="2"/>
  <c r="CS27" i="2"/>
  <c r="CQ27" i="2"/>
  <c r="CO27" i="2"/>
  <c r="CM27" i="2"/>
  <c r="CK27" i="2"/>
  <c r="CI27" i="2"/>
  <c r="CG27" i="2"/>
  <c r="CE27" i="2"/>
  <c r="CD27" i="2"/>
  <c r="CC27" i="2"/>
  <c r="CB27" i="2"/>
  <c r="BN27" i="2"/>
  <c r="BL27" i="2"/>
  <c r="BJ27" i="2"/>
  <c r="BB27" i="2"/>
  <c r="AX27" i="2"/>
  <c r="AV27" i="2"/>
  <c r="AT27" i="2"/>
  <c r="AR27" i="2"/>
  <c r="AO27" i="2"/>
  <c r="AM27" i="2"/>
  <c r="AK27" i="2"/>
  <c r="AI27" i="2"/>
  <c r="AG27" i="2"/>
  <c r="AE27" i="2"/>
  <c r="AC27" i="2"/>
  <c r="AA27" i="2"/>
  <c r="Y27" i="2"/>
  <c r="W27" i="2"/>
  <c r="U27" i="2"/>
  <c r="M27" i="2"/>
  <c r="K27" i="2"/>
  <c r="F27" i="2"/>
  <c r="CY26" i="2"/>
  <c r="CX26" i="2"/>
  <c r="CS26" i="2"/>
  <c r="CQ26" i="2"/>
  <c r="CO26" i="2"/>
  <c r="CM26" i="2"/>
  <c r="CK26" i="2"/>
  <c r="CI26" i="2"/>
  <c r="CG26" i="2"/>
  <c r="CE26" i="2"/>
  <c r="CD26" i="2"/>
  <c r="CC26" i="2"/>
  <c r="CB26" i="2"/>
  <c r="BN26" i="2"/>
  <c r="BL26" i="2"/>
  <c r="BJ26" i="2"/>
  <c r="BH26" i="2"/>
  <c r="BF26" i="2"/>
  <c r="BD26" i="2"/>
  <c r="BB26" i="2"/>
  <c r="AZ26" i="2"/>
  <c r="AX26" i="2"/>
  <c r="AV26" i="2"/>
  <c r="AT26" i="2"/>
  <c r="AR26" i="2"/>
  <c r="AO26" i="2"/>
  <c r="AM26" i="2"/>
  <c r="AK26" i="2"/>
  <c r="AI26" i="2"/>
  <c r="AG26" i="2"/>
  <c r="AE26" i="2"/>
  <c r="AC26" i="2"/>
  <c r="AA26" i="2"/>
  <c r="Y26" i="2"/>
  <c r="W26" i="2"/>
  <c r="U26" i="2"/>
  <c r="M26" i="2"/>
  <c r="K26" i="2"/>
  <c r="F26" i="2"/>
  <c r="CY25" i="2"/>
  <c r="CX25" i="2"/>
  <c r="CE25" i="2"/>
  <c r="CD25" i="2"/>
  <c r="CC25" i="2"/>
  <c r="CB25" i="2"/>
  <c r="BN25" i="2"/>
  <c r="BL25" i="2"/>
  <c r="BJ25" i="2"/>
  <c r="BD25" i="2"/>
  <c r="BB25" i="2"/>
  <c r="AX25" i="2"/>
  <c r="AV25" i="2"/>
  <c r="AT25" i="2"/>
  <c r="AR25" i="2"/>
  <c r="AO25" i="2"/>
  <c r="AM25" i="2"/>
  <c r="AK25" i="2"/>
  <c r="AI25" i="2"/>
  <c r="AG25" i="2"/>
  <c r="AE25" i="2"/>
  <c r="AC25" i="2"/>
  <c r="AA25" i="2"/>
  <c r="Y25" i="2"/>
  <c r="W25" i="2"/>
  <c r="U25" i="2"/>
  <c r="M25" i="2"/>
  <c r="K25" i="2"/>
  <c r="F25" i="2"/>
  <c r="CY24" i="2"/>
  <c r="CX24" i="2"/>
  <c r="CS24" i="2"/>
  <c r="CQ24" i="2"/>
  <c r="CO24" i="2"/>
  <c r="CM24" i="2"/>
  <c r="CK24" i="2"/>
  <c r="CI24" i="2"/>
  <c r="CG24" i="2"/>
  <c r="CE24" i="2"/>
  <c r="CD24" i="2"/>
  <c r="CC24" i="2"/>
  <c r="CB24" i="2"/>
  <c r="BJ24" i="2"/>
  <c r="BH24" i="2"/>
  <c r="BF24" i="2"/>
  <c r="BD24" i="2"/>
  <c r="BB24" i="2"/>
  <c r="AX24" i="2"/>
  <c r="AV24" i="2"/>
  <c r="AT24" i="2"/>
  <c r="AR24" i="2"/>
  <c r="AO24" i="2"/>
  <c r="AM24" i="2"/>
  <c r="AK24" i="2"/>
  <c r="AI24" i="2"/>
  <c r="AG24" i="2"/>
  <c r="AE24" i="2"/>
  <c r="AC24" i="2"/>
  <c r="AA24" i="2"/>
  <c r="Y24" i="2"/>
  <c r="W24" i="2"/>
  <c r="U24" i="2"/>
  <c r="M24" i="2"/>
  <c r="K24" i="2"/>
  <c r="F24" i="2"/>
  <c r="CY23" i="2"/>
  <c r="CX23" i="2"/>
  <c r="CS23" i="2"/>
  <c r="CQ23" i="2"/>
  <c r="CO23" i="2"/>
  <c r="CM23" i="2"/>
  <c r="CK23" i="2"/>
  <c r="CI23" i="2"/>
  <c r="CG23" i="2"/>
  <c r="CE23" i="2"/>
  <c r="CD23" i="2"/>
  <c r="CC23" i="2"/>
  <c r="CB23" i="2"/>
  <c r="BJ23" i="2"/>
  <c r="BH23" i="2"/>
  <c r="BF23" i="2"/>
  <c r="BD23" i="2"/>
  <c r="AZ23" i="2"/>
  <c r="AX23" i="2"/>
  <c r="AV23" i="2"/>
  <c r="AT23" i="2"/>
  <c r="AR23" i="2"/>
  <c r="AO23" i="2"/>
  <c r="AM23" i="2"/>
  <c r="AK23" i="2"/>
  <c r="AI23" i="2"/>
  <c r="AG23" i="2"/>
  <c r="AE23" i="2"/>
  <c r="AC23" i="2"/>
  <c r="AA23" i="2"/>
  <c r="Y23" i="2"/>
  <c r="W23" i="2"/>
  <c r="U23" i="2"/>
  <c r="M23" i="2"/>
  <c r="K23" i="2"/>
  <c r="F23" i="2"/>
  <c r="CY22" i="2"/>
  <c r="CX22" i="2"/>
  <c r="CS22" i="2"/>
  <c r="CQ22" i="2"/>
  <c r="CO22" i="2"/>
  <c r="CM22" i="2"/>
  <c r="CK22" i="2"/>
  <c r="CI22" i="2"/>
  <c r="CG22" i="2"/>
  <c r="CE22" i="2"/>
  <c r="CD22" i="2"/>
  <c r="CC22" i="2"/>
  <c r="CB22" i="2"/>
  <c r="BN22" i="2"/>
  <c r="BL22" i="2"/>
  <c r="BJ22" i="2"/>
  <c r="BH22" i="2"/>
  <c r="BF22" i="2"/>
  <c r="BD22" i="2"/>
  <c r="AZ22" i="2"/>
  <c r="AX22" i="2"/>
  <c r="AV22" i="2"/>
  <c r="AT22" i="2"/>
  <c r="AR22" i="2"/>
  <c r="AO22" i="2"/>
  <c r="AM22" i="2"/>
  <c r="AK22" i="2"/>
  <c r="AI22" i="2"/>
  <c r="AG22" i="2"/>
  <c r="AE22" i="2"/>
  <c r="AC22" i="2"/>
  <c r="AA22" i="2"/>
  <c r="Y22" i="2"/>
  <c r="W22" i="2"/>
  <c r="U22" i="2"/>
  <c r="M22" i="2"/>
  <c r="K22" i="2"/>
  <c r="F22" i="2"/>
  <c r="CY21" i="2"/>
  <c r="CX21" i="2"/>
  <c r="CS21" i="2"/>
  <c r="CQ21" i="2"/>
  <c r="CO21" i="2"/>
  <c r="CM21" i="2"/>
  <c r="CK21" i="2"/>
  <c r="CI21" i="2"/>
  <c r="CG21" i="2"/>
  <c r="BJ21" i="2"/>
  <c r="BF21" i="2"/>
  <c r="BD21" i="2"/>
  <c r="BB21" i="2"/>
  <c r="AZ21" i="2"/>
  <c r="AX21" i="2"/>
  <c r="AV21" i="2"/>
  <c r="AT21" i="2"/>
  <c r="AR21" i="2"/>
  <c r="AO21" i="2"/>
  <c r="AM21" i="2"/>
  <c r="AK21" i="2"/>
  <c r="AI21" i="2"/>
  <c r="AG21" i="2"/>
  <c r="AE21" i="2"/>
  <c r="AC21" i="2"/>
  <c r="AA21" i="2"/>
  <c r="Y21" i="2"/>
  <c r="W21" i="2"/>
  <c r="U21" i="2"/>
  <c r="M21" i="2"/>
  <c r="K21" i="2"/>
  <c r="F21" i="2"/>
  <c r="CY20" i="2"/>
  <c r="CX20" i="2"/>
  <c r="CS20" i="2"/>
  <c r="CQ20" i="2"/>
  <c r="CO20" i="2"/>
  <c r="CM20" i="2"/>
  <c r="CK20" i="2"/>
  <c r="CI20" i="2"/>
  <c r="CG20" i="2"/>
  <c r="CE20" i="2"/>
  <c r="CD20" i="2"/>
  <c r="CC20" i="2"/>
  <c r="CB20" i="2"/>
  <c r="BL20" i="2"/>
  <c r="BJ20" i="2"/>
  <c r="BD20" i="2"/>
  <c r="BB20" i="2"/>
  <c r="AZ20" i="2"/>
  <c r="AX20" i="2"/>
  <c r="AV20" i="2"/>
  <c r="AT20" i="2"/>
  <c r="AR20" i="2"/>
  <c r="AO20" i="2"/>
  <c r="AM20" i="2"/>
  <c r="AK20" i="2"/>
  <c r="AI20" i="2"/>
  <c r="AG20" i="2"/>
  <c r="AE20" i="2"/>
  <c r="AC20" i="2"/>
  <c r="AA20" i="2"/>
  <c r="Y20" i="2"/>
  <c r="W20" i="2"/>
  <c r="U20" i="2"/>
  <c r="M20" i="2"/>
  <c r="K20" i="2"/>
  <c r="F20" i="2"/>
  <c r="CY19" i="2"/>
  <c r="CX19" i="2"/>
  <c r="CS19" i="2"/>
  <c r="CQ19" i="2"/>
  <c r="CO19" i="2"/>
  <c r="CM19" i="2"/>
  <c r="CK19" i="2"/>
  <c r="CI19" i="2"/>
  <c r="CG19" i="2"/>
  <c r="CE19" i="2"/>
  <c r="CD19" i="2"/>
  <c r="CC19" i="2"/>
  <c r="CB19" i="2"/>
  <c r="BJ19" i="2"/>
  <c r="BF19" i="2"/>
  <c r="BD19" i="2"/>
  <c r="BB19" i="2"/>
  <c r="AZ19" i="2"/>
  <c r="AX19" i="2"/>
  <c r="AV19" i="2"/>
  <c r="AT19" i="2"/>
  <c r="AR19" i="2"/>
  <c r="AO19" i="2"/>
  <c r="AM19" i="2"/>
  <c r="AK19" i="2"/>
  <c r="AI19" i="2"/>
  <c r="AG19" i="2"/>
  <c r="AE19" i="2"/>
  <c r="AC19" i="2"/>
  <c r="AA19" i="2"/>
  <c r="Y19" i="2"/>
  <c r="W19" i="2"/>
  <c r="U19" i="2"/>
  <c r="M19" i="2"/>
  <c r="K19" i="2"/>
  <c r="F19" i="2"/>
  <c r="CY18" i="2"/>
  <c r="CX18" i="2"/>
  <c r="CS18" i="2"/>
  <c r="CQ18" i="2"/>
  <c r="CO18" i="2"/>
  <c r="CM18" i="2"/>
  <c r="CK18" i="2"/>
  <c r="CI18" i="2"/>
  <c r="CG18" i="2"/>
  <c r="CE18" i="2"/>
  <c r="CD18" i="2"/>
  <c r="CC18" i="2"/>
  <c r="CB18" i="2"/>
  <c r="BL18" i="2"/>
  <c r="BJ18" i="2"/>
  <c r="BH18" i="2"/>
  <c r="BD18" i="2"/>
  <c r="AZ18" i="2"/>
  <c r="AX18" i="2"/>
  <c r="AV18" i="2"/>
  <c r="AT18" i="2"/>
  <c r="AR18" i="2"/>
  <c r="AO18" i="2"/>
  <c r="AM18" i="2"/>
  <c r="AK18" i="2"/>
  <c r="AI18" i="2"/>
  <c r="AG18" i="2"/>
  <c r="AE18" i="2"/>
  <c r="AC18" i="2"/>
  <c r="AA18" i="2"/>
  <c r="Y18" i="2"/>
  <c r="W18" i="2"/>
  <c r="U18" i="2"/>
  <c r="M18" i="2"/>
  <c r="K18" i="2"/>
  <c r="F18" i="2"/>
  <c r="CY17" i="2"/>
  <c r="CX17" i="2"/>
  <c r="CS17" i="2"/>
  <c r="CQ17" i="2"/>
  <c r="CO17" i="2"/>
  <c r="CM17" i="2"/>
  <c r="CK17" i="2"/>
  <c r="CI17" i="2"/>
  <c r="CG17" i="2"/>
  <c r="CE17" i="2"/>
  <c r="CD17" i="2"/>
  <c r="CC17" i="2"/>
  <c r="CB17" i="2"/>
  <c r="BJ17" i="2"/>
  <c r="BF17" i="2"/>
  <c r="BD17" i="2"/>
  <c r="BB17" i="2"/>
  <c r="AZ17" i="2"/>
  <c r="AX17" i="2"/>
  <c r="AV17" i="2"/>
  <c r="AT17" i="2"/>
  <c r="AR17" i="2"/>
  <c r="AO17" i="2"/>
  <c r="AM17" i="2"/>
  <c r="AK17" i="2"/>
  <c r="AI17" i="2"/>
  <c r="AG17" i="2"/>
  <c r="AE17" i="2"/>
  <c r="AC17" i="2"/>
  <c r="AA17" i="2"/>
  <c r="Y17" i="2"/>
  <c r="W17" i="2"/>
  <c r="U17" i="2"/>
  <c r="M17" i="2"/>
  <c r="K17" i="2"/>
  <c r="F17" i="2"/>
  <c r="CE16" i="2"/>
  <c r="CD16" i="2"/>
  <c r="CC16" i="2"/>
  <c r="CB16" i="2"/>
  <c r="BJ16" i="2"/>
  <c r="BH16" i="2"/>
  <c r="BF16" i="2"/>
  <c r="BD16" i="2"/>
  <c r="BB16" i="2"/>
  <c r="AZ16" i="2"/>
  <c r="AX16" i="2"/>
  <c r="AV16" i="2"/>
  <c r="AT16" i="2"/>
  <c r="AR16" i="2"/>
  <c r="AO16" i="2"/>
  <c r="AM16" i="2"/>
  <c r="AK16" i="2"/>
  <c r="AI16" i="2"/>
  <c r="AG16" i="2"/>
  <c r="AE16" i="2"/>
  <c r="AC16" i="2"/>
  <c r="AA16" i="2"/>
  <c r="Y16" i="2"/>
  <c r="W16" i="2"/>
  <c r="U16" i="2"/>
  <c r="M16" i="2"/>
  <c r="K16" i="2"/>
  <c r="F16" i="2"/>
  <c r="CY15" i="2"/>
  <c r="CX15" i="2"/>
  <c r="CS15" i="2"/>
  <c r="CQ15" i="2"/>
  <c r="CO15" i="2"/>
  <c r="CM15" i="2"/>
  <c r="CK15" i="2"/>
  <c r="CI15" i="2"/>
  <c r="CG15" i="2"/>
  <c r="CE15" i="2"/>
  <c r="CD15" i="2"/>
  <c r="CC15" i="2"/>
  <c r="CB15" i="2"/>
  <c r="BJ15" i="2"/>
  <c r="BD15" i="2"/>
  <c r="BB15" i="2"/>
  <c r="AX15" i="2"/>
  <c r="AV15" i="2"/>
  <c r="AT15" i="2"/>
  <c r="AR15" i="2"/>
  <c r="AO15" i="2"/>
  <c r="AM15" i="2"/>
  <c r="AK15" i="2"/>
  <c r="AI15" i="2"/>
  <c r="AG15" i="2"/>
  <c r="AE15" i="2"/>
  <c r="AC15" i="2"/>
  <c r="AA15" i="2"/>
  <c r="Y15" i="2"/>
  <c r="W15" i="2"/>
  <c r="U15" i="2"/>
  <c r="M15" i="2"/>
  <c r="K15" i="2"/>
  <c r="F15" i="2"/>
  <c r="CY14" i="2"/>
  <c r="CX14" i="2"/>
  <c r="CS14" i="2"/>
  <c r="CQ14" i="2"/>
  <c r="CO14" i="2"/>
  <c r="CM14" i="2"/>
  <c r="CK14" i="2"/>
  <c r="CI14" i="2"/>
  <c r="CG14" i="2"/>
  <c r="CE14" i="2"/>
  <c r="CD14" i="2"/>
  <c r="CC14" i="2"/>
  <c r="CB14" i="2"/>
  <c r="BJ14" i="2"/>
  <c r="BH14" i="2"/>
  <c r="BF14" i="2"/>
  <c r="BD14" i="2"/>
  <c r="BB14" i="2"/>
  <c r="AX14" i="2"/>
  <c r="AV14" i="2"/>
  <c r="AT14" i="2"/>
  <c r="AR14" i="2"/>
  <c r="AO14" i="2"/>
  <c r="AM14" i="2"/>
  <c r="AK14" i="2"/>
  <c r="AI14" i="2"/>
  <c r="AG14" i="2"/>
  <c r="AE14" i="2"/>
  <c r="AC14" i="2"/>
  <c r="AA14" i="2"/>
  <c r="Y14" i="2"/>
  <c r="W14" i="2"/>
  <c r="U14" i="2"/>
  <c r="M14" i="2"/>
  <c r="K14" i="2"/>
  <c r="F14" i="2"/>
  <c r="CY13" i="2"/>
  <c r="CX13" i="2"/>
  <c r="CS13" i="2"/>
  <c r="CQ13" i="2"/>
  <c r="CO13" i="2"/>
  <c r="CM13" i="2"/>
  <c r="CK13" i="2"/>
  <c r="CI13" i="2"/>
  <c r="CG13" i="2"/>
  <c r="CE13" i="2"/>
  <c r="CD13" i="2"/>
  <c r="CC13" i="2"/>
  <c r="CB13" i="2"/>
  <c r="BN13" i="2"/>
  <c r="BJ13" i="2"/>
  <c r="AZ13" i="2"/>
  <c r="AX13" i="2"/>
  <c r="AV13" i="2"/>
  <c r="AT13" i="2"/>
  <c r="AR13" i="2"/>
  <c r="AO13" i="2"/>
  <c r="AM13" i="2"/>
  <c r="AK13" i="2"/>
  <c r="AI13" i="2"/>
  <c r="AG13" i="2"/>
  <c r="AE13" i="2"/>
  <c r="AC13" i="2"/>
  <c r="AA13" i="2"/>
  <c r="Y13" i="2"/>
  <c r="W13" i="2"/>
  <c r="U13" i="2"/>
  <c r="M13" i="2"/>
  <c r="K13" i="2"/>
  <c r="F13" i="2"/>
  <c r="CY12" i="2"/>
  <c r="CX12" i="2"/>
  <c r="CS12" i="2"/>
  <c r="CQ12" i="2"/>
  <c r="CO12" i="2"/>
  <c r="CM12" i="2"/>
  <c r="CK12" i="2"/>
  <c r="CI12" i="2"/>
  <c r="CG12" i="2"/>
  <c r="CE12" i="2"/>
  <c r="CD12" i="2"/>
  <c r="CC12" i="2"/>
  <c r="CB12" i="2"/>
  <c r="BL12" i="2"/>
  <c r="BJ12" i="2"/>
  <c r="BD12" i="2"/>
  <c r="BB12" i="2"/>
  <c r="AZ12" i="2"/>
  <c r="AX12" i="2"/>
  <c r="AV12" i="2"/>
  <c r="AT12" i="2"/>
  <c r="AR12" i="2"/>
  <c r="AO12" i="2"/>
  <c r="AM12" i="2"/>
  <c r="AK12" i="2"/>
  <c r="AI12" i="2"/>
  <c r="AG12" i="2"/>
  <c r="AE12" i="2"/>
  <c r="AC12" i="2"/>
  <c r="AA12" i="2"/>
  <c r="Y12" i="2"/>
  <c r="W12" i="2"/>
  <c r="U12" i="2"/>
  <c r="M12" i="2"/>
  <c r="K12" i="2"/>
  <c r="F12" i="2"/>
  <c r="CY11" i="2"/>
  <c r="CX11" i="2"/>
  <c r="CS11" i="2"/>
  <c r="CQ11" i="2"/>
  <c r="CO11" i="2"/>
  <c r="CM11" i="2"/>
  <c r="CK11" i="2"/>
  <c r="CI11" i="2"/>
  <c r="CG11" i="2"/>
  <c r="CE11" i="2"/>
  <c r="CD11" i="2"/>
  <c r="CC11" i="2"/>
  <c r="CB11" i="2"/>
  <c r="BL11" i="2"/>
  <c r="BJ11" i="2"/>
  <c r="BH11" i="2"/>
  <c r="BF11" i="2"/>
  <c r="BD11" i="2"/>
  <c r="BB11" i="2"/>
  <c r="AX11" i="2"/>
  <c r="AV11" i="2"/>
  <c r="AT11" i="2"/>
  <c r="AR11" i="2"/>
  <c r="AO11" i="2"/>
  <c r="AM11" i="2"/>
  <c r="AK11" i="2"/>
  <c r="AI11" i="2"/>
  <c r="AG11" i="2"/>
  <c r="AE11" i="2"/>
  <c r="AC11" i="2"/>
  <c r="AA11" i="2"/>
  <c r="Y11" i="2"/>
  <c r="W11" i="2"/>
  <c r="U11" i="2"/>
  <c r="M11" i="2"/>
  <c r="K11" i="2"/>
  <c r="F11" i="2"/>
  <c r="CY10" i="2"/>
  <c r="CX10" i="2"/>
  <c r="CS10" i="2"/>
  <c r="CQ10" i="2"/>
  <c r="CO10" i="2"/>
  <c r="CM10" i="2"/>
  <c r="CK10" i="2"/>
  <c r="CI10" i="2"/>
  <c r="CG10" i="2"/>
  <c r="CE10" i="2"/>
  <c r="CD10" i="2"/>
  <c r="CC10" i="2"/>
  <c r="CB10" i="2"/>
  <c r="BN10" i="2"/>
  <c r="BL10" i="2"/>
  <c r="BJ10" i="2"/>
  <c r="BD10" i="2"/>
  <c r="BB10" i="2"/>
  <c r="AZ10" i="2"/>
  <c r="AX10" i="2"/>
  <c r="AV10" i="2"/>
  <c r="AT10" i="2"/>
  <c r="AR10" i="2"/>
  <c r="AO10" i="2"/>
  <c r="AM10" i="2"/>
  <c r="AK10" i="2"/>
  <c r="AI10" i="2"/>
  <c r="AG10" i="2"/>
  <c r="AE10" i="2"/>
  <c r="AC10" i="2"/>
  <c r="AA10" i="2"/>
  <c r="Y10" i="2"/>
  <c r="W10" i="2"/>
  <c r="U10" i="2"/>
  <c r="M10" i="2"/>
  <c r="K10" i="2"/>
  <c r="F10" i="2"/>
  <c r="CX9" i="2"/>
  <c r="CQ9" i="2"/>
  <c r="CO9" i="2"/>
  <c r="CM9" i="2"/>
  <c r="CK9" i="2"/>
  <c r="CI9" i="2"/>
  <c r="CG9" i="2"/>
  <c r="CE9" i="2"/>
  <c r="CD9" i="2"/>
  <c r="CC9" i="2"/>
  <c r="CB9" i="2"/>
  <c r="BP9" i="2"/>
  <c r="BJ9" i="2"/>
  <c r="BH9" i="2"/>
  <c r="BD9" i="2"/>
  <c r="BB9" i="2"/>
  <c r="AX9" i="2"/>
  <c r="AV9" i="2"/>
  <c r="AT9" i="2"/>
  <c r="AR9" i="2"/>
  <c r="AO9" i="2"/>
  <c r="AM9" i="2"/>
  <c r="AK9" i="2"/>
  <c r="AI9" i="2"/>
  <c r="AG9" i="2"/>
  <c r="AE9" i="2"/>
  <c r="AC9" i="2"/>
  <c r="AA9" i="2"/>
  <c r="Y9" i="2"/>
  <c r="W9" i="2"/>
  <c r="U9" i="2"/>
  <c r="M9" i="2"/>
  <c r="K9" i="2"/>
  <c r="F9" i="2"/>
  <c r="CY8" i="2"/>
  <c r="CX8" i="2"/>
  <c r="CQ8" i="2"/>
  <c r="CO8" i="2"/>
  <c r="CM8" i="2"/>
  <c r="CK8" i="2"/>
  <c r="CI8" i="2"/>
  <c r="CG8" i="2"/>
  <c r="CE8" i="2"/>
  <c r="CD8" i="2"/>
  <c r="CC8" i="2"/>
  <c r="CB8" i="2"/>
  <c r="BP8" i="2"/>
  <c r="BN8" i="2"/>
  <c r="BJ8" i="2"/>
  <c r="BD8" i="2"/>
  <c r="AZ8" i="2"/>
  <c r="AX8" i="2"/>
  <c r="AV8" i="2"/>
  <c r="AT8" i="2"/>
  <c r="AR8" i="2"/>
  <c r="AO8" i="2"/>
  <c r="AM8" i="2"/>
  <c r="AK8" i="2"/>
  <c r="AI8" i="2"/>
  <c r="AG8" i="2"/>
  <c r="AE8" i="2"/>
  <c r="AC8" i="2"/>
  <c r="AA8" i="2"/>
  <c r="Y8" i="2"/>
  <c r="W8" i="2"/>
  <c r="U8" i="2"/>
  <c r="M8" i="2"/>
  <c r="K8" i="2"/>
  <c r="F8" i="2"/>
  <c r="CY7" i="2"/>
  <c r="CX7" i="2"/>
  <c r="CQ7" i="2"/>
  <c r="CO7" i="2"/>
  <c r="CM7" i="2"/>
  <c r="CK7" i="2"/>
  <c r="CI7" i="2"/>
  <c r="CG7" i="2"/>
  <c r="CE7" i="2"/>
  <c r="CD7" i="2"/>
  <c r="CC7" i="2"/>
  <c r="CB7" i="2"/>
  <c r="BN7" i="2"/>
  <c r="BJ7" i="2"/>
  <c r="BF7" i="2"/>
  <c r="BD7" i="2"/>
  <c r="AZ7" i="2"/>
  <c r="AX7" i="2"/>
  <c r="AV7" i="2"/>
  <c r="AT7" i="2"/>
  <c r="AR7" i="2"/>
  <c r="AO7" i="2"/>
  <c r="AM7" i="2"/>
  <c r="AK7" i="2"/>
  <c r="AI7" i="2"/>
  <c r="AG7" i="2"/>
  <c r="AE7" i="2"/>
  <c r="AC7" i="2"/>
  <c r="AA7" i="2"/>
  <c r="Y7" i="2"/>
  <c r="W7" i="2"/>
  <c r="U7" i="2"/>
  <c r="M7" i="2"/>
  <c r="K7" i="2"/>
  <c r="F7" i="2"/>
  <c r="CE6" i="2"/>
  <c r="CD6" i="2"/>
  <c r="CC6" i="2"/>
  <c r="CB6" i="2"/>
  <c r="BJ6" i="2"/>
  <c r="BH6" i="2"/>
  <c r="BB6" i="2"/>
  <c r="AZ6" i="2"/>
  <c r="AX6" i="2"/>
  <c r="AO6" i="2"/>
  <c r="AM6" i="2"/>
  <c r="AK6" i="2"/>
  <c r="AI6" i="2"/>
  <c r="AG6" i="2"/>
  <c r="AE6" i="2"/>
  <c r="AC6" i="2"/>
  <c r="AA6" i="2"/>
  <c r="Y6" i="2"/>
  <c r="W6" i="2"/>
  <c r="U6" i="2"/>
</calcChain>
</file>

<file path=xl/sharedStrings.xml><?xml version="1.0" encoding="utf-8"?>
<sst xmlns="http://schemas.openxmlformats.org/spreadsheetml/2006/main" count="1412" uniqueCount="426">
  <si>
    <t>Congreso</t>
  </si>
  <si>
    <t>Sección</t>
  </si>
  <si>
    <t>Composición</t>
  </si>
  <si>
    <t>Manejo de recursos públicos</t>
  </si>
  <si>
    <t>Subsección</t>
  </si>
  <si>
    <t>Numeralia</t>
  </si>
  <si>
    <t>Periodos</t>
  </si>
  <si>
    <t>Sistema electoral</t>
  </si>
  <si>
    <t>Partidos políticos</t>
  </si>
  <si>
    <t>Paridad de género</t>
  </si>
  <si>
    <t>Presupuesto aprobado</t>
  </si>
  <si>
    <t>Momentos contables</t>
  </si>
  <si>
    <t>Gastos específicos</t>
  </si>
  <si>
    <t>Indicador</t>
  </si>
  <si>
    <t>Población</t>
  </si>
  <si>
    <t>Padrón electoral</t>
  </si>
  <si>
    <t>Lista nominal</t>
  </si>
  <si>
    <t>Habitantes por diputado</t>
  </si>
  <si>
    <t>Legislatura</t>
  </si>
  <si>
    <t>Periodo de legislatura</t>
  </si>
  <si>
    <t>Número de diputados</t>
  </si>
  <si>
    <r>
      <t xml:space="preserve">Mayoría relativa </t>
    </r>
    <r>
      <rPr>
        <sz val="10"/>
        <color rgb="FF000000"/>
        <rFont val="Cambria"/>
        <family val="1"/>
        <charset val="1"/>
      </rPr>
      <t>(uninominales)</t>
    </r>
  </si>
  <si>
    <r>
      <t xml:space="preserve">% Mayoría relativa </t>
    </r>
    <r>
      <rPr>
        <sz val="10"/>
        <color rgb="FF000000"/>
        <rFont val="Cambria"/>
        <family val="1"/>
        <charset val="1"/>
      </rPr>
      <t>(uninominales)</t>
    </r>
  </si>
  <si>
    <r>
      <t xml:space="preserve">Representación proporcional </t>
    </r>
    <r>
      <rPr>
        <sz val="10"/>
        <color rgb="FF000000"/>
        <rFont val="Cambria"/>
        <family val="1"/>
        <charset val="1"/>
      </rPr>
      <t>(plurinominales)</t>
    </r>
  </si>
  <si>
    <r>
      <t xml:space="preserve">% Representación proporcional </t>
    </r>
    <r>
      <rPr>
        <sz val="10"/>
        <color rgb="FF000000"/>
        <rFont val="Cambria"/>
        <family val="1"/>
        <charset val="1"/>
      </rPr>
      <t>(plurinominales)</t>
    </r>
  </si>
  <si>
    <t>Partidos políticos en el Congreso</t>
  </si>
  <si>
    <t>Partidos políticos locales en el Congreso</t>
  </si>
  <si>
    <t>Partido mayoritario</t>
  </si>
  <si>
    <t>% Partido mayoritario</t>
  </si>
  <si>
    <t>Control partidista en el Congreso</t>
  </si>
  <si>
    <t>Reforma a la constitución local</t>
  </si>
  <si>
    <t>Diputados</t>
  </si>
  <si>
    <t>% Diputados</t>
  </si>
  <si>
    <t>Diputadas</t>
  </si>
  <si>
    <t>% Diputadas</t>
  </si>
  <si>
    <t>Diputadas PAN</t>
  </si>
  <si>
    <t>% Diputadas PAN</t>
  </si>
  <si>
    <t>Diputadas PRI</t>
  </si>
  <si>
    <t>% Diputadas PRI</t>
  </si>
  <si>
    <t>Diputadas PRD</t>
  </si>
  <si>
    <t>% Diputadas PRD</t>
  </si>
  <si>
    <t>Diputadas PVEM</t>
  </si>
  <si>
    <t>% Diputadas PVEM</t>
  </si>
  <si>
    <t>Diputadas PT</t>
  </si>
  <si>
    <t>% Diputadas PT</t>
  </si>
  <si>
    <t>Diputadas MC</t>
  </si>
  <si>
    <t>% Diputadas MC</t>
  </si>
  <si>
    <t>Diputadas NA</t>
  </si>
  <si>
    <t>% Diputadas NA</t>
  </si>
  <si>
    <t>Diputadas MORENA</t>
  </si>
  <si>
    <t>% Diputadas MORENA</t>
  </si>
  <si>
    <t>Diputadas PES</t>
  </si>
  <si>
    <t>% Diputadas PES</t>
  </si>
  <si>
    <t>Diputadas partidos locales</t>
  </si>
  <si>
    <t>% Diputadas partidos locales</t>
  </si>
  <si>
    <t>Diputadas independientes</t>
  </si>
  <si>
    <t>% Diputadas independientes</t>
  </si>
  <si>
    <t>Presupuesto del Congreso en 2012</t>
  </si>
  <si>
    <t>Presupuesto del Congreso en 2013</t>
  </si>
  <si>
    <t>Presupuesto del Congreso en 2014</t>
  </si>
  <si>
    <t>Presupuesto del Congreso en 2015</t>
  </si>
  <si>
    <t>Presupuesto del Congreso en 2016</t>
  </si>
  <si>
    <t>Presupuesto del Congreso en 2017</t>
  </si>
  <si>
    <t>Presupuesto del Congreso en 2018</t>
  </si>
  <si>
    <t>Presupuesto del Congreso en 2019</t>
  </si>
  <si>
    <t>Presupuesto de la entidad federativa en 2019</t>
  </si>
  <si>
    <t>Presupuesto del Poder Legislativo en 2019</t>
  </si>
  <si>
    <t>Presupuesto de la Entidad de Fiscalización Superior en 2019</t>
  </si>
  <si>
    <t>% del presupuesto de la Entidad de Fiscalización Superior respecto al presupuesto del Poder Legislativo en 2019</t>
  </si>
  <si>
    <t>% del presupuesto del Congreso respecto al Presupuesto de Egresos del estado en 2019</t>
  </si>
  <si>
    <t>Presupuesto por diputado en 2019</t>
  </si>
  <si>
    <t>Presupuesto por habitante en 2019</t>
  </si>
  <si>
    <t>Gasto del Congreso en servicios personales en 2018</t>
  </si>
  <si>
    <t>% Gasto del Congreso en servicios personales en 2018</t>
  </si>
  <si>
    <t>Gasto del Congreso en materiales y suministros en 2018</t>
  </si>
  <si>
    <t>% Gasto del Congreso en materiales y suministros en 2018</t>
  </si>
  <si>
    <t>Gasto del Congreso en servicios generales en 2018</t>
  </si>
  <si>
    <t>% Gasto del Congreso en servicios generales en 2018</t>
  </si>
  <si>
    <t>Gasto del Congreso en bienes muebles, inmuebles e intangibles en 2018</t>
  </si>
  <si>
    <t>% Gasto del Congreso en bienes muebles, inmuebles e intangibles en 2018</t>
  </si>
  <si>
    <t>Gasto del Congreso en inversión pública en 2018</t>
  </si>
  <si>
    <t>% Gasto del Congreso en inversión pública en 2018</t>
  </si>
  <si>
    <t>Gasto del Congreso en deuda pública en 2018</t>
  </si>
  <si>
    <t>% Gasto del Congreso en deuda pública en 2018</t>
  </si>
  <si>
    <t>Presupuesto aprobado del Congreso en 2018</t>
  </si>
  <si>
    <t>Presupuesto modificado del Congreso en 2018</t>
  </si>
  <si>
    <t>Presupuesto devengado del Congreso en 2018</t>
  </si>
  <si>
    <t>Variación entre el presupuesto aprobado y el modificado</t>
  </si>
  <si>
    <t>Variación entre el presupuesto aprobado y el devengado</t>
  </si>
  <si>
    <t>Remuneraciones Personal transitorio</t>
  </si>
  <si>
    <t>Remuneraciones adicionales y especiales</t>
  </si>
  <si>
    <t>Combustibles</t>
  </si>
  <si>
    <t>Comunicación social</t>
  </si>
  <si>
    <t>Traslado y Viáticos</t>
  </si>
  <si>
    <t>Servicios oficiales</t>
  </si>
  <si>
    <t>Otros servicios generales</t>
  </si>
  <si>
    <t>Subsidios y subvenciones</t>
  </si>
  <si>
    <t>Ayudas sociales</t>
  </si>
  <si>
    <t>Pensiones y jubilaciones</t>
  </si>
  <si>
    <t>Descripción</t>
  </si>
  <si>
    <t>Número de ciudadanos registrados ante el INE al 5 de abril de 2019</t>
  </si>
  <si>
    <t>Número de ciudadanos registrados ante el INE que cuentan con credencia para votar al 5 de abril de 2019</t>
  </si>
  <si>
    <t>Habitantes en la entidad federativa entre el número total de diputados de acuerdo a las constituciones locales</t>
  </si>
  <si>
    <t>Años que abarca la legislatura</t>
  </si>
  <si>
    <t>Número de diputados electos por el principio de mayoría relativa</t>
  </si>
  <si>
    <t>Porcentaje que representa el número de diputados por el principio de mayoría relativa del total de diputados</t>
  </si>
  <si>
    <t>Porcentaje que representa el número de diputados por el principio de representación proporcional del total de diputados</t>
  </si>
  <si>
    <t>Número de partidos políticos (nacionales y locales) con representación en el Congreso local</t>
  </si>
  <si>
    <t>Denominación de los partidos políticos locales que tienen representación en el Congreso local</t>
  </si>
  <si>
    <t>Porcentaje de diputados del partido mayoritario respecto del total de diputados del Congreso local</t>
  </si>
  <si>
    <t>Número de diputados del PAN</t>
  </si>
  <si>
    <t>Porcentaje que representa el número de diputados del PAN del total de legisladores del Congreso local</t>
  </si>
  <si>
    <t>Número de diputados del PRI</t>
  </si>
  <si>
    <t>Porcentaje que representa el número de diputados del PRI del total de legisladores del Congreso local</t>
  </si>
  <si>
    <t>Número de diputados del PRD</t>
  </si>
  <si>
    <t>Porcentaje que representa el número de diputados del PRD del total de legisladores del Congreso local</t>
  </si>
  <si>
    <t>Número de diputados del PVEM</t>
  </si>
  <si>
    <t>Porcentaje que representa el número de diputados del PVEM del total de legisladores del Congreso local</t>
  </si>
  <si>
    <t>Número de diputados del PT</t>
  </si>
  <si>
    <t>Porcentaje que representa el número de diputados del PT del total de legisladores del Congreso local</t>
  </si>
  <si>
    <t>Número de diputados de MC</t>
  </si>
  <si>
    <t>Porcentaje que representa el número de diputados del MC del total de legisladores del Congreso local</t>
  </si>
  <si>
    <t>Número de diputados de NA</t>
  </si>
  <si>
    <t>Porcentaje que representa el número de diputados del NA del total de legisladores del Congreso local</t>
  </si>
  <si>
    <t>Número de diputados de MORENA</t>
  </si>
  <si>
    <t>Porcentaje que representa el número de diputados del MORENA del total de legisladores del Congreso local</t>
  </si>
  <si>
    <t>Número de diputados del PES</t>
  </si>
  <si>
    <t>Porcentaje que representa el número de diputados del PES del total de legisladores del Congreso local</t>
  </si>
  <si>
    <t>Número de diputados de partidos locales</t>
  </si>
  <si>
    <t>Porcentaje que representa el número de diputados de partidos locales del total de legisladores del Congreso local</t>
  </si>
  <si>
    <t>Porcentaje que representa el número de diputados independientes del total de legisladores del Congreso local</t>
  </si>
  <si>
    <t>Número de representantes del género masculino</t>
  </si>
  <si>
    <t>Porcentaje que representa el número de diputados del total de legisladores</t>
  </si>
  <si>
    <t>Número de representantes del género femenino</t>
  </si>
  <si>
    <t>Porcentaje que representa el número de diputadas del total de legisladores</t>
  </si>
  <si>
    <t>Número de representantes del PAN del género femenino</t>
  </si>
  <si>
    <t>Porcentaje que representa el número de diputadas del PAN del total de legisladores del PAN</t>
  </si>
  <si>
    <t>Número de representantes del PRI del género femenino</t>
  </si>
  <si>
    <t>Porcentaje que representa el número de diputadas del PRI del total de legisladores del PRI</t>
  </si>
  <si>
    <t>Número de representantes del PRD del género femenino</t>
  </si>
  <si>
    <t>Porcentaje que representa el número de diputadas del PRD del total de legisladores del PRD</t>
  </si>
  <si>
    <t>Número de representantes del PVEM del género femenino</t>
  </si>
  <si>
    <t>Porcentaje que representa el número de diputadas del PVEM del total de legisladores del PVEM</t>
  </si>
  <si>
    <t>Número de representantes del PT del género femenino</t>
  </si>
  <si>
    <t>Porcentaje que representa el número de diputadas del PT del total de legisladores del PT</t>
  </si>
  <si>
    <t>Número de representantes de MC del género femenino</t>
  </si>
  <si>
    <t>Porcentaje que representa el número de diputadas de MC del total de legisladores de MC</t>
  </si>
  <si>
    <t>Número de representantes de NA del género femenino</t>
  </si>
  <si>
    <t>Porcentaje que representa el número de diputadas de NA del total de legisladores de NA</t>
  </si>
  <si>
    <t>Número de representantes de MORENA del género femenino</t>
  </si>
  <si>
    <t>Porcentaje que representa el número de diputadas de MORENA del total de legisladores de MORENA</t>
  </si>
  <si>
    <t>Número de representantes del PES del género femenino</t>
  </si>
  <si>
    <t>Porcentaje que representa el número de diputadas del PES del total de legisladores del PES</t>
  </si>
  <si>
    <t>Número de representantes de partidos locales del género femenino</t>
  </si>
  <si>
    <t>Porcentaje que representa el número de diputadas de partidos locales del total de legisladores de partidos locales</t>
  </si>
  <si>
    <t>Número de representantes independientes del género femenino</t>
  </si>
  <si>
    <t>Porcentaje que representa el número de diputadas independientes del total de legisladores independientes</t>
  </si>
  <si>
    <t>Presupuesto aprobado del Congreso en el ejercicio fiscal 2012</t>
  </si>
  <si>
    <t>Presupuesto aprobado del Congreso en el ejercicio fiscal 2013</t>
  </si>
  <si>
    <t>Presupuesto aprobado del Congreso en el ejercicio fiscal 2014</t>
  </si>
  <si>
    <t>Presupuesto aprobado del Congreso en el ejercicio fiscal 2015</t>
  </si>
  <si>
    <t>Presupuesto aprobado del Congreso en el ejercicio fiscal 2016</t>
  </si>
  <si>
    <t>Presupuesto aprobado del Congreso en el ejercicio fiscal 2017</t>
  </si>
  <si>
    <t>Presupuesto aprobado del Congreso en el ejercicio fiscal 2018</t>
  </si>
  <si>
    <t>Presupuesto aprobado del Congreso en el ejercicio fiscal 2019</t>
  </si>
  <si>
    <t>Presupuesto general de egresos de la entidad federativa en el ejercicio fiscal 2019</t>
  </si>
  <si>
    <t>Presupuesto aprobado del Poder Legislativo (Congreso y Órgano Superior de Fiscalización) en el ejercicio fiscal 2019</t>
  </si>
  <si>
    <t>Presupuesto aprobado de la Entidad de Fiscalización Superior local en el ejercicio fiscal 2019</t>
  </si>
  <si>
    <t>Porcentaje que representa el presupuesto aprobado a la Entidad de Fiscalización Superior local respecto al Presupuesto de Egresos del Estado en 2019</t>
  </si>
  <si>
    <t>Porcentaje que representa el presupuesto aprobado al Congreso respecto al Presupuesto de Egresos del Estado en 2019</t>
  </si>
  <si>
    <t>Presupuesto aprobado del Congreso en el ejercicio fiscal 2019 entre el número total de habitantes en la entidad federativa</t>
  </si>
  <si>
    <t>Diferencia entre el presupuesto aprobado y el modificado</t>
  </si>
  <si>
    <t>Diferencia entre el presupuesto aprobado y el devengado</t>
  </si>
  <si>
    <t>Fuente</t>
  </si>
  <si>
    <t>CONAPO</t>
  </si>
  <si>
    <t>INE</t>
  </si>
  <si>
    <t>Constituciones locales</t>
  </si>
  <si>
    <t>IMCO</t>
  </si>
  <si>
    <t>Páginas de los congresos locales</t>
  </si>
  <si>
    <t>Presupuesto de Egresos de la entidad federativa 2012; Solicitudes de información</t>
  </si>
  <si>
    <t>Presupuesto de Egresos de la entidad federativa 2013; Solicitudes de información</t>
  </si>
  <si>
    <t>Presupuesto de Egresos de la entidad federativa 2014; Solicitudes de información</t>
  </si>
  <si>
    <t>Presupuesto de Egresos de la entidad federativa 2015; Solicitudes de información</t>
  </si>
  <si>
    <t>Presupuesto de Egresos de la entidad federativa 2016</t>
  </si>
  <si>
    <t>Presupuesto de Egresos de la entidad federativa 2017</t>
  </si>
  <si>
    <t>Presupuesto de Egresos de la entidad federativa 2018</t>
  </si>
  <si>
    <t>Presupuesto de Egresos de la entidad federativa 2019</t>
  </si>
  <si>
    <t>Aguascalientes</t>
  </si>
  <si>
    <t>LXIV</t>
  </si>
  <si>
    <t>2018-2020</t>
  </si>
  <si>
    <t>PAN</t>
  </si>
  <si>
    <t>Dos terceras partes</t>
  </si>
  <si>
    <t>NA</t>
  </si>
  <si>
    <t>Baja California</t>
  </si>
  <si>
    <t>Baja California Sur</t>
  </si>
  <si>
    <t>XV</t>
  </si>
  <si>
    <t>2018-2021</t>
  </si>
  <si>
    <t>MORENA</t>
  </si>
  <si>
    <t>Campeche</t>
  </si>
  <si>
    <t>LXIII</t>
  </si>
  <si>
    <t>PRI</t>
  </si>
  <si>
    <t>Chiapas</t>
  </si>
  <si>
    <t>LXVII</t>
  </si>
  <si>
    <t>Chihuahua</t>
  </si>
  <si>
    <t>LXVI</t>
  </si>
  <si>
    <t>Ciudad de México</t>
  </si>
  <si>
    <t>I</t>
  </si>
  <si>
    <t>Coahuila</t>
  </si>
  <si>
    <t>LXI</t>
  </si>
  <si>
    <t>Colima</t>
  </si>
  <si>
    <t>LIX</t>
  </si>
  <si>
    <t>Durango</t>
  </si>
  <si>
    <t>LXVIII</t>
  </si>
  <si>
    <t>Guanajuato</t>
  </si>
  <si>
    <t>Guerrero</t>
  </si>
  <si>
    <t>LXII</t>
  </si>
  <si>
    <t>Hidalgo</t>
  </si>
  <si>
    <t>Jalisco</t>
  </si>
  <si>
    <t>MC</t>
  </si>
  <si>
    <t>Estado de México</t>
  </si>
  <si>
    <t>LX</t>
  </si>
  <si>
    <t>ND</t>
  </si>
  <si>
    <t>Michoacán</t>
  </si>
  <si>
    <t>LXXIV</t>
  </si>
  <si>
    <t>Mayoría absoluta</t>
  </si>
  <si>
    <t>Morelos</t>
  </si>
  <si>
    <t>LIV</t>
  </si>
  <si>
    <t>Nayarit</t>
  </si>
  <si>
    <t>XXXII</t>
  </si>
  <si>
    <t>2017-2021</t>
  </si>
  <si>
    <t>Nuevo León</t>
  </si>
  <si>
    <t>LXXV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</si>
  <si>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</si>
  <si>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</si>
  <si>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</si>
  <si>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</si>
  <si>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</si>
  <si>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</si>
  <si>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</si>
  <si>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</si>
  <si>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</si>
  <si>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</si>
  <si>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</si>
  <si>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LXV</t>
  </si>
  <si>
    <t>Yucatán</t>
  </si>
  <si>
    <t>Zacatecas</t>
  </si>
  <si>
    <t>Número de diputados de acuerdo a las constituciones locales</t>
  </si>
  <si>
    <t>Diputadas por partido</t>
  </si>
  <si>
    <t>Número de habitantes a mitad de año por entidad federativa en 2019</t>
  </si>
  <si>
    <t>Partido(s) político(s) con el mayor número diputados en el Congreso local</t>
  </si>
  <si>
    <t>PAN, MORENA</t>
  </si>
  <si>
    <t>Gasto del Congreso en transferencias, asignaciones, subsidios y otras ayudas en 2018</t>
  </si>
  <si>
    <t>% Gasto del Congreso en transferencias, asignaciones, subsidios y otras ayudas en 2018</t>
  </si>
  <si>
    <t>Número de diputados electos por el principio de representación proporcional</t>
  </si>
  <si>
    <t>"Mayoría simple" si un partido político cuenta con la mitad más uno de los diputados locales; "Mayoría calificada" si un partido cuenta con dos terceras partes de los diputados locales; "Dividido" en otro caso</t>
  </si>
  <si>
    <t>Monto devengado del Congreso por concepto de servicios personales en el ejercicio fiscal 2018</t>
  </si>
  <si>
    <t>Porcentaje que representa el presupuesto devengado por concepto de servicios personales respecto al presupuesto devengado total del Congreso en el ejercicio fiscal 2018</t>
  </si>
  <si>
    <t>Monto devengado del Congreso por concepto de materiales y suministros en el ejercicio fiscal 2018</t>
  </si>
  <si>
    <t>Porcentaje que representa el presupuesto devengado por concepto de materiales y suministros respecto al presupuesto devengado total del Congreso en el ejercicio fiscal 2018</t>
  </si>
  <si>
    <t>Monto devengado del Congreso por concepto de servicios generales en el ejercicio fiscal 2018</t>
  </si>
  <si>
    <t>Porcentaje que representa el presupuesto devengado por concepto de servicios generales respecto al presupuesto devengado total del Congreso en el ejercicio fiscal 2018</t>
  </si>
  <si>
    <t>Monto devengado del Congreso por concepto de transferencias, asignaciones, subsidios y otras ayudas en el ejercicio fiscal 2018</t>
  </si>
  <si>
    <t>Porcentaje que representa el presupuesto devengado por concepto de transferencias, asignaciones, subsidios y otras ayudas respecto al presupuesto devengado total del Congreso en el ejercicio fiscal 2018</t>
  </si>
  <si>
    <t>Monto devengado del Congreso por concepto de bienes muebles, inmuebles e intangibles en el ejercicio fiscal 2018</t>
  </si>
  <si>
    <t>Distribución del gasto en 2018</t>
  </si>
  <si>
    <t>Monto devengado del Congreso por concepto de deuda pública en el ejercicio fiscal 2018</t>
  </si>
  <si>
    <t>Porcentaje que representa el presupuesto devengado por concepto de inversión pública respecto al presupuesto devengado total del Congreso en el ejercicio fiscal 2018</t>
  </si>
  <si>
    <t>Monto devengado del Congreso por concepto de inversión pública en el ejercicio fiscal 2018</t>
  </si>
  <si>
    <t>Porcentaje que representa el presupuesto devengado por concepto de bienes muebles, inmuebles e intangibles respecto al presupuesto devengado total del Congreso en el ejercicio fiscal 2018</t>
  </si>
  <si>
    <t>Porcentaje que representa el presupuesto devengado por concepto de deuda pública respecto al presupuesto devengado total del Congreso en el ejercicio fiscal 2018</t>
  </si>
  <si>
    <t>Presupuesto modificado (derivado de ampliaciones o reducciones presupuestarias) del Congreso en el ejercicio fiscal 2018</t>
  </si>
  <si>
    <t>Presupuesto devengado (reconocimiento de una obligación de pago) del Congreso en el ejercicio fiscal 2018</t>
  </si>
  <si>
    <t>Gasto anual en concepto de remuneraciones del personal transitorio en 2018</t>
  </si>
  <si>
    <t>Gasto anual en concepto de remuneraciones adicionales y especiales en 2018</t>
  </si>
  <si>
    <t>Gasto anual en concepto de combustibles, lubricantes y aditivos en 2018</t>
  </si>
  <si>
    <t>Gasto anual en concepto de comunicación social del Congreso en 2018</t>
  </si>
  <si>
    <t>Gasto anual en concepto de traslados y viáticos del Congreso en 2018</t>
  </si>
  <si>
    <t>Gasto anual en concepto de servicios oficiales del Congreso en 2018</t>
  </si>
  <si>
    <t>Gasto anual en concepto de otros servicios generales del Congreso en 2018</t>
  </si>
  <si>
    <t>Gasto anual en concepto de subsidios y subvenciones del Congreso en 2018</t>
  </si>
  <si>
    <t>Gasto anual en concepto de ayudas sociales del Congreso en 2018</t>
  </si>
  <si>
    <t>Gasto anual en concepto de pensiones y jubilaciones del Congreso en 2018</t>
  </si>
  <si>
    <t>Páginas electrónicas de los congresos locales</t>
  </si>
  <si>
    <t>Total PAN</t>
  </si>
  <si>
    <t>Total PRI</t>
  </si>
  <si>
    <t>Total PRD</t>
  </si>
  <si>
    <t>Total PVEM</t>
  </si>
  <si>
    <t>Total PT</t>
  </si>
  <si>
    <t>Total MC</t>
  </si>
  <si>
    <t>Total NA</t>
  </si>
  <si>
    <t>Total MORENA</t>
  </si>
  <si>
    <t>Total PES</t>
  </si>
  <si>
    <t>Total partidos locales</t>
  </si>
  <si>
    <t>Total legisladores en la página del congreso</t>
  </si>
  <si>
    <t>% PAN</t>
  </si>
  <si>
    <t>% PRI</t>
  </si>
  <si>
    <t>% PRD</t>
  </si>
  <si>
    <t>% PVEM</t>
  </si>
  <si>
    <t>% PT</t>
  </si>
  <si>
    <t>% MC</t>
  </si>
  <si>
    <t>% NA</t>
  </si>
  <si>
    <t>% MORENA</t>
  </si>
  <si>
    <t>% PES</t>
  </si>
  <si>
    <t>% Partidos locales</t>
  </si>
  <si>
    <t>Total de diputadas y diputados por partido</t>
  </si>
  <si>
    <t>Informes trimestrales (cuarto trimestre) o cuentas públicas 2018</t>
  </si>
  <si>
    <t>ND: información no disponible. NA: no aplica (en la columna de porcentajes de diputadas por partido puede aparecer "NA" porque es posible que no haya legisladores de ningún género en determinados partidos).</t>
  </si>
  <si>
    <t>Presupuesto devengado (reconocimiento de una obligación de pago) entre el número de diputados del Congreso en el ejercicio fiscal 2018</t>
  </si>
  <si>
    <t>Número de votos requeridos para reformar la constitución local</t>
  </si>
  <si>
    <t>Número de legisladores que aparecen la página del congreso local
a de marzo de 2019</t>
  </si>
  <si>
    <t>Presupuesto aprobado del Congreso en el ejercicio fiscal 2019 entre el número total de diputados</t>
  </si>
  <si>
    <t>Costo por diputado en 2018</t>
  </si>
  <si>
    <t>Término del periodo de funcionamiento del Congreso local</t>
  </si>
  <si>
    <t>XXIII</t>
  </si>
  <si>
    <t>2019-2021</t>
  </si>
  <si>
    <t>2019-2022</t>
  </si>
  <si>
    <t>XVI</t>
  </si>
  <si>
    <t>Total independientes o sin partido</t>
  </si>
  <si>
    <t>Número de diputados independientes o sin partido</t>
  </si>
  <si>
    <t>% Independientes o sin partido</t>
  </si>
  <si>
    <t>INEGI</t>
  </si>
  <si>
    <t>Número de habitantes por entidad federativa en 2020</t>
  </si>
  <si>
    <t>2021-2023</t>
  </si>
  <si>
    <t>Número de ciudadanos registrados ante el INE al 15 de abril de 2020</t>
  </si>
  <si>
    <t>Número de ciudadanos registrados ante el INE que cuentan con credencia para votar al 15 de abril de 2020</t>
  </si>
  <si>
    <t>Morena</t>
  </si>
  <si>
    <t>Movimiento Ciudadano</t>
  </si>
  <si>
    <t>Nueva Alianza</t>
  </si>
  <si>
    <t>Mayoría simple</t>
  </si>
  <si>
    <t>Dividido</t>
  </si>
  <si>
    <t>Presupuesto del Congreso en 2020</t>
  </si>
  <si>
    <t>Presupuesto del Congreso en 2021</t>
  </si>
  <si>
    <t>Presupuesto aprobado del Congreso en el ejercicio fiscal 2020</t>
  </si>
  <si>
    <t>Presupuesto aprobado del Congreso en el ejercicio fiscal 2021</t>
  </si>
  <si>
    <t>Presupuesto de Egresos de la entidad federativa 2020</t>
  </si>
  <si>
    <t>Presupuesto de Egresos de la entidad federativa 2021</t>
  </si>
  <si>
    <t>Presupuesto de la entidad federativa en 2021</t>
  </si>
  <si>
    <t>Presupuesto general de egresos de la entidad federativa en el ejercicio fiscal 2021</t>
  </si>
  <si>
    <t>Presupuesto del Poder Legislativo en 2021</t>
  </si>
  <si>
    <t>Presupuesto aprobado del Poder Legislativo (Congreso y Órgano Superior de Fiscalización) en el ejercicio fiscal 2021</t>
  </si>
  <si>
    <t>Presupuesto de la Entidad de Fiscalización Superior en 2021</t>
  </si>
  <si>
    <t>Presupuesto aprobado de la Entidad de Fiscalización Superior local en el ejercicio fiscal 2021</t>
  </si>
  <si>
    <t>% del presupuesto de la Entidad de Fiscalización Superior respecto al presupuesto del Poder Legislativo en 2021</t>
  </si>
  <si>
    <t>Porcentaje que representa el presupuesto aprobado a la Entidad de Fiscalización Superior local respecto al Presupuesto de Egresos del Estado en 2021</t>
  </si>
  <si>
    <t>% del presupuesto del Congreso respecto al Presupuesto de Egresos del estado en 2021</t>
  </si>
  <si>
    <t>Porcentaje que representa el presupuesto aprobado al Congreso respecto al Presupuesto de Egresos del Estado en 2021</t>
  </si>
  <si>
    <t>Presupuesto por diputado en 2021</t>
  </si>
  <si>
    <t>Presupuesto por habitante en 2021</t>
  </si>
  <si>
    <t>Presupuesto aprobado del Congreso en el ejercicio fiscal 2021 entre el número total de diputados</t>
  </si>
  <si>
    <t>Presupuesto aprobado del Congreso en el ejercicio fiscal 2021 entre el número total de habitantes en la entidad federativa</t>
  </si>
  <si>
    <t>Gasto del Congreso en servicios personales en 2020</t>
  </si>
  <si>
    <t>% Gasto del Congreso en servicios personales en 2020</t>
  </si>
  <si>
    <t>Gasto del Congreso en materiales y suministros en 2020</t>
  </si>
  <si>
    <t>% Gasto del Congreso en materiales y suministros en 2020</t>
  </si>
  <si>
    <t>Gasto del Congreso en servicios generales en 2020</t>
  </si>
  <si>
    <t>% Gasto del Congreso en servicios generales en 2020</t>
  </si>
  <si>
    <t>Gasto del Congreso en transferencias, asignaciones, subsidios y otras ayudas en 2020</t>
  </si>
  <si>
    <t>% Gasto del Congreso en transferencias, asignaciones, subsidios y otras ayudas en 2020</t>
  </si>
  <si>
    <t>Gasto del Congreso en bienes muebles, inmuebles e intangibles en 2020</t>
  </si>
  <si>
    <t>% Gasto del Congreso en bienes muebles, inmuebles e intangibles en 2020</t>
  </si>
  <si>
    <t>Gasto del Congreso en inversión pública en 2020</t>
  </si>
  <si>
    <t>% Gasto del Congreso en inversión pública en 2020</t>
  </si>
  <si>
    <t>Gasto del Congreso en deuda pública en 2020</t>
  </si>
  <si>
    <t>% Gasto del Congreso en deuda pública en 2020</t>
  </si>
  <si>
    <t>Presupuesto aprobado del Congreso en 2020</t>
  </si>
  <si>
    <t>Presupuesto modificado del Congreso en 2020</t>
  </si>
  <si>
    <t>Presupuesto devengado del Congreso en 2020</t>
  </si>
  <si>
    <t>Costo por diputado en 2020</t>
  </si>
  <si>
    <t>Monto devengado del Congreso por concepto de servicios personales en el ejercicio fiscal 2020</t>
  </si>
  <si>
    <t>Porcentaje que representa el presupuesto devengado por concepto de servicios personales respecto al presupuesto devengado total del Congreso en el ejercicio fiscal 2020</t>
  </si>
  <si>
    <t>Monto devengado del Congreso por concepto de materiales y suministros en el ejercicio fiscal 2020</t>
  </si>
  <si>
    <t>Porcentaje que representa el presupuesto devengado por concepto de materiales y suministros respecto al presupuesto devengado total del Congreso en el ejercicio fiscal 2020</t>
  </si>
  <si>
    <t>Monto devengado del Congreso por concepto de servicios generales en el ejercicio fiscal 2020</t>
  </si>
  <si>
    <t>Porcentaje que representa el presupuesto devengado por concepto de servicios generales respecto al presupuesto devengado total del Congreso en el ejercicio fiscal 2020</t>
  </si>
  <si>
    <t>Monto devengado del Congreso por concepto de transferencias, asignaciones, subsidios y otras ayudas en el ejercicio fiscal 2020</t>
  </si>
  <si>
    <t>Porcentaje que representa el presupuesto devengado por concepto de transferencias, asignaciones, subsidios y otras ayudas respecto al presupuesto devengado total del Congreso en el ejercicio fiscal 2020</t>
  </si>
  <si>
    <t>Monto devengado del Congreso por concepto de bienes muebles, inmuebles e intangibles en el ejercicio fiscal 2020</t>
  </si>
  <si>
    <t>Porcentaje que representa el presupuesto devengado por concepto de bienes muebles, inmuebles e intangibles respecto al presupuesto devengado total del Congreso en el ejercicio fiscal 2020</t>
  </si>
  <si>
    <t>Monto devengado del Congreso por concepto de inversión pública en el ejercicio fiscal 2020</t>
  </si>
  <si>
    <t>Porcentaje que representa el presupuesto devengado por concepto de inversión pública respecto al presupuesto devengado total del Congreso en el ejercicio fiscal 2020</t>
  </si>
  <si>
    <t>Monto devengado del Congreso por concepto de deuda pública en el ejercicio fiscal 2020</t>
  </si>
  <si>
    <t>Porcentaje que representa el presupuesto devengado por concepto de deuda pública respecto al presupuesto devengado total del Congreso en el ejercicio fiscal 2020</t>
  </si>
  <si>
    <t>Presupuesto modificado (derivado de ampliaciones o reducciones presupuestarias) del Congreso en el ejercicio fiscal 2020</t>
  </si>
  <si>
    <t>Presupuesto devengado (reconocimiento de una obligación de pago) del Congreso en el ejercicio fiscal 2020</t>
  </si>
  <si>
    <t>Presupuesto devengado (reconocimiento de una obligación de pago) entre el número de diputados del Congreso en el ejercicio fiscal 2020</t>
  </si>
  <si>
    <t>Gasto anual en concepto de remuneraciones del personal transitorio en 2020</t>
  </si>
  <si>
    <t>Gasto anual en concepto de remuneraciones adicionales y especiales en 2020</t>
  </si>
  <si>
    <t>Gasto anual en concepto de combustibles, lubricantes y aditivos en 2020</t>
  </si>
  <si>
    <t>Gasto anual en concepto de comunicación social del Congreso en 2020</t>
  </si>
  <si>
    <t>Gasto anual en concepto de traslados y viáticos del Congreso en 2020</t>
  </si>
  <si>
    <t>Gasto anual en concepto de servicios oficiales del Congreso en 2020</t>
  </si>
  <si>
    <t>Gasto anual en concepto de otros servicios generales del Congreso en 2020</t>
  </si>
  <si>
    <t>Gasto anual en concepto de subsidios y subvenciones del Congreso en 2020</t>
  </si>
  <si>
    <t>Gasto anual en concepto de ayudas sociales del Congreso en 2020</t>
  </si>
  <si>
    <t>Gasto anual en concepto de pensiones y jubilaciones del Congreso en 2020</t>
  </si>
  <si>
    <t>Informes trimestrales (cuarto trimestre) o cuentas públicas 2020</t>
  </si>
  <si>
    <t>Distribución del gasto en 2020</t>
  </si>
  <si>
    <t>Porcentaje que representa el presupuesto devengado por concepto de remuneraciones adicionales y especiales respecto al presupuesto devengado total del Congreso en el ejercicio fiscal 2020</t>
  </si>
  <si>
    <t>% del Gasto Legislativo en remuneraciones adicionales y especiales</t>
  </si>
  <si>
    <t>% del Gasto Legislativo en comunicación social</t>
  </si>
  <si>
    <t>Porcentaje que representa el presupuesto devengado por concepto de comunicación social respecto al presupuesto devengado total del Congreso en el ejercicio fiscal 2020</t>
  </si>
  <si>
    <t>% del Gasto Legislativo en ayudas sociales</t>
  </si>
  <si>
    <t>Porcentaje que representa el presupuesto devengado por concepto de ayudas sociales respecto al presupuesto devengado total del Congreso en el ejercicio fiscal 2020</t>
  </si>
  <si>
    <t>% del Gasto Legislativo en servicios oficiales</t>
  </si>
  <si>
    <t>Porcentaje que representa el presupuesto devengado por concepto de servicios oficiales respecto al presupuesto devengado total del Congreso en el ejercicio fiscal 2020</t>
  </si>
  <si>
    <t>% del Gasto Legislativo en traslados y viáticos</t>
  </si>
  <si>
    <t>Porcentaje que representa el presupuesto devengado por concepto de en traslados y viáticos respecto al presupuesto devengado total del Congreso en el ejercicio fiscal 2020</t>
  </si>
  <si>
    <t>% del Gasto Legislativo en remuneraciones al personal transitorio</t>
  </si>
  <si>
    <t>Porcentaje que representa el presupuesto devengado por concepto de remuneraciones al personal transitorio respecto al presupuesto devengado total del Congreso en el ejercicio fiscal 2020</t>
  </si>
  <si>
    <t>% del Gasto Legislativo en combustibles</t>
  </si>
  <si>
    <t>Porcentaje que representa el presupuesto devengado por concepto de combustibles respecto al presupuesto devengado total del Congreso en el ejercicio fiscal 2020</t>
  </si>
  <si>
    <t>% del Gasto Legislativo en pensiones y jubilaciones</t>
  </si>
  <si>
    <t>Porcentaje que representa el presupuesto devengado por concepto de pensiones y jubilaciones respecto al presupuesto devengado total del Congreso en el ejercicio fiscal 2020</t>
  </si>
  <si>
    <t>% del Gasto Legislativo en otros servicios generales</t>
  </si>
  <si>
    <t>Porcentaje que representa el presupuesto devengado por concepto de otros servicios generales respecto al presupuesto devengado total del Congreso en el ejercicio fiscal 2020</t>
  </si>
  <si>
    <t>% del Gasto Legislativo en subsidios y subvenciones</t>
  </si>
  <si>
    <t>Porcentaje que representa el presupuesto devengado por concepto de subsidios y subvenciones respecto al presupuesto devengado total del Congreso en el ejercicio fiscal 2020</t>
  </si>
  <si>
    <t>¿La información presupuestal obtenida es de la cuenta pública del congreso o del poder legislativo (auditoría + congreso)?</t>
  </si>
  <si>
    <t>Describe el ente de estado analítico del presupuesto de egresos (clasificación por objeto del gasto)</t>
  </si>
  <si>
    <t>Poder Legislativo</t>
  </si>
  <si>
    <t>Momentos Contables</t>
  </si>
  <si>
    <t>Entidad</t>
  </si>
  <si>
    <t>presupuesto aprobado</t>
  </si>
  <si>
    <t xml:space="preserve"> variacion</t>
  </si>
  <si>
    <t>gasto base</t>
  </si>
  <si>
    <t>porcentaje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</si>
</sst>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General_)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sz val="12"/>
      <color rgb="FF000000"/>
      <name val="Calibri"/>
      <family val="2"/>
      <charset val="1"/>
    </font>
    <font>
      <sz val="10"/>
      <color rgb="FFFFFFFF"/>
      <name val="Cambria"/>
      <family val="1"/>
      <charset val="1"/>
    </font>
    <font>
      <b/>
      <sz val="10"/>
      <color rgb="FF000000"/>
      <name val="Cambria"/>
      <family val="1"/>
      <charset val="1"/>
    </font>
    <font>
      <sz val="10"/>
      <name val="Courier"/>
      <family val="3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charset val="1"/>
    </font>
    <font>
      <sz val="11"/>
      <color theme="1"/>
      <name val="Calibri"/>
      <family val="2"/>
      <charset val="1"/>
    </font>
    <font>
      <sz val="10"/>
      <color rgb="FF000000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333F50"/>
        <bgColor rgb="FF33339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9" fontId="1" fillId="0" borderId="0" applyBorder="0" applyProtection="0"/>
    <xf numFmtId="165" fontId="6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48">
    <xf numFmtId="0" fontId="0" fillId="0" borderId="0" xfId="0"/>
    <xf numFmtId="0" fontId="4" fillId="2" borderId="2" xfId="2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" fillId="0" borderId="0" xfId="1"/>
    <xf numFmtId="0" fontId="4" fillId="2" borderId="4" xfId="2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5" fillId="5" borderId="7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top" wrapText="1"/>
    </xf>
    <xf numFmtId="0" fontId="2" fillId="5" borderId="4" xfId="1" applyFont="1" applyFill="1" applyBorder="1" applyAlignment="1">
      <alignment horizontal="center" vertical="top" wrapText="1"/>
    </xf>
    <xf numFmtId="0" fontId="2" fillId="5" borderId="6" xfId="1" applyFont="1" applyFill="1" applyBorder="1" applyAlignment="1">
      <alignment horizontal="center" vertical="top" wrapText="1"/>
    </xf>
    <xf numFmtId="0" fontId="2" fillId="0" borderId="0" xfId="1" applyFont="1" applyAlignment="1">
      <alignment horizontal="center" vertical="top"/>
    </xf>
    <xf numFmtId="0" fontId="2" fillId="5" borderId="10" xfId="1" applyFont="1" applyFill="1" applyBorder="1" applyAlignment="1">
      <alignment horizontal="center" vertical="top" wrapText="1"/>
    </xf>
    <xf numFmtId="0" fontId="2" fillId="0" borderId="0" xfId="1" applyFont="1" applyAlignment="1">
      <alignment horizontal="center"/>
    </xf>
    <xf numFmtId="0" fontId="2" fillId="0" borderId="11" xfId="1" applyFont="1" applyBorder="1"/>
    <xf numFmtId="0" fontId="2" fillId="0" borderId="12" xfId="1" applyFont="1" applyBorder="1"/>
    <xf numFmtId="3" fontId="2" fillId="0" borderId="13" xfId="1" applyNumberFormat="1" applyFont="1" applyBorder="1" applyAlignment="1">
      <alignment horizontal="center"/>
    </xf>
    <xf numFmtId="3" fontId="2" fillId="0" borderId="12" xfId="1" applyNumberFormat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9" fontId="2" fillId="0" borderId="13" xfId="3" applyFont="1" applyBorder="1" applyAlignment="1">
      <alignment horizont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12" fontId="2" fillId="0" borderId="13" xfId="1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/>
    </xf>
    <xf numFmtId="9" fontId="1" fillId="0" borderId="13" xfId="3" applyBorder="1" applyAlignment="1">
      <alignment horizontal="center"/>
    </xf>
    <xf numFmtId="9" fontId="2" fillId="0" borderId="13" xfId="1" applyNumberFormat="1" applyFont="1" applyBorder="1" applyAlignment="1">
      <alignment horizontal="center"/>
    </xf>
    <xf numFmtId="3" fontId="2" fillId="0" borderId="13" xfId="1" applyNumberFormat="1" applyFont="1" applyBorder="1" applyAlignment="1">
      <alignment horizontal="center" vertical="center"/>
    </xf>
    <xf numFmtId="10" fontId="2" fillId="0" borderId="13" xfId="3" applyNumberFormat="1" applyFont="1" applyBorder="1" applyAlignment="1">
      <alignment horizontal="center"/>
    </xf>
    <xf numFmtId="9" fontId="2" fillId="0" borderId="12" xfId="3" applyFont="1" applyBorder="1" applyAlignment="1">
      <alignment horizontal="center"/>
    </xf>
    <xf numFmtId="0" fontId="2" fillId="0" borderId="0" xfId="1" applyFont="1"/>
    <xf numFmtId="0" fontId="2" fillId="0" borderId="12" xfId="1" applyFont="1" applyBorder="1" applyAlignment="1">
      <alignment horizontal="center"/>
    </xf>
    <xf numFmtId="3" fontId="2" fillId="0" borderId="12" xfId="1" applyNumberFormat="1" applyFont="1" applyBorder="1" applyAlignment="1">
      <alignment horizontal="center" vertical="center"/>
    </xf>
    <xf numFmtId="9" fontId="2" fillId="0" borderId="12" xfId="1" applyNumberFormat="1" applyFont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/>
    </xf>
    <xf numFmtId="12" fontId="2" fillId="0" borderId="12" xfId="1" applyNumberFormat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3" fontId="2" fillId="0" borderId="15" xfId="1" applyNumberFormat="1" applyFont="1" applyBorder="1" applyAlignment="1">
      <alignment horizontal="center" vertical="center"/>
    </xf>
    <xf numFmtId="9" fontId="2" fillId="0" borderId="12" xfId="1" applyNumberFormat="1" applyFont="1" applyBorder="1" applyAlignment="1">
      <alignment horizontal="center"/>
    </xf>
    <xf numFmtId="3" fontId="2" fillId="0" borderId="15" xfId="1" applyNumberFormat="1" applyFont="1" applyBorder="1" applyAlignment="1">
      <alignment horizontal="center"/>
    </xf>
    <xf numFmtId="9" fontId="2" fillId="0" borderId="16" xfId="3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3" fontId="2" fillId="0" borderId="16" xfId="1" applyNumberFormat="1" applyFont="1" applyBorder="1" applyAlignment="1">
      <alignment horizontal="center" vertical="center"/>
    </xf>
    <xf numFmtId="3" fontId="2" fillId="0" borderId="17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9" fontId="2" fillId="0" borderId="17" xfId="3" applyFont="1" applyBorder="1" applyAlignment="1">
      <alignment horizontal="center"/>
    </xf>
    <xf numFmtId="9" fontId="1" fillId="0" borderId="0" xfId="1" applyNumberFormat="1" applyAlignment="1">
      <alignment horizontal="center"/>
    </xf>
    <xf numFmtId="0" fontId="2" fillId="0" borderId="17" xfId="1" applyFont="1" applyBorder="1" applyAlignment="1">
      <alignment horizontal="center"/>
    </xf>
    <xf numFmtId="9" fontId="2" fillId="0" borderId="0" xfId="3" applyFont="1" applyAlignment="1">
      <alignment horizontal="center"/>
    </xf>
    <xf numFmtId="9" fontId="1" fillId="0" borderId="17" xfId="3" applyBorder="1" applyAlignment="1">
      <alignment horizontal="center"/>
    </xf>
    <xf numFmtId="9" fontId="2" fillId="0" borderId="17" xfId="1" applyNumberFormat="1" applyFont="1" applyBorder="1" applyAlignment="1">
      <alignment horizontal="center"/>
    </xf>
    <xf numFmtId="3" fontId="7" fillId="0" borderId="0" xfId="4" applyNumberFormat="1" applyFont="1"/>
    <xf numFmtId="9" fontId="1" fillId="0" borderId="0" xfId="3"/>
    <xf numFmtId="3" fontId="2" fillId="0" borderId="12" xfId="0" applyNumberFormat="1" applyFont="1" applyBorder="1" applyAlignment="1">
      <alignment horizontal="center"/>
    </xf>
    <xf numFmtId="0" fontId="5" fillId="3" borderId="3" xfId="1" applyFont="1" applyFill="1" applyBorder="1" applyAlignment="1">
      <alignment vertical="center"/>
    </xf>
    <xf numFmtId="9" fontId="1" fillId="0" borderId="0" xfId="3" applyAlignment="1">
      <alignment horizontal="center"/>
    </xf>
    <xf numFmtId="12" fontId="2" fillId="6" borderId="13" xfId="1" applyNumberFormat="1" applyFont="1" applyFill="1" applyBorder="1" applyAlignment="1">
      <alignment horizontal="center"/>
    </xf>
    <xf numFmtId="12" fontId="2" fillId="6" borderId="12" xfId="1" applyNumberFormat="1" applyFont="1" applyFill="1" applyBorder="1" applyAlignment="1">
      <alignment horizontal="center"/>
    </xf>
    <xf numFmtId="9" fontId="2" fillId="6" borderId="12" xfId="1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3" fontId="2" fillId="0" borderId="12" xfId="1" applyNumberFormat="1" applyFont="1" applyFill="1" applyBorder="1" applyAlignment="1">
      <alignment horizontal="center"/>
    </xf>
    <xf numFmtId="3" fontId="2" fillId="0" borderId="13" xfId="1" applyNumberFormat="1" applyFont="1" applyFill="1" applyBorder="1" applyAlignment="1">
      <alignment horizontal="center"/>
    </xf>
    <xf numFmtId="9" fontId="2" fillId="0" borderId="12" xfId="3" applyFont="1" applyFill="1" applyBorder="1" applyAlignment="1">
      <alignment horizontal="center"/>
    </xf>
    <xf numFmtId="9" fontId="2" fillId="0" borderId="13" xfId="3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3" fontId="2" fillId="7" borderId="12" xfId="1" applyNumberFormat="1" applyFont="1" applyFill="1" applyBorder="1" applyAlignment="1">
      <alignment horizontal="center"/>
    </xf>
    <xf numFmtId="9" fontId="2" fillId="7" borderId="12" xfId="3" applyFont="1" applyFill="1" applyBorder="1" applyAlignment="1">
      <alignment horizontal="center"/>
    </xf>
    <xf numFmtId="9" fontId="2" fillId="7" borderId="13" xfId="3" applyFont="1" applyFill="1" applyBorder="1" applyAlignment="1">
      <alignment horizontal="center"/>
    </xf>
    <xf numFmtId="3" fontId="2" fillId="7" borderId="13" xfId="1" applyNumberFormat="1" applyFont="1" applyFill="1" applyBorder="1" applyAlignment="1">
      <alignment horizontal="center"/>
    </xf>
    <xf numFmtId="9" fontId="5" fillId="5" borderId="2" xfId="5" applyFont="1" applyFill="1" applyBorder="1" applyAlignment="1">
      <alignment horizontal="center" vertical="center" wrapText="1"/>
    </xf>
    <xf numFmtId="9" fontId="2" fillId="5" borderId="2" xfId="5" applyFont="1" applyFill="1" applyBorder="1" applyAlignment="1">
      <alignment horizontal="center" vertical="top" wrapText="1"/>
    </xf>
    <xf numFmtId="9" fontId="1" fillId="0" borderId="0" xfId="5" applyFont="1"/>
    <xf numFmtId="0" fontId="2" fillId="0" borderId="11" xfId="1" applyFont="1" applyFill="1" applyBorder="1"/>
    <xf numFmtId="0" fontId="2" fillId="0" borderId="12" xfId="1" applyFont="1" applyFill="1" applyBorder="1"/>
    <xf numFmtId="0" fontId="2" fillId="0" borderId="13" xfId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 vertical="center" wrapText="1"/>
    </xf>
    <xf numFmtId="9" fontId="2" fillId="0" borderId="12" xfId="1" applyNumberFormat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12" fontId="2" fillId="0" borderId="13" xfId="1" applyNumberFormat="1" applyFont="1" applyFill="1" applyBorder="1" applyAlignment="1">
      <alignment horizontal="center"/>
    </xf>
    <xf numFmtId="1" fontId="2" fillId="0" borderId="12" xfId="1" applyNumberFormat="1" applyFont="1" applyFill="1" applyBorder="1" applyAlignment="1">
      <alignment horizontal="center"/>
    </xf>
    <xf numFmtId="9" fontId="1" fillId="0" borderId="13" xfId="3" applyFill="1" applyBorder="1" applyAlignment="1">
      <alignment horizontal="center"/>
    </xf>
    <xf numFmtId="9" fontId="2" fillId="0" borderId="13" xfId="1" applyNumberFormat="1" applyFont="1" applyFill="1" applyBorder="1" applyAlignment="1">
      <alignment horizontal="center"/>
    </xf>
    <xf numFmtId="3" fontId="2" fillId="0" borderId="12" xfId="1" applyNumberFormat="1" applyFont="1" applyFill="1" applyBorder="1" applyAlignment="1">
      <alignment horizontal="center" vertical="center"/>
    </xf>
    <xf numFmtId="3" fontId="2" fillId="0" borderId="13" xfId="1" applyNumberFormat="1" applyFont="1" applyFill="1" applyBorder="1" applyAlignment="1">
      <alignment horizontal="center" vertical="center"/>
    </xf>
    <xf numFmtId="10" fontId="2" fillId="0" borderId="13" xfId="3" applyNumberFormat="1" applyFont="1" applyFill="1" applyBorder="1" applyAlignment="1">
      <alignment horizontal="center"/>
    </xf>
    <xf numFmtId="0" fontId="1" fillId="0" borderId="0" xfId="1" applyFill="1"/>
    <xf numFmtId="0" fontId="5" fillId="4" borderId="0" xfId="1" applyFont="1" applyFill="1" applyBorder="1" applyAlignment="1">
      <alignment horizontal="center" vertical="center"/>
    </xf>
    <xf numFmtId="0" fontId="2" fillId="7" borderId="11" xfId="1" applyFont="1" applyFill="1" applyBorder="1"/>
    <xf numFmtId="0" fontId="2" fillId="7" borderId="12" xfId="1" applyFont="1" applyFill="1" applyBorder="1"/>
    <xf numFmtId="0" fontId="2" fillId="7" borderId="12" xfId="1" applyFont="1" applyFill="1" applyBorder="1" applyAlignment="1">
      <alignment horizontal="center"/>
    </xf>
    <xf numFmtId="0" fontId="2" fillId="7" borderId="12" xfId="1" applyFont="1" applyFill="1" applyBorder="1" applyAlignment="1">
      <alignment horizontal="center" vertical="center" wrapText="1"/>
    </xf>
    <xf numFmtId="9" fontId="2" fillId="7" borderId="12" xfId="1" applyNumberFormat="1" applyFont="1" applyFill="1" applyBorder="1" applyAlignment="1">
      <alignment horizontal="center" vertical="center" wrapText="1"/>
    </xf>
    <xf numFmtId="0" fontId="2" fillId="7" borderId="13" xfId="1" applyFont="1" applyFill="1" applyBorder="1" applyAlignment="1">
      <alignment horizontal="center" vertical="center" wrapText="1"/>
    </xf>
    <xf numFmtId="12" fontId="2" fillId="7" borderId="13" xfId="1" applyNumberFormat="1" applyFont="1" applyFill="1" applyBorder="1" applyAlignment="1">
      <alignment horizontal="center"/>
    </xf>
    <xf numFmtId="1" fontId="2" fillId="7" borderId="12" xfId="1" applyNumberFormat="1" applyFont="1" applyFill="1" applyBorder="1" applyAlignment="1">
      <alignment horizontal="center"/>
    </xf>
    <xf numFmtId="0" fontId="2" fillId="7" borderId="13" xfId="1" applyFont="1" applyFill="1" applyBorder="1" applyAlignment="1">
      <alignment horizontal="center"/>
    </xf>
    <xf numFmtId="9" fontId="1" fillId="7" borderId="13" xfId="3" applyFill="1" applyBorder="1" applyAlignment="1">
      <alignment horizontal="center"/>
    </xf>
    <xf numFmtId="9" fontId="2" fillId="7" borderId="13" xfId="1" applyNumberFormat="1" applyFont="1" applyFill="1" applyBorder="1" applyAlignment="1">
      <alignment horizontal="center"/>
    </xf>
    <xf numFmtId="3" fontId="2" fillId="7" borderId="12" xfId="1" applyNumberFormat="1" applyFont="1" applyFill="1" applyBorder="1" applyAlignment="1">
      <alignment horizontal="center" vertical="center"/>
    </xf>
    <xf numFmtId="3" fontId="2" fillId="7" borderId="13" xfId="1" applyNumberFormat="1" applyFont="1" applyFill="1" applyBorder="1" applyAlignment="1">
      <alignment horizontal="center" vertical="center"/>
    </xf>
    <xf numFmtId="10" fontId="2" fillId="7" borderId="13" xfId="3" applyNumberFormat="1" applyFont="1" applyFill="1" applyBorder="1" applyAlignment="1">
      <alignment horizontal="center"/>
    </xf>
    <xf numFmtId="0" fontId="1" fillId="7" borderId="0" xfId="1" applyFill="1"/>
    <xf numFmtId="0" fontId="9" fillId="7" borderId="11" xfId="1" applyFont="1" applyFill="1" applyBorder="1"/>
    <xf numFmtId="0" fontId="9" fillId="7" borderId="12" xfId="1" applyFont="1" applyFill="1" applyBorder="1"/>
    <xf numFmtId="3" fontId="9" fillId="7" borderId="13" xfId="1" applyNumberFormat="1" applyFont="1" applyFill="1" applyBorder="1" applyAlignment="1">
      <alignment horizontal="center"/>
    </xf>
    <xf numFmtId="0" fontId="9" fillId="7" borderId="12" xfId="1" applyFont="1" applyFill="1" applyBorder="1" applyAlignment="1">
      <alignment horizontal="center" vertical="center" wrapText="1"/>
    </xf>
    <xf numFmtId="0" fontId="9" fillId="7" borderId="12" xfId="1" applyFont="1" applyFill="1" applyBorder="1" applyAlignment="1">
      <alignment horizontal="center"/>
    </xf>
    <xf numFmtId="9" fontId="9" fillId="7" borderId="12" xfId="3" applyFont="1" applyFill="1" applyBorder="1" applyAlignment="1">
      <alignment horizontal="center"/>
    </xf>
    <xf numFmtId="0" fontId="9" fillId="7" borderId="13" xfId="1" applyFont="1" applyFill="1" applyBorder="1" applyAlignment="1">
      <alignment horizontal="center" vertical="center" wrapText="1"/>
    </xf>
    <xf numFmtId="12" fontId="9" fillId="7" borderId="13" xfId="1" applyNumberFormat="1" applyFont="1" applyFill="1" applyBorder="1" applyAlignment="1">
      <alignment horizontal="center"/>
    </xf>
    <xf numFmtId="0" fontId="10" fillId="7" borderId="0" xfId="1" applyFont="1" applyFill="1" applyAlignment="1">
      <alignment horizontal="center"/>
    </xf>
    <xf numFmtId="9" fontId="9" fillId="7" borderId="13" xfId="3" applyFont="1" applyFill="1" applyBorder="1" applyAlignment="1">
      <alignment horizontal="center"/>
    </xf>
    <xf numFmtId="1" fontId="9" fillId="7" borderId="12" xfId="1" applyNumberFormat="1" applyFont="1" applyFill="1" applyBorder="1" applyAlignment="1">
      <alignment horizontal="center"/>
    </xf>
    <xf numFmtId="0" fontId="9" fillId="7" borderId="13" xfId="1" applyFont="1" applyFill="1" applyBorder="1" applyAlignment="1">
      <alignment horizontal="center"/>
    </xf>
    <xf numFmtId="9" fontId="10" fillId="7" borderId="13" xfId="3" applyFont="1" applyFill="1" applyBorder="1" applyAlignment="1">
      <alignment horizontal="center"/>
    </xf>
    <xf numFmtId="9" fontId="9" fillId="7" borderId="13" xfId="1" applyNumberFormat="1" applyFont="1" applyFill="1" applyBorder="1" applyAlignment="1">
      <alignment horizontal="center"/>
    </xf>
    <xf numFmtId="3" fontId="9" fillId="7" borderId="12" xfId="1" applyNumberFormat="1" applyFont="1" applyFill="1" applyBorder="1" applyAlignment="1">
      <alignment horizontal="center" vertical="center"/>
    </xf>
    <xf numFmtId="3" fontId="9" fillId="7" borderId="13" xfId="1" applyNumberFormat="1" applyFont="1" applyFill="1" applyBorder="1" applyAlignment="1">
      <alignment horizontal="center" vertical="center"/>
    </xf>
    <xf numFmtId="3" fontId="9" fillId="7" borderId="12" xfId="1" applyNumberFormat="1" applyFont="1" applyFill="1" applyBorder="1" applyAlignment="1">
      <alignment horizontal="center"/>
    </xf>
    <xf numFmtId="10" fontId="9" fillId="7" borderId="13" xfId="3" applyNumberFormat="1" applyFont="1" applyFill="1" applyBorder="1" applyAlignment="1">
      <alignment horizontal="center"/>
    </xf>
    <xf numFmtId="0" fontId="10" fillId="7" borderId="0" xfId="1" applyFont="1" applyFill="1"/>
    <xf numFmtId="12" fontId="2" fillId="7" borderId="12" xfId="1" applyNumberFormat="1" applyFont="1" applyFill="1" applyBorder="1" applyAlignment="1">
      <alignment horizontal="center"/>
    </xf>
    <xf numFmtId="0" fontId="2" fillId="7" borderId="15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 vertical="center"/>
    </xf>
    <xf numFmtId="0" fontId="11" fillId="0" borderId="12" xfId="0" applyFont="1" applyBorder="1"/>
    <xf numFmtId="0" fontId="12" fillId="0" borderId="12" xfId="0" applyFont="1" applyBorder="1"/>
    <xf numFmtId="0" fontId="2" fillId="5" borderId="19" xfId="1" applyFont="1" applyFill="1" applyBorder="1" applyAlignment="1">
      <alignment horizontal="center" vertical="top" wrapText="1"/>
    </xf>
    <xf numFmtId="0" fontId="2" fillId="5" borderId="20" xfId="1" applyFont="1" applyFill="1" applyBorder="1" applyAlignment="1">
      <alignment horizontal="center" vertical="top" wrapText="1"/>
    </xf>
    <xf numFmtId="9" fontId="2" fillId="5" borderId="10" xfId="5" applyFont="1" applyFill="1" applyBorder="1" applyAlignment="1">
      <alignment horizontal="center" vertical="top" wrapText="1"/>
    </xf>
    <xf numFmtId="3" fontId="11" fillId="0" borderId="12" xfId="0" applyNumberFormat="1" applyFont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3" fontId="11" fillId="0" borderId="12" xfId="6" applyNumberFormat="1" applyFont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1" fontId="0" fillId="0" borderId="0" xfId="0" applyNumberFormat="1"/>
  </cellXfs>
  <cellStyles count="7">
    <cellStyle name="Moneda" xfId="6" builtinId="4"/>
    <cellStyle name="Normal" xfId="0" builtinId="0"/>
    <cellStyle name="Normal 2" xfId="1"/>
    <cellStyle name="Normal 2 2" xfId="4"/>
    <cellStyle name="Percent 2" xfId="3"/>
    <cellStyle name="Porcentaje" xfId="5" builtinId="5"/>
    <cellStyle name="TableStyleLigh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33"/>
  <sheetViews>
    <sheetView tabSelected="1" workbookViewId="0">
      <selection activeCell="B2" sqref="B2:B33"/>
    </sheetView>
  </sheetViews>
  <sheetFormatPr baseColWidth="10" defaultRowHeight="14.5" x14ac:dyDescent="0.35"/>
  <cols>
    <col min="1" max="1" width="16.08984375" bestFit="1" customWidth="1"/>
    <col min="2" max="3" width="20" bestFit="1" customWidth="1"/>
    <col min="5" max="5" width="14.6328125" bestFit="1" customWidth="1"/>
  </cols>
  <sheetData>
    <row r="1" spans="1:5" x14ac:dyDescent="0.35">
      <c r="A1" t="s">
        <v>421</v>
      </c>
      <c r="B1" t="s">
        <v>422</v>
      </c>
      <c r="C1" t="s">
        <v>423</v>
      </c>
      <c r="D1" t="s">
        <v>424</v>
      </c>
      <c r="E1" t="s">
        <v>425</v>
      </c>
    </row>
    <row r="2" spans="1:5" x14ac:dyDescent="0.35">
      <c r="A2" t="s">
        <v>187</v>
      </c>
      <c r="B2" s="147">
        <v>200404130</v>
      </c>
      <c r="C2">
        <v>0.13</v>
      </c>
      <c r="D2">
        <v>118434426</v>
      </c>
      <c r="E2">
        <v>0.52</v>
      </c>
    </row>
    <row r="3" spans="1:5" x14ac:dyDescent="0.35">
      <c r="A3" t="s">
        <v>193</v>
      </c>
      <c r="B3" s="147">
        <v>588694542</v>
      </c>
      <c r="C3">
        <v>0</v>
      </c>
      <c r="D3">
        <v>386248791</v>
      </c>
      <c r="E3">
        <v>0.66</v>
      </c>
    </row>
    <row r="4" spans="1:5" x14ac:dyDescent="0.35">
      <c r="A4" t="s">
        <v>194</v>
      </c>
      <c r="B4" s="147">
        <v>234000000</v>
      </c>
      <c r="C4">
        <v>0.05</v>
      </c>
      <c r="D4">
        <v>175951623</v>
      </c>
      <c r="E4">
        <v>0.71</v>
      </c>
    </row>
    <row r="5" spans="1:5" x14ac:dyDescent="0.35">
      <c r="A5" t="s">
        <v>198</v>
      </c>
      <c r="B5" s="147">
        <v>243041230</v>
      </c>
      <c r="C5">
        <v>0</v>
      </c>
      <c r="D5">
        <v>139420561</v>
      </c>
      <c r="E5">
        <v>0.56999999999999995</v>
      </c>
    </row>
    <row r="6" spans="1:5" x14ac:dyDescent="0.35">
      <c r="A6" t="s">
        <v>201</v>
      </c>
      <c r="B6" s="147">
        <v>217653291</v>
      </c>
      <c r="C6">
        <v>-0.02</v>
      </c>
      <c r="D6">
        <v>167186019</v>
      </c>
      <c r="E6">
        <v>0.78</v>
      </c>
    </row>
    <row r="7" spans="1:5" x14ac:dyDescent="0.35">
      <c r="A7" t="s">
        <v>203</v>
      </c>
      <c r="B7" s="147">
        <v>565273940</v>
      </c>
      <c r="C7">
        <v>-0.13</v>
      </c>
      <c r="D7">
        <v>276392669</v>
      </c>
      <c r="E7">
        <v>0.56000000000000005</v>
      </c>
    </row>
    <row r="8" spans="1:5" x14ac:dyDescent="0.35">
      <c r="A8" t="s">
        <v>205</v>
      </c>
      <c r="B8" s="147">
        <v>1766054290</v>
      </c>
      <c r="C8">
        <v>7.0000000000000007E-2</v>
      </c>
      <c r="D8">
        <v>1150026621</v>
      </c>
      <c r="E8">
        <v>0.61</v>
      </c>
    </row>
    <row r="9" spans="1:5" x14ac:dyDescent="0.35">
      <c r="A9" t="s">
        <v>207</v>
      </c>
      <c r="B9" s="147">
        <v>199806276</v>
      </c>
      <c r="C9">
        <v>0.22</v>
      </c>
      <c r="D9">
        <v>93057359</v>
      </c>
      <c r="E9">
        <v>0.38</v>
      </c>
    </row>
    <row r="10" spans="1:5" x14ac:dyDescent="0.35">
      <c r="A10" t="s">
        <v>209</v>
      </c>
      <c r="B10" s="147">
        <v>115000000</v>
      </c>
      <c r="C10">
        <v>-0.03</v>
      </c>
      <c r="D10">
        <v>72893035</v>
      </c>
      <c r="E10">
        <v>0.66</v>
      </c>
    </row>
    <row r="11" spans="1:5" x14ac:dyDescent="0.35">
      <c r="A11" t="s">
        <v>211</v>
      </c>
      <c r="B11" s="147">
        <v>253317132</v>
      </c>
      <c r="C11">
        <v>0.23</v>
      </c>
      <c r="D11">
        <v>136539072</v>
      </c>
      <c r="E11">
        <v>0.44</v>
      </c>
    </row>
    <row r="12" spans="1:5" x14ac:dyDescent="0.35">
      <c r="A12" t="s">
        <v>219</v>
      </c>
      <c r="B12" s="147">
        <v>1634477100</v>
      </c>
      <c r="C12">
        <v>-0.03</v>
      </c>
      <c r="D12">
        <v>1098993900</v>
      </c>
      <c r="E12">
        <v>0.7</v>
      </c>
    </row>
    <row r="13" spans="1:5" x14ac:dyDescent="0.35">
      <c r="A13" t="s">
        <v>213</v>
      </c>
      <c r="B13" s="147">
        <v>708466080</v>
      </c>
      <c r="C13">
        <v>0.06</v>
      </c>
      <c r="D13">
        <v>443787757</v>
      </c>
      <c r="E13">
        <v>0.59</v>
      </c>
    </row>
    <row r="14" spans="1:5" x14ac:dyDescent="0.35">
      <c r="A14" t="s">
        <v>214</v>
      </c>
      <c r="B14" s="147">
        <v>542959316</v>
      </c>
      <c r="C14">
        <v>-0.03</v>
      </c>
      <c r="D14">
        <v>280762093</v>
      </c>
      <c r="E14">
        <v>0.53</v>
      </c>
    </row>
    <row r="15" spans="1:5" x14ac:dyDescent="0.35">
      <c r="A15" t="s">
        <v>216</v>
      </c>
      <c r="B15" s="147">
        <v>198893541</v>
      </c>
      <c r="C15">
        <v>0.03</v>
      </c>
      <c r="D15">
        <v>105229733</v>
      </c>
      <c r="E15">
        <v>0.51</v>
      </c>
    </row>
    <row r="16" spans="1:5" x14ac:dyDescent="0.35">
      <c r="A16" t="s">
        <v>217</v>
      </c>
      <c r="B16" s="147">
        <v>915780289</v>
      </c>
      <c r="C16">
        <v>-0.16</v>
      </c>
      <c r="D16">
        <v>741762097</v>
      </c>
      <c r="E16">
        <v>0.96</v>
      </c>
    </row>
    <row r="17" spans="1:5" x14ac:dyDescent="0.35">
      <c r="A17" t="s">
        <v>222</v>
      </c>
      <c r="B17" s="147">
        <v>800986665</v>
      </c>
      <c r="C17">
        <v>0.02</v>
      </c>
      <c r="D17">
        <v>563884138</v>
      </c>
      <c r="E17">
        <v>0.69</v>
      </c>
    </row>
    <row r="18" spans="1:5" x14ac:dyDescent="0.35">
      <c r="A18" t="s">
        <v>225</v>
      </c>
      <c r="B18" s="147">
        <v>429615129</v>
      </c>
      <c r="C18">
        <v>-0.01</v>
      </c>
      <c r="D18">
        <v>181487801</v>
      </c>
      <c r="E18">
        <v>0.43</v>
      </c>
    </row>
    <row r="19" spans="1:5" x14ac:dyDescent="0.35">
      <c r="A19" t="s">
        <v>227</v>
      </c>
      <c r="B19" s="147">
        <v>337168853</v>
      </c>
      <c r="C19">
        <v>0.12</v>
      </c>
      <c r="D19">
        <v>202073172</v>
      </c>
      <c r="E19">
        <v>0.53</v>
      </c>
    </row>
    <row r="20" spans="1:5" x14ac:dyDescent="0.35">
      <c r="A20" t="s">
        <v>230</v>
      </c>
      <c r="B20" s="147">
        <v>370000000</v>
      </c>
      <c r="C20">
        <v>-0.05</v>
      </c>
      <c r="D20">
        <v>241765596</v>
      </c>
      <c r="E20">
        <v>0.69</v>
      </c>
    </row>
    <row r="21" spans="1:5" x14ac:dyDescent="0.35">
      <c r="A21" t="s">
        <v>232</v>
      </c>
      <c r="B21" s="147">
        <v>0</v>
      </c>
      <c r="C21">
        <v>0</v>
      </c>
      <c r="D21">
        <v>0</v>
      </c>
      <c r="E21">
        <v>0</v>
      </c>
    </row>
    <row r="22" spans="1:5" x14ac:dyDescent="0.35">
      <c r="A22" t="s">
        <v>233</v>
      </c>
      <c r="B22" s="147">
        <v>224265646</v>
      </c>
      <c r="C22">
        <v>-0.05</v>
      </c>
      <c r="D22">
        <v>87980092</v>
      </c>
      <c r="E22">
        <v>0.41</v>
      </c>
    </row>
    <row r="23" spans="1:5" x14ac:dyDescent="0.35">
      <c r="A23" t="s">
        <v>234</v>
      </c>
      <c r="B23" s="147">
        <v>324837597</v>
      </c>
      <c r="C23">
        <v>-0.05</v>
      </c>
      <c r="D23">
        <v>158725504</v>
      </c>
      <c r="E23">
        <v>0.51</v>
      </c>
    </row>
    <row r="24" spans="1:5" x14ac:dyDescent="0.35">
      <c r="A24" t="s">
        <v>235</v>
      </c>
      <c r="B24" s="147">
        <v>485623000</v>
      </c>
      <c r="C24">
        <v>-0.01</v>
      </c>
      <c r="D24">
        <v>312425000</v>
      </c>
      <c r="E24">
        <v>0.65</v>
      </c>
    </row>
    <row r="25" spans="1:5" x14ac:dyDescent="0.35">
      <c r="A25" t="s">
        <v>236</v>
      </c>
      <c r="B25" s="147">
        <v>323148355</v>
      </c>
      <c r="C25">
        <v>-0.03</v>
      </c>
      <c r="D25">
        <v>286215615</v>
      </c>
      <c r="E25">
        <v>0.91</v>
      </c>
    </row>
    <row r="26" spans="1:5" x14ac:dyDescent="0.35">
      <c r="A26" t="s">
        <v>237</v>
      </c>
      <c r="B26" s="147">
        <v>459386346</v>
      </c>
      <c r="C26">
        <v>0.01</v>
      </c>
      <c r="D26">
        <v>344298074</v>
      </c>
      <c r="E26">
        <v>0.74</v>
      </c>
    </row>
    <row r="27" spans="1:5" x14ac:dyDescent="0.35">
      <c r="A27" t="s">
        <v>238</v>
      </c>
      <c r="B27" s="147">
        <v>796045927</v>
      </c>
      <c r="C27">
        <v>0.09</v>
      </c>
      <c r="D27">
        <v>215656301</v>
      </c>
      <c r="E27">
        <v>0.25</v>
      </c>
    </row>
    <row r="28" spans="1:5" x14ac:dyDescent="0.35">
      <c r="A28" t="s">
        <v>239</v>
      </c>
      <c r="B28" s="147">
        <v>260272822</v>
      </c>
      <c r="C28">
        <v>0</v>
      </c>
      <c r="D28">
        <v>130881098</v>
      </c>
      <c r="E28">
        <v>0.5</v>
      </c>
    </row>
    <row r="29" spans="1:5" x14ac:dyDescent="0.35">
      <c r="A29" t="s">
        <v>240</v>
      </c>
      <c r="B29" s="147">
        <v>182411254</v>
      </c>
      <c r="C29">
        <v>0.12</v>
      </c>
      <c r="D29">
        <v>131975979</v>
      </c>
      <c r="E29">
        <v>0.64</v>
      </c>
    </row>
    <row r="30" spans="1:5" x14ac:dyDescent="0.35">
      <c r="A30" t="s">
        <v>241</v>
      </c>
      <c r="B30" s="147">
        <v>253188985</v>
      </c>
      <c r="C30">
        <v>0.1</v>
      </c>
      <c r="D30">
        <v>13822776</v>
      </c>
      <c r="E30">
        <v>0.05</v>
      </c>
    </row>
    <row r="31" spans="1:5" x14ac:dyDescent="0.35">
      <c r="A31" t="s">
        <v>242</v>
      </c>
      <c r="B31" s="147">
        <v>776116100</v>
      </c>
      <c r="C31">
        <v>0.03</v>
      </c>
      <c r="D31">
        <v>456201263</v>
      </c>
      <c r="E31">
        <v>0.56999999999999995</v>
      </c>
    </row>
    <row r="32" spans="1:5" x14ac:dyDescent="0.35">
      <c r="A32" t="s">
        <v>244</v>
      </c>
      <c r="B32" s="147">
        <v>150137680</v>
      </c>
      <c r="C32">
        <v>0.03</v>
      </c>
      <c r="D32">
        <v>115326523</v>
      </c>
      <c r="E32">
        <v>0.75</v>
      </c>
    </row>
    <row r="33" spans="1:5" x14ac:dyDescent="0.35">
      <c r="A33" t="s">
        <v>245</v>
      </c>
      <c r="B33" s="147">
        <v>294924367</v>
      </c>
      <c r="C33">
        <v>0.1</v>
      </c>
      <c r="D33">
        <v>219091853</v>
      </c>
      <c r="E33">
        <v>0.68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C41"/>
  <sheetViews>
    <sheetView showGridLines="0" zoomScale="60" zoomScaleNormal="60" workbookViewId="0">
      <pane xSplit="2" ySplit="5" topLeftCell="CJ13" activePane="bottomRight" state="frozen"/>
      <selection pane="topRight" activeCell="BZ1" sqref="BZ1"/>
      <selection pane="bottomLeft" activeCell="A7" sqref="A7"/>
      <selection pane="bottomRight" activeCell="CR34" sqref="CR34"/>
    </sheetView>
  </sheetViews>
  <sheetFormatPr baseColWidth="10" defaultColWidth="23.6328125" defaultRowHeight="14.5" x14ac:dyDescent="0.35"/>
  <cols>
    <col min="1" max="1" width="16.81640625" style="3" customWidth="1"/>
    <col min="2" max="2" width="5.54296875" style="3" customWidth="1"/>
    <col min="3" max="3" width="23.6328125" style="3"/>
    <col min="4" max="8" width="23.6328125" style="44"/>
    <col min="9" max="13" width="23.6328125" style="3"/>
    <col min="14" max="14" width="23.6328125" style="44"/>
    <col min="15" max="15" width="23.6328125" style="44" customWidth="1"/>
    <col min="16" max="16" width="23.6328125" style="3" customWidth="1"/>
    <col min="17" max="17" width="23.6328125" style="44" customWidth="1"/>
    <col min="18" max="19" width="23.6328125" style="3" customWidth="1"/>
    <col min="20" max="20" width="23.6328125" style="44" customWidth="1"/>
    <col min="21" max="41" width="23.6328125" style="3" customWidth="1"/>
    <col min="42" max="74" width="23.6328125" style="3"/>
    <col min="75" max="78" width="23.6328125" style="3" customWidth="1"/>
    <col min="79" max="82" width="23.6328125" style="3"/>
    <col min="83" max="83" width="23.6328125" style="44"/>
    <col min="84" max="92" width="23.6328125" style="3"/>
    <col min="93" max="94" width="25.6328125" style="44" customWidth="1"/>
    <col min="95" max="106" width="25.6328125" style="3" customWidth="1"/>
    <col min="107" max="108" width="23.6328125" style="3"/>
    <col min="109" max="110" width="23.6328125" style="3" customWidth="1"/>
    <col min="111" max="114" width="23.6328125" style="3"/>
    <col min="115" max="116" width="23.6328125" style="44"/>
    <col min="117" max="117" width="23.6328125" style="3"/>
    <col min="118" max="118" width="23.6328125" style="72"/>
    <col min="119" max="119" width="23.6328125" style="3"/>
    <col min="120" max="120" width="23.6328125" style="72"/>
    <col min="121" max="121" width="23.6328125" style="3"/>
    <col min="122" max="122" width="23.6328125" style="72"/>
    <col min="123" max="16384" width="23.6328125" style="3"/>
  </cols>
  <sheetData>
    <row r="1" spans="1:159" s="2" customFormat="1" ht="13" customHeight="1" x14ac:dyDescent="0.35">
      <c r="A1" s="139" t="s">
        <v>0</v>
      </c>
      <c r="B1" s="1" t="s">
        <v>1</v>
      </c>
      <c r="C1" s="141" t="s">
        <v>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3"/>
      <c r="AP1" s="141" t="s">
        <v>9</v>
      </c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3"/>
      <c r="BQ1" s="141" t="s">
        <v>3</v>
      </c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60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</row>
    <row r="2" spans="1:159" ht="13" customHeight="1" x14ac:dyDescent="0.35">
      <c r="A2" s="139"/>
      <c r="B2" s="1" t="s">
        <v>4</v>
      </c>
      <c r="C2" s="144" t="s">
        <v>5</v>
      </c>
      <c r="D2" s="144"/>
      <c r="E2" s="144"/>
      <c r="F2" s="144"/>
      <c r="G2" s="144" t="s">
        <v>6</v>
      </c>
      <c r="H2" s="144"/>
      <c r="I2" s="145" t="s">
        <v>7</v>
      </c>
      <c r="J2" s="138"/>
      <c r="K2" s="138"/>
      <c r="L2" s="138"/>
      <c r="M2" s="146"/>
      <c r="N2" s="144" t="s">
        <v>8</v>
      </c>
      <c r="O2" s="144"/>
      <c r="P2" s="144"/>
      <c r="Q2" s="144"/>
      <c r="R2" s="144"/>
      <c r="S2" s="144"/>
      <c r="T2" s="145" t="s">
        <v>304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46"/>
      <c r="AP2" s="145" t="s">
        <v>247</v>
      </c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46"/>
      <c r="BQ2" s="136" t="s">
        <v>10</v>
      </c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24"/>
      <c r="CI2" s="145" t="s">
        <v>420</v>
      </c>
      <c r="CJ2" s="138"/>
      <c r="CK2" s="138"/>
      <c r="CL2" s="138"/>
      <c r="CM2" s="138"/>
      <c r="CN2" s="146"/>
      <c r="CO2" s="137" t="s">
        <v>396</v>
      </c>
      <c r="CP2" s="137"/>
      <c r="CQ2" s="137"/>
      <c r="CR2" s="137"/>
      <c r="CS2" s="137"/>
      <c r="CT2" s="137"/>
      <c r="CU2" s="137"/>
      <c r="CV2" s="137"/>
      <c r="CW2" s="137"/>
      <c r="CX2" s="137"/>
      <c r="CY2" s="137"/>
      <c r="CZ2" s="137"/>
      <c r="DA2" s="137"/>
      <c r="DB2" s="137"/>
      <c r="DC2" s="138" t="s">
        <v>12</v>
      </c>
      <c r="DD2" s="138"/>
      <c r="DE2" s="138"/>
      <c r="DF2" s="138"/>
      <c r="DG2" s="138"/>
      <c r="DH2" s="138"/>
      <c r="DI2" s="138"/>
      <c r="DJ2" s="138"/>
      <c r="DK2" s="138"/>
      <c r="DL2" s="138"/>
      <c r="DM2" s="138"/>
      <c r="DN2" s="138"/>
      <c r="DO2" s="138"/>
      <c r="DP2" s="138"/>
      <c r="DQ2" s="138"/>
      <c r="DR2" s="138"/>
      <c r="DS2" s="138"/>
      <c r="DT2" s="138"/>
      <c r="DU2" s="138"/>
      <c r="DV2" s="87"/>
    </row>
    <row r="3" spans="1:159" ht="76" customHeight="1" x14ac:dyDescent="0.35">
      <c r="A3" s="139"/>
      <c r="B3" s="4" t="s">
        <v>13</v>
      </c>
      <c r="C3" s="5" t="s">
        <v>14</v>
      </c>
      <c r="D3" s="5" t="s">
        <v>15</v>
      </c>
      <c r="E3" s="6" t="s">
        <v>16</v>
      </c>
      <c r="F3" s="5" t="s">
        <v>17</v>
      </c>
      <c r="G3" s="7" t="s">
        <v>18</v>
      </c>
      <c r="H3" s="5" t="s">
        <v>19</v>
      </c>
      <c r="I3" s="7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5" t="s">
        <v>29</v>
      </c>
      <c r="S3" s="5" t="s">
        <v>30</v>
      </c>
      <c r="T3" s="5" t="s">
        <v>283</v>
      </c>
      <c r="U3" s="5" t="s">
        <v>294</v>
      </c>
      <c r="V3" s="5" t="s">
        <v>284</v>
      </c>
      <c r="W3" s="5" t="s">
        <v>295</v>
      </c>
      <c r="X3" s="5" t="s">
        <v>285</v>
      </c>
      <c r="Y3" s="5" t="s">
        <v>296</v>
      </c>
      <c r="Z3" s="5" t="s">
        <v>286</v>
      </c>
      <c r="AA3" s="5" t="s">
        <v>297</v>
      </c>
      <c r="AB3" s="5" t="s">
        <v>287</v>
      </c>
      <c r="AC3" s="5" t="s">
        <v>298</v>
      </c>
      <c r="AD3" s="5" t="s">
        <v>288</v>
      </c>
      <c r="AE3" s="5" t="s">
        <v>299</v>
      </c>
      <c r="AF3" s="5" t="s">
        <v>289</v>
      </c>
      <c r="AG3" s="5" t="s">
        <v>300</v>
      </c>
      <c r="AH3" s="5" t="s">
        <v>290</v>
      </c>
      <c r="AI3" s="5" t="s">
        <v>301</v>
      </c>
      <c r="AJ3" s="5" t="s">
        <v>291</v>
      </c>
      <c r="AK3" s="5" t="s">
        <v>302</v>
      </c>
      <c r="AL3" s="5" t="s">
        <v>292</v>
      </c>
      <c r="AM3" s="5" t="s">
        <v>303</v>
      </c>
      <c r="AN3" s="5" t="s">
        <v>317</v>
      </c>
      <c r="AO3" s="5" t="s">
        <v>319</v>
      </c>
      <c r="AP3" s="7" t="s">
        <v>293</v>
      </c>
      <c r="AQ3" s="5" t="s">
        <v>31</v>
      </c>
      <c r="AR3" s="5" t="s">
        <v>32</v>
      </c>
      <c r="AS3" s="5" t="s">
        <v>33</v>
      </c>
      <c r="AT3" s="5" t="s">
        <v>34</v>
      </c>
      <c r="AU3" s="5" t="s">
        <v>35</v>
      </c>
      <c r="AV3" s="5" t="s">
        <v>36</v>
      </c>
      <c r="AW3" s="5" t="s">
        <v>37</v>
      </c>
      <c r="AX3" s="5" t="s">
        <v>38</v>
      </c>
      <c r="AY3" s="5" t="s">
        <v>39</v>
      </c>
      <c r="AZ3" s="5" t="s">
        <v>40</v>
      </c>
      <c r="BA3" s="5" t="s">
        <v>41</v>
      </c>
      <c r="BB3" s="5" t="s">
        <v>42</v>
      </c>
      <c r="BC3" s="5" t="s">
        <v>43</v>
      </c>
      <c r="BD3" s="5" t="s">
        <v>44</v>
      </c>
      <c r="BE3" s="5" t="s">
        <v>45</v>
      </c>
      <c r="BF3" s="5" t="s">
        <v>46</v>
      </c>
      <c r="BG3" s="5" t="s">
        <v>47</v>
      </c>
      <c r="BH3" s="5" t="s">
        <v>48</v>
      </c>
      <c r="BI3" s="5" t="s">
        <v>49</v>
      </c>
      <c r="BJ3" s="5" t="s">
        <v>50</v>
      </c>
      <c r="BK3" s="5" t="s">
        <v>51</v>
      </c>
      <c r="BL3" s="5" t="s">
        <v>52</v>
      </c>
      <c r="BM3" s="5" t="s">
        <v>53</v>
      </c>
      <c r="BN3" s="5" t="s">
        <v>54</v>
      </c>
      <c r="BO3" s="5" t="s">
        <v>55</v>
      </c>
      <c r="BP3" s="5" t="s">
        <v>56</v>
      </c>
      <c r="BQ3" s="5" t="s">
        <v>57</v>
      </c>
      <c r="BR3" s="5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330</v>
      </c>
      <c r="BZ3" s="5" t="s">
        <v>331</v>
      </c>
      <c r="CA3" s="5" t="s">
        <v>336</v>
      </c>
      <c r="CB3" s="5" t="s">
        <v>338</v>
      </c>
      <c r="CC3" s="5" t="s">
        <v>340</v>
      </c>
      <c r="CD3" s="5" t="s">
        <v>342</v>
      </c>
      <c r="CE3" s="5" t="s">
        <v>344</v>
      </c>
      <c r="CF3" s="5" t="s">
        <v>346</v>
      </c>
      <c r="CG3" s="5" t="s">
        <v>347</v>
      </c>
      <c r="CH3" s="8" t="s">
        <v>417</v>
      </c>
      <c r="CI3" s="8" t="s">
        <v>364</v>
      </c>
      <c r="CJ3" s="8" t="s">
        <v>365</v>
      </c>
      <c r="CK3" s="8" t="s">
        <v>366</v>
      </c>
      <c r="CL3" s="8" t="s">
        <v>87</v>
      </c>
      <c r="CM3" s="8" t="s">
        <v>88</v>
      </c>
      <c r="CN3" s="8" t="s">
        <v>367</v>
      </c>
      <c r="CO3" s="8" t="s">
        <v>350</v>
      </c>
      <c r="CP3" s="8" t="s">
        <v>351</v>
      </c>
      <c r="CQ3" s="8" t="s">
        <v>352</v>
      </c>
      <c r="CR3" s="8" t="s">
        <v>353</v>
      </c>
      <c r="CS3" s="8" t="s">
        <v>354</v>
      </c>
      <c r="CT3" s="8" t="s">
        <v>355</v>
      </c>
      <c r="CU3" s="8" t="s">
        <v>356</v>
      </c>
      <c r="CV3" s="8" t="s">
        <v>357</v>
      </c>
      <c r="CW3" s="8" t="s">
        <v>358</v>
      </c>
      <c r="CX3" s="8" t="s">
        <v>359</v>
      </c>
      <c r="CY3" s="8" t="s">
        <v>360</v>
      </c>
      <c r="CZ3" s="8" t="s">
        <v>361</v>
      </c>
      <c r="DA3" s="8" t="s">
        <v>362</v>
      </c>
      <c r="DB3" s="8" t="s">
        <v>363</v>
      </c>
      <c r="DC3" s="5" t="s">
        <v>89</v>
      </c>
      <c r="DD3" s="5" t="s">
        <v>407</v>
      </c>
      <c r="DE3" s="5" t="s">
        <v>90</v>
      </c>
      <c r="DF3" s="5" t="s">
        <v>398</v>
      </c>
      <c r="DG3" s="5" t="s">
        <v>91</v>
      </c>
      <c r="DH3" s="5" t="s">
        <v>409</v>
      </c>
      <c r="DI3" s="5" t="s">
        <v>92</v>
      </c>
      <c r="DJ3" s="5" t="s">
        <v>399</v>
      </c>
      <c r="DK3" s="5" t="s">
        <v>93</v>
      </c>
      <c r="DL3" s="70" t="s">
        <v>405</v>
      </c>
      <c r="DM3" s="5" t="s">
        <v>94</v>
      </c>
      <c r="DN3" s="70" t="s">
        <v>403</v>
      </c>
      <c r="DO3" s="5" t="s">
        <v>95</v>
      </c>
      <c r="DP3" s="70" t="s">
        <v>413</v>
      </c>
      <c r="DQ3" s="5" t="s">
        <v>96</v>
      </c>
      <c r="DR3" s="70" t="s">
        <v>415</v>
      </c>
      <c r="DS3" s="5" t="s">
        <v>97</v>
      </c>
      <c r="DT3" s="5" t="s">
        <v>401</v>
      </c>
      <c r="DU3" s="5" t="s">
        <v>98</v>
      </c>
      <c r="DV3" s="5" t="s">
        <v>411</v>
      </c>
    </row>
    <row r="4" spans="1:159" s="12" customFormat="1" ht="105" customHeight="1" x14ac:dyDescent="0.35">
      <c r="A4" s="139"/>
    </row>
    <row r="5" spans="1:159" ht="40" customHeight="1" x14ac:dyDescent="0.35">
      <c r="A5" s="140"/>
    </row>
    <row r="6" spans="1:159" s="30" customFormat="1" x14ac:dyDescent="0.35">
      <c r="A6" s="15" t="s">
        <v>187</v>
      </c>
      <c r="B6" s="16"/>
      <c r="C6" s="17">
        <v>1425607</v>
      </c>
      <c r="D6" s="17">
        <v>1018996</v>
      </c>
      <c r="E6" s="17">
        <v>1017407</v>
      </c>
      <c r="F6" s="17">
        <f>C6/I6</f>
        <v>52800.259259259263</v>
      </c>
      <c r="G6" s="19" t="s">
        <v>188</v>
      </c>
      <c r="H6" s="19" t="s">
        <v>196</v>
      </c>
      <c r="I6" s="19">
        <v>27</v>
      </c>
      <c r="J6" s="19">
        <v>18</v>
      </c>
      <c r="K6" s="20">
        <v>0.66666666666666596</v>
      </c>
      <c r="L6" s="19">
        <v>9</v>
      </c>
      <c r="M6" s="20">
        <v>0.33333333333333298</v>
      </c>
      <c r="N6" s="19">
        <v>7</v>
      </c>
      <c r="O6" s="19">
        <v>1</v>
      </c>
      <c r="P6" s="21" t="s">
        <v>190</v>
      </c>
      <c r="Q6" s="20">
        <v>0.48148148148148145</v>
      </c>
      <c r="R6" s="22" t="s">
        <v>329</v>
      </c>
      <c r="S6" s="56"/>
      <c r="T6" s="31">
        <v>13</v>
      </c>
      <c r="U6" s="20">
        <f>T6/I6</f>
        <v>0.48148148148148145</v>
      </c>
      <c r="V6" s="19">
        <v>4</v>
      </c>
      <c r="W6" s="20">
        <f>V6/I6</f>
        <v>0.14814814814814814</v>
      </c>
      <c r="X6" s="19">
        <v>1</v>
      </c>
      <c r="Y6" s="20">
        <f>X6/I6</f>
        <v>3.7037037037037035E-2</v>
      </c>
      <c r="Z6" s="24">
        <v>1</v>
      </c>
      <c r="AA6" s="20">
        <f>Z6/I6</f>
        <v>3.7037037037037035E-2</v>
      </c>
      <c r="AB6" s="19">
        <v>0</v>
      </c>
      <c r="AC6" s="20">
        <f>AB6/I6</f>
        <v>0</v>
      </c>
      <c r="AD6" s="19">
        <v>0</v>
      </c>
      <c r="AE6" s="20">
        <f>AD6/I6</f>
        <v>0</v>
      </c>
      <c r="AF6" s="19">
        <v>1</v>
      </c>
      <c r="AG6" s="20">
        <f>AF6/I6</f>
        <v>3.7037037037037035E-2</v>
      </c>
      <c r="AH6" s="19">
        <v>5</v>
      </c>
      <c r="AI6" s="20">
        <f>AH6/I6</f>
        <v>0.18518518518518517</v>
      </c>
      <c r="AJ6" s="19">
        <v>2</v>
      </c>
      <c r="AK6" s="20">
        <f>AJ6/I6</f>
        <v>7.407407407407407E-2</v>
      </c>
      <c r="AL6" s="19">
        <v>1</v>
      </c>
      <c r="AM6" s="20">
        <f>AL6/I6</f>
        <v>3.7037037037037035E-2</v>
      </c>
      <c r="AN6" s="19">
        <v>0</v>
      </c>
      <c r="AO6" s="20">
        <f>AN6/I6</f>
        <v>0</v>
      </c>
      <c r="AP6" s="19">
        <v>27</v>
      </c>
      <c r="AQ6" s="19">
        <v>13</v>
      </c>
      <c r="AR6" s="25">
        <f>AQ6/AP6</f>
        <v>0.48148148148148145</v>
      </c>
      <c r="AS6" s="19">
        <v>14</v>
      </c>
      <c r="AT6" s="25">
        <f>AS6/AP6</f>
        <v>0.51851851851851849</v>
      </c>
      <c r="AU6" s="19">
        <v>7</v>
      </c>
      <c r="AV6" s="26">
        <v>0.53846153846153799</v>
      </c>
      <c r="AW6" s="19">
        <v>3</v>
      </c>
      <c r="AX6" s="26">
        <v>0.75</v>
      </c>
      <c r="AY6" s="19">
        <v>0</v>
      </c>
      <c r="AZ6" s="26">
        <v>0</v>
      </c>
      <c r="BA6" s="59">
        <v>0</v>
      </c>
      <c r="BB6" s="26">
        <v>0</v>
      </c>
      <c r="BC6" s="59">
        <v>0</v>
      </c>
      <c r="BD6" s="26" t="s">
        <v>192</v>
      </c>
      <c r="BE6" s="19">
        <v>0</v>
      </c>
      <c r="BF6" s="26" t="s">
        <v>192</v>
      </c>
      <c r="BG6" s="19">
        <v>0</v>
      </c>
      <c r="BH6" s="26">
        <v>0</v>
      </c>
      <c r="BI6" s="19">
        <v>2</v>
      </c>
      <c r="BJ6" s="26">
        <v>0.4</v>
      </c>
      <c r="BK6" s="19">
        <v>0</v>
      </c>
      <c r="BL6" s="26">
        <v>1</v>
      </c>
      <c r="BM6" s="19">
        <v>0</v>
      </c>
      <c r="BN6" s="26">
        <v>0</v>
      </c>
      <c r="BO6" s="19">
        <v>0</v>
      </c>
      <c r="BP6" s="26" t="s">
        <v>192</v>
      </c>
      <c r="BQ6" s="27">
        <v>167771000</v>
      </c>
      <c r="BR6" s="27">
        <v>170971000</v>
      </c>
      <c r="BS6" s="27">
        <v>170171000</v>
      </c>
      <c r="BT6" s="27">
        <v>171144000</v>
      </c>
      <c r="BU6" s="27">
        <v>172144000</v>
      </c>
      <c r="BV6" s="27">
        <v>173524000</v>
      </c>
      <c r="BW6" s="27">
        <v>183935000</v>
      </c>
      <c r="BX6" s="27">
        <v>193000000</v>
      </c>
      <c r="BY6" s="27">
        <v>199755000</v>
      </c>
      <c r="BZ6" s="27">
        <v>206084000</v>
      </c>
      <c r="CA6" s="27">
        <v>26478153000</v>
      </c>
      <c r="CB6" s="27">
        <v>238357000</v>
      </c>
      <c r="CC6" s="17">
        <v>32273000</v>
      </c>
      <c r="CD6" s="20">
        <f>CC6/(CC6+BZ6)</f>
        <v>0.13539774372055363</v>
      </c>
      <c r="CE6" s="28">
        <f>BZ6/CA6</f>
        <v>7.7831712808669098E-3</v>
      </c>
      <c r="CF6" s="27">
        <f>BZ6/I6</f>
        <v>7632740.7407407407</v>
      </c>
      <c r="CG6" s="32">
        <f>BZ6/C6</f>
        <v>144.55877391174425</v>
      </c>
      <c r="CH6" s="125" t="s">
        <v>0</v>
      </c>
      <c r="CI6" s="130">
        <v>200404130</v>
      </c>
      <c r="CJ6" s="130">
        <v>226252440</v>
      </c>
      <c r="CK6" s="130">
        <v>226252440</v>
      </c>
      <c r="CL6" s="131">
        <v>0.13</v>
      </c>
      <c r="CM6" s="131">
        <v>0.13</v>
      </c>
      <c r="CN6" s="135">
        <f t="shared" ref="CN6:CN37" si="0">CK6/I6</f>
        <v>8379720</v>
      </c>
      <c r="CO6" s="130">
        <v>118434426</v>
      </c>
      <c r="CP6" s="131">
        <v>0.52</v>
      </c>
      <c r="CQ6" s="130">
        <v>3519986</v>
      </c>
      <c r="CR6" s="131">
        <v>0.02</v>
      </c>
      <c r="CS6" s="130">
        <v>12228791</v>
      </c>
      <c r="CT6" s="131">
        <v>0.05</v>
      </c>
      <c r="CU6" s="130">
        <v>89468959</v>
      </c>
      <c r="CV6" s="131">
        <v>0.4</v>
      </c>
      <c r="CW6" s="130">
        <v>202832</v>
      </c>
      <c r="CX6" s="131">
        <v>0</v>
      </c>
      <c r="CY6" s="130">
        <v>2397447</v>
      </c>
      <c r="CZ6" s="131">
        <v>0.01</v>
      </c>
      <c r="DA6" s="132">
        <v>0</v>
      </c>
      <c r="DB6" s="131">
        <v>0</v>
      </c>
      <c r="DC6" s="132" t="s">
        <v>192</v>
      </c>
      <c r="DD6" s="132" t="e">
        <v>#VALUE!</v>
      </c>
      <c r="DE6" s="132" t="s">
        <v>192</v>
      </c>
      <c r="DF6" s="132" t="e">
        <v>#VALUE!</v>
      </c>
      <c r="DG6" s="132" t="s">
        <v>192</v>
      </c>
      <c r="DH6" s="132" t="e">
        <v>#VALUE!</v>
      </c>
      <c r="DI6" s="132" t="s">
        <v>192</v>
      </c>
      <c r="DJ6" s="132" t="e">
        <v>#VALUE!</v>
      </c>
      <c r="DK6" s="132" t="s">
        <v>192</v>
      </c>
      <c r="DL6" s="132" t="e">
        <v>#VALUE!</v>
      </c>
      <c r="DM6" s="132" t="s">
        <v>192</v>
      </c>
      <c r="DN6" s="132" t="e">
        <v>#VALUE!</v>
      </c>
      <c r="DO6" s="132" t="s">
        <v>192</v>
      </c>
      <c r="DP6" s="132" t="e">
        <v>#VALUE!</v>
      </c>
      <c r="DQ6" s="132" t="s">
        <v>192</v>
      </c>
      <c r="DR6" s="132" t="e">
        <v>#VALUE!</v>
      </c>
      <c r="DS6" s="133"/>
      <c r="DT6" s="131">
        <v>0</v>
      </c>
      <c r="DU6" s="133"/>
      <c r="DV6" s="131">
        <v>0</v>
      </c>
    </row>
    <row r="7" spans="1:159" s="121" customFormat="1" x14ac:dyDescent="0.35">
      <c r="A7" s="103" t="s">
        <v>193</v>
      </c>
      <c r="B7" s="104"/>
      <c r="C7" s="105">
        <v>3769020</v>
      </c>
      <c r="D7" s="105">
        <v>2922992</v>
      </c>
      <c r="E7" s="105">
        <v>2919177</v>
      </c>
      <c r="F7" s="105">
        <f t="shared" ref="F7:F37" si="1">C7/I7</f>
        <v>150760.79999999999</v>
      </c>
      <c r="G7" s="106" t="s">
        <v>313</v>
      </c>
      <c r="H7" s="106" t="s">
        <v>314</v>
      </c>
      <c r="I7" s="107">
        <v>25</v>
      </c>
      <c r="J7" s="107">
        <v>17</v>
      </c>
      <c r="K7" s="108">
        <v>0.68</v>
      </c>
      <c r="L7" s="107">
        <v>8</v>
      </c>
      <c r="M7" s="108">
        <v>0.32</v>
      </c>
      <c r="N7" s="107">
        <v>9</v>
      </c>
      <c r="O7" s="107">
        <v>2</v>
      </c>
      <c r="P7" s="106" t="s">
        <v>325</v>
      </c>
      <c r="Q7" s="108">
        <v>0.52</v>
      </c>
      <c r="R7" s="109" t="s">
        <v>328</v>
      </c>
      <c r="S7" s="110"/>
      <c r="T7" s="111">
        <v>2</v>
      </c>
      <c r="U7" s="112">
        <f t="shared" ref="U7:U37" si="2">T7/I7</f>
        <v>0.08</v>
      </c>
      <c r="V7" s="107">
        <v>1</v>
      </c>
      <c r="W7" s="112">
        <f t="shared" ref="W7:W37" si="3">V7/I7</f>
        <v>0.04</v>
      </c>
      <c r="X7" s="107">
        <v>1</v>
      </c>
      <c r="Y7" s="112">
        <f t="shared" ref="Y7:Y37" si="4">X7/I7</f>
        <v>0.04</v>
      </c>
      <c r="Z7" s="113">
        <v>1</v>
      </c>
      <c r="AA7" s="112">
        <f t="shared" ref="AA7:AA37" si="5">Z7/I7</f>
        <v>0.04</v>
      </c>
      <c r="AB7" s="107">
        <v>2</v>
      </c>
      <c r="AC7" s="112">
        <f t="shared" ref="AC7:AC37" si="6">AB7/I7</f>
        <v>0.08</v>
      </c>
      <c r="AD7" s="107">
        <v>1</v>
      </c>
      <c r="AE7" s="112">
        <f t="shared" ref="AE7:AE37" si="7">AD7/I7</f>
        <v>0.04</v>
      </c>
      <c r="AF7" s="107">
        <v>0</v>
      </c>
      <c r="AG7" s="112">
        <f t="shared" ref="AG7:AG37" si="8">AF7/I7</f>
        <v>0</v>
      </c>
      <c r="AH7" s="107">
        <v>13</v>
      </c>
      <c r="AI7" s="112">
        <f t="shared" ref="AI7:AI37" si="9">AH7/I7</f>
        <v>0.52</v>
      </c>
      <c r="AJ7" s="107">
        <v>0</v>
      </c>
      <c r="AK7" s="112">
        <f t="shared" ref="AK7:AK37" si="10">AJ7/I7</f>
        <v>0</v>
      </c>
      <c r="AL7" s="107">
        <v>2</v>
      </c>
      <c r="AM7" s="112">
        <f t="shared" ref="AM7:AM37" si="11">AL7/I7</f>
        <v>0.08</v>
      </c>
      <c r="AN7" s="107">
        <v>2</v>
      </c>
      <c r="AO7" s="112">
        <f t="shared" ref="AO7:AO37" si="12">AN7/I7</f>
        <v>0.08</v>
      </c>
      <c r="AP7" s="114">
        <v>25</v>
      </c>
      <c r="AQ7" s="114">
        <v>13</v>
      </c>
      <c r="AR7" s="115">
        <f t="shared" ref="AR7:AR37" si="13">AQ7/AP7</f>
        <v>0.52</v>
      </c>
      <c r="AS7" s="107">
        <v>12</v>
      </c>
      <c r="AT7" s="115">
        <f t="shared" ref="AT7:AT37" si="14">AS7/AP7</f>
        <v>0.48</v>
      </c>
      <c r="AU7" s="107">
        <v>2</v>
      </c>
      <c r="AV7" s="116">
        <v>1</v>
      </c>
      <c r="AW7" s="114">
        <v>0</v>
      </c>
      <c r="AX7" s="116">
        <v>0</v>
      </c>
      <c r="AY7" s="107">
        <v>0</v>
      </c>
      <c r="AZ7" s="116">
        <v>0</v>
      </c>
      <c r="BA7" s="107">
        <v>0</v>
      </c>
      <c r="BB7" s="116">
        <v>0</v>
      </c>
      <c r="BC7" s="107">
        <v>1</v>
      </c>
      <c r="BD7" s="116">
        <v>0.5</v>
      </c>
      <c r="BE7" s="107">
        <v>0</v>
      </c>
      <c r="BF7" s="116">
        <v>0</v>
      </c>
      <c r="BG7" s="107">
        <v>0</v>
      </c>
      <c r="BH7" s="116" t="s">
        <v>192</v>
      </c>
      <c r="BI7" s="107">
        <v>8</v>
      </c>
      <c r="BJ7" s="116">
        <v>0.61538461538461497</v>
      </c>
      <c r="BK7" s="107">
        <v>0</v>
      </c>
      <c r="BL7" s="116" t="s">
        <v>192</v>
      </c>
      <c r="BM7" s="107">
        <v>0</v>
      </c>
      <c r="BN7" s="116">
        <v>0</v>
      </c>
      <c r="BO7" s="107">
        <v>1</v>
      </c>
      <c r="BP7" s="116">
        <v>0.5</v>
      </c>
      <c r="BQ7" s="117">
        <v>527669958</v>
      </c>
      <c r="BR7" s="117">
        <v>661580536.92999995</v>
      </c>
      <c r="BS7" s="117">
        <v>521580538.81999999</v>
      </c>
      <c r="BT7" s="117">
        <v>535525607.20999998</v>
      </c>
      <c r="BU7" s="117">
        <v>563822662.24000001</v>
      </c>
      <c r="BV7" s="117">
        <v>498822622.24000001</v>
      </c>
      <c r="BW7" s="117">
        <v>498822622.24000001</v>
      </c>
      <c r="BX7" s="118">
        <v>568822662.24000001</v>
      </c>
      <c r="BY7" s="118">
        <v>588694542</v>
      </c>
      <c r="BZ7" s="118">
        <v>618129275</v>
      </c>
      <c r="CA7" s="117">
        <v>58538725486</v>
      </c>
      <c r="CB7" s="118">
        <v>831481925</v>
      </c>
      <c r="CC7" s="119">
        <v>213352650</v>
      </c>
      <c r="CD7" s="112">
        <f t="shared" ref="CD7:CD37" si="15">CC7/(CC7+BZ7)</f>
        <v>0.25659325065905669</v>
      </c>
      <c r="CE7" s="120">
        <f t="shared" ref="CE7:CE37" si="16">BZ7/CA7</f>
        <v>1.0559322395015766E-2</v>
      </c>
      <c r="CF7" s="118">
        <f>BZ7/I7</f>
        <v>24725171</v>
      </c>
      <c r="CG7" s="117">
        <f>BZ7/C7</f>
        <v>164.00265188298283</v>
      </c>
      <c r="CH7" s="125" t="s">
        <v>0</v>
      </c>
      <c r="CI7" s="130">
        <v>588694542</v>
      </c>
      <c r="CJ7" s="130">
        <v>588694542</v>
      </c>
      <c r="CK7" s="130">
        <v>588681542</v>
      </c>
      <c r="CL7" s="131">
        <v>0</v>
      </c>
      <c r="CM7" s="131">
        <v>0</v>
      </c>
      <c r="CN7" s="135">
        <f t="shared" si="0"/>
        <v>23547261.68</v>
      </c>
      <c r="CO7" s="130">
        <v>386248791</v>
      </c>
      <c r="CP7" s="131">
        <v>0.66</v>
      </c>
      <c r="CQ7" s="130">
        <v>5448911</v>
      </c>
      <c r="CR7" s="131">
        <v>0.01</v>
      </c>
      <c r="CS7" s="130">
        <v>105909321</v>
      </c>
      <c r="CT7" s="131">
        <v>0.18</v>
      </c>
      <c r="CU7" s="130">
        <v>90387365</v>
      </c>
      <c r="CV7" s="131">
        <v>0.15</v>
      </c>
      <c r="CW7" s="130">
        <v>687155</v>
      </c>
      <c r="CX7" s="131">
        <v>0</v>
      </c>
      <c r="CY7" s="132">
        <v>0</v>
      </c>
      <c r="CZ7" s="131">
        <v>0</v>
      </c>
      <c r="DA7" s="132">
        <v>0</v>
      </c>
      <c r="DB7" s="131">
        <v>0</v>
      </c>
      <c r="DC7" s="130">
        <v>46368580</v>
      </c>
      <c r="DD7" s="131">
        <v>0.08</v>
      </c>
      <c r="DE7" s="130">
        <v>144654487</v>
      </c>
      <c r="DF7" s="131">
        <v>0.25</v>
      </c>
      <c r="DG7" s="130">
        <v>1457021</v>
      </c>
      <c r="DH7" s="131">
        <v>0</v>
      </c>
      <c r="DI7" s="130">
        <v>27194935</v>
      </c>
      <c r="DJ7" s="131">
        <v>0.05</v>
      </c>
      <c r="DK7" s="130">
        <v>3235244</v>
      </c>
      <c r="DL7" s="131">
        <v>0.01</v>
      </c>
      <c r="DM7" s="130">
        <v>59753657</v>
      </c>
      <c r="DN7" s="131">
        <v>0.1</v>
      </c>
      <c r="DO7" s="130">
        <v>32476</v>
      </c>
      <c r="DP7" s="131">
        <v>0</v>
      </c>
      <c r="DQ7" s="132">
        <v>0</v>
      </c>
      <c r="DR7" s="131">
        <v>0</v>
      </c>
      <c r="DS7" s="130">
        <v>90387365</v>
      </c>
      <c r="DT7" s="131">
        <v>0.15</v>
      </c>
      <c r="DU7" s="132">
        <v>0</v>
      </c>
      <c r="DV7" s="131">
        <v>0</v>
      </c>
    </row>
    <row r="8" spans="1:159" x14ac:dyDescent="0.35">
      <c r="A8" s="15" t="s">
        <v>194</v>
      </c>
      <c r="B8" s="16"/>
      <c r="C8" s="17">
        <v>798447</v>
      </c>
      <c r="D8" s="17">
        <v>562476</v>
      </c>
      <c r="E8" s="17">
        <v>561648</v>
      </c>
      <c r="F8" s="17">
        <f t="shared" si="1"/>
        <v>38021.285714285717</v>
      </c>
      <c r="G8" s="21" t="s">
        <v>195</v>
      </c>
      <c r="H8" s="21" t="s">
        <v>196</v>
      </c>
      <c r="I8" s="31">
        <v>21</v>
      </c>
      <c r="J8" s="31">
        <v>16</v>
      </c>
      <c r="K8" s="29">
        <v>0.76190476190476097</v>
      </c>
      <c r="L8" s="31">
        <v>5</v>
      </c>
      <c r="M8" s="29">
        <v>0.238095238095238</v>
      </c>
      <c r="N8" s="31">
        <v>8</v>
      </c>
      <c r="O8" s="31">
        <v>2</v>
      </c>
      <c r="P8" s="21" t="s">
        <v>325</v>
      </c>
      <c r="Q8" s="29">
        <v>0.38095238095238093</v>
      </c>
      <c r="R8" s="22" t="s">
        <v>329</v>
      </c>
      <c r="S8" s="56"/>
      <c r="T8" s="31">
        <v>2</v>
      </c>
      <c r="U8" s="20">
        <f t="shared" si="2"/>
        <v>9.5238095238095233E-2</v>
      </c>
      <c r="V8" s="31">
        <v>1</v>
      </c>
      <c r="W8" s="20">
        <f t="shared" si="3"/>
        <v>4.7619047619047616E-2</v>
      </c>
      <c r="X8" s="31">
        <v>1</v>
      </c>
      <c r="Y8" s="20">
        <f t="shared" si="4"/>
        <v>4.7619047619047616E-2</v>
      </c>
      <c r="Z8" s="24">
        <v>0</v>
      </c>
      <c r="AA8" s="20">
        <f t="shared" si="5"/>
        <v>0</v>
      </c>
      <c r="AB8" s="31">
        <v>1</v>
      </c>
      <c r="AC8" s="20">
        <f t="shared" si="6"/>
        <v>4.7619047619047616E-2</v>
      </c>
      <c r="AD8" s="31">
        <v>0</v>
      </c>
      <c r="AE8" s="20">
        <f t="shared" si="7"/>
        <v>0</v>
      </c>
      <c r="AF8" s="31">
        <v>0</v>
      </c>
      <c r="AG8" s="20">
        <f t="shared" si="8"/>
        <v>0</v>
      </c>
      <c r="AH8" s="31">
        <v>8</v>
      </c>
      <c r="AI8" s="20">
        <f t="shared" si="9"/>
        <v>0.38095238095238093</v>
      </c>
      <c r="AJ8" s="31">
        <v>2</v>
      </c>
      <c r="AK8" s="20">
        <f t="shared" si="10"/>
        <v>9.5238095238095233E-2</v>
      </c>
      <c r="AL8" s="31">
        <v>2</v>
      </c>
      <c r="AM8" s="20">
        <f t="shared" si="11"/>
        <v>9.5238095238095233E-2</v>
      </c>
      <c r="AN8" s="31">
        <v>4</v>
      </c>
      <c r="AO8" s="20">
        <f t="shared" si="12"/>
        <v>0.19047619047619047</v>
      </c>
      <c r="AP8" s="19">
        <v>21</v>
      </c>
      <c r="AQ8" s="19">
        <v>9</v>
      </c>
      <c r="AR8" s="25">
        <f t="shared" si="13"/>
        <v>0.42857142857142855</v>
      </c>
      <c r="AS8" s="31">
        <v>12</v>
      </c>
      <c r="AT8" s="25">
        <f t="shared" si="14"/>
        <v>0.5714285714285714</v>
      </c>
      <c r="AU8" s="31">
        <v>1</v>
      </c>
      <c r="AV8" s="26">
        <v>0.5</v>
      </c>
      <c r="AW8" s="19">
        <v>1</v>
      </c>
      <c r="AX8" s="26">
        <v>1</v>
      </c>
      <c r="AY8" s="31">
        <v>1</v>
      </c>
      <c r="AZ8" s="26">
        <v>1</v>
      </c>
      <c r="BA8" s="31">
        <v>0</v>
      </c>
      <c r="BB8" s="26" t="s">
        <v>192</v>
      </c>
      <c r="BC8" s="31">
        <v>1</v>
      </c>
      <c r="BD8" s="26">
        <v>1</v>
      </c>
      <c r="BE8" s="31">
        <v>0</v>
      </c>
      <c r="BF8" s="26" t="s">
        <v>192</v>
      </c>
      <c r="BG8" s="31">
        <v>0</v>
      </c>
      <c r="BH8" s="26" t="s">
        <v>192</v>
      </c>
      <c r="BI8" s="31">
        <v>3</v>
      </c>
      <c r="BJ8" s="26">
        <v>0.375</v>
      </c>
      <c r="BK8" s="31">
        <v>1</v>
      </c>
      <c r="BL8" s="26">
        <v>0.5</v>
      </c>
      <c r="BM8" s="31">
        <v>2</v>
      </c>
      <c r="BN8" s="26">
        <v>1</v>
      </c>
      <c r="BO8" s="31">
        <v>2</v>
      </c>
      <c r="BP8" s="26">
        <v>0.5</v>
      </c>
      <c r="BQ8" s="32">
        <v>127000000</v>
      </c>
      <c r="BR8" s="32">
        <v>127000000</v>
      </c>
      <c r="BS8" s="32">
        <v>170000000</v>
      </c>
      <c r="BT8" s="32">
        <v>170000000</v>
      </c>
      <c r="BU8" s="32">
        <v>205273856</v>
      </c>
      <c r="BV8" s="32">
        <v>214000000</v>
      </c>
      <c r="BW8" s="32">
        <v>214000000</v>
      </c>
      <c r="BX8" s="27">
        <v>214000000</v>
      </c>
      <c r="BY8" s="27">
        <v>234000000</v>
      </c>
      <c r="BZ8" s="27" t="s">
        <v>192</v>
      </c>
      <c r="CA8" s="32" t="s">
        <v>192</v>
      </c>
      <c r="CB8" s="27" t="s">
        <v>192</v>
      </c>
      <c r="CC8" s="32" t="s">
        <v>192</v>
      </c>
      <c r="CD8" s="20" t="s">
        <v>192</v>
      </c>
      <c r="CE8" s="28" t="s">
        <v>192</v>
      </c>
      <c r="CF8" s="27" t="s">
        <v>192</v>
      </c>
      <c r="CG8" s="32" t="s">
        <v>192</v>
      </c>
      <c r="CH8" s="125" t="s">
        <v>0</v>
      </c>
      <c r="CI8" s="130">
        <v>234000000</v>
      </c>
      <c r="CJ8" s="130">
        <v>249475000</v>
      </c>
      <c r="CK8" s="130">
        <v>246515908</v>
      </c>
      <c r="CL8" s="131">
        <v>7.0000000000000007E-2</v>
      </c>
      <c r="CM8" s="131">
        <v>0.05</v>
      </c>
      <c r="CN8" s="135">
        <f t="shared" si="0"/>
        <v>11738852.761904761</v>
      </c>
      <c r="CO8" s="130">
        <v>175951623</v>
      </c>
      <c r="CP8" s="131">
        <v>0.71</v>
      </c>
      <c r="CQ8" s="130">
        <v>10778965</v>
      </c>
      <c r="CR8" s="131">
        <v>0.04</v>
      </c>
      <c r="CS8" s="130">
        <v>43495794</v>
      </c>
      <c r="CT8" s="131">
        <v>0.18</v>
      </c>
      <c r="CU8" s="130">
        <v>13409806</v>
      </c>
      <c r="CV8" s="131">
        <v>0.05</v>
      </c>
      <c r="CW8" s="130">
        <v>464756</v>
      </c>
      <c r="CX8" s="131">
        <v>0</v>
      </c>
      <c r="CY8" s="132">
        <v>0</v>
      </c>
      <c r="CZ8" s="131">
        <v>0</v>
      </c>
      <c r="DA8" s="130">
        <v>2414964</v>
      </c>
      <c r="DB8" s="131">
        <v>0.01</v>
      </c>
      <c r="DC8" s="132">
        <v>0</v>
      </c>
      <c r="DD8" s="131">
        <v>0</v>
      </c>
      <c r="DE8" s="130">
        <v>64794208</v>
      </c>
      <c r="DF8" s="131">
        <v>0.26</v>
      </c>
      <c r="DG8" s="130">
        <v>9623522</v>
      </c>
      <c r="DH8" s="131">
        <v>0.04</v>
      </c>
      <c r="DI8" s="130">
        <v>4174180</v>
      </c>
      <c r="DJ8" s="131">
        <v>0.02</v>
      </c>
      <c r="DK8" s="130">
        <v>3604706</v>
      </c>
      <c r="DL8" s="131">
        <v>0.01</v>
      </c>
      <c r="DM8" s="130">
        <v>16962927</v>
      </c>
      <c r="DN8" s="131">
        <v>7.0000000000000007E-2</v>
      </c>
      <c r="DO8" s="130">
        <v>129588</v>
      </c>
      <c r="DP8" s="131">
        <v>0</v>
      </c>
      <c r="DQ8" s="132">
        <v>0</v>
      </c>
      <c r="DR8" s="131">
        <v>0</v>
      </c>
      <c r="DS8" s="130">
        <v>13409806</v>
      </c>
      <c r="DT8" s="131">
        <v>0.05</v>
      </c>
      <c r="DU8" s="132">
        <v>0</v>
      </c>
      <c r="DV8" s="131">
        <v>0</v>
      </c>
    </row>
    <row r="9" spans="1:159" x14ac:dyDescent="0.35">
      <c r="A9" s="15" t="s">
        <v>198</v>
      </c>
      <c r="B9" s="16"/>
      <c r="C9" s="17">
        <v>928363</v>
      </c>
      <c r="D9" s="17">
        <v>669493</v>
      </c>
      <c r="E9" s="17">
        <v>668750</v>
      </c>
      <c r="F9" s="17">
        <f t="shared" si="1"/>
        <v>26524.657142857144</v>
      </c>
      <c r="G9" s="31" t="s">
        <v>199</v>
      </c>
      <c r="H9" s="31" t="s">
        <v>196</v>
      </c>
      <c r="I9" s="31">
        <v>35</v>
      </c>
      <c r="J9" s="31">
        <v>21</v>
      </c>
      <c r="K9" s="29">
        <v>0.6</v>
      </c>
      <c r="L9" s="31">
        <v>14</v>
      </c>
      <c r="M9" s="29">
        <v>0.4</v>
      </c>
      <c r="N9" s="31">
        <v>6</v>
      </c>
      <c r="O9" s="19">
        <v>1</v>
      </c>
      <c r="P9" s="21" t="s">
        <v>200</v>
      </c>
      <c r="Q9" s="33">
        <v>0.34285714285714286</v>
      </c>
      <c r="R9" s="22" t="s">
        <v>329</v>
      </c>
      <c r="S9" s="56"/>
      <c r="T9" s="31">
        <v>6</v>
      </c>
      <c r="U9" s="20">
        <f t="shared" si="2"/>
        <v>0.17142857142857143</v>
      </c>
      <c r="V9" s="31">
        <v>12</v>
      </c>
      <c r="W9" s="20">
        <f t="shared" si="3"/>
        <v>0.34285714285714286</v>
      </c>
      <c r="X9" s="31">
        <v>0</v>
      </c>
      <c r="Y9" s="20">
        <f t="shared" si="4"/>
        <v>0</v>
      </c>
      <c r="Z9" s="24">
        <v>1</v>
      </c>
      <c r="AA9" s="20">
        <f t="shared" si="5"/>
        <v>2.8571428571428571E-2</v>
      </c>
      <c r="AB9" s="31">
        <v>2</v>
      </c>
      <c r="AC9" s="20">
        <f t="shared" si="6"/>
        <v>5.7142857142857141E-2</v>
      </c>
      <c r="AD9" s="31">
        <v>0</v>
      </c>
      <c r="AE9" s="20">
        <f t="shared" si="7"/>
        <v>0</v>
      </c>
      <c r="AF9" s="31">
        <v>2</v>
      </c>
      <c r="AG9" s="20">
        <f t="shared" si="8"/>
        <v>5.7142857142857141E-2</v>
      </c>
      <c r="AH9" s="31">
        <v>11</v>
      </c>
      <c r="AI9" s="20">
        <f t="shared" si="9"/>
        <v>0.31428571428571428</v>
      </c>
      <c r="AJ9" s="31">
        <v>0</v>
      </c>
      <c r="AK9" s="20">
        <f t="shared" si="10"/>
        <v>0</v>
      </c>
      <c r="AL9" s="31">
        <v>2</v>
      </c>
      <c r="AM9" s="20">
        <f t="shared" si="11"/>
        <v>5.7142857142857141E-2</v>
      </c>
      <c r="AN9" s="31">
        <v>1</v>
      </c>
      <c r="AO9" s="20">
        <f t="shared" si="12"/>
        <v>2.8571428571428571E-2</v>
      </c>
      <c r="AP9" s="19">
        <v>35</v>
      </c>
      <c r="AQ9" s="19">
        <v>17</v>
      </c>
      <c r="AR9" s="25">
        <f t="shared" si="13"/>
        <v>0.48571428571428571</v>
      </c>
      <c r="AS9" s="31">
        <v>18</v>
      </c>
      <c r="AT9" s="25">
        <f t="shared" si="14"/>
        <v>0.51428571428571423</v>
      </c>
      <c r="AU9" s="31">
        <v>3</v>
      </c>
      <c r="AV9" s="26">
        <v>0.5</v>
      </c>
      <c r="AW9" s="19">
        <v>6</v>
      </c>
      <c r="AX9" s="26">
        <v>0.5</v>
      </c>
      <c r="AY9" s="31">
        <v>0</v>
      </c>
      <c r="AZ9" s="26" t="s">
        <v>192</v>
      </c>
      <c r="BA9" s="31">
        <v>0</v>
      </c>
      <c r="BB9" s="26">
        <v>0</v>
      </c>
      <c r="BC9" s="31">
        <v>1</v>
      </c>
      <c r="BD9" s="26">
        <v>0.5</v>
      </c>
      <c r="BE9" s="31">
        <v>0</v>
      </c>
      <c r="BF9" s="26" t="s">
        <v>192</v>
      </c>
      <c r="BG9" s="31">
        <v>1</v>
      </c>
      <c r="BH9" s="26">
        <v>0.5</v>
      </c>
      <c r="BI9" s="31">
        <v>7</v>
      </c>
      <c r="BJ9" s="26">
        <v>0.63636363636363602</v>
      </c>
      <c r="BK9" s="31">
        <v>0</v>
      </c>
      <c r="BL9" s="26" t="s">
        <v>192</v>
      </c>
      <c r="BM9" s="31">
        <v>1</v>
      </c>
      <c r="BN9" s="26">
        <v>0.5</v>
      </c>
      <c r="BO9" s="31">
        <v>0</v>
      </c>
      <c r="BP9" s="26">
        <v>0</v>
      </c>
      <c r="BQ9" s="32">
        <v>140154385</v>
      </c>
      <c r="BR9" s="32">
        <v>159880417</v>
      </c>
      <c r="BS9" s="32">
        <v>171536450</v>
      </c>
      <c r="BT9" s="32">
        <v>171133537</v>
      </c>
      <c r="BU9" s="32">
        <v>177536345</v>
      </c>
      <c r="BV9" s="32">
        <v>182862436</v>
      </c>
      <c r="BW9" s="27">
        <v>185510405</v>
      </c>
      <c r="BX9" s="27">
        <v>188224577</v>
      </c>
      <c r="BY9" s="27">
        <v>195644184</v>
      </c>
      <c r="BZ9" s="27">
        <v>195644184</v>
      </c>
      <c r="CA9" s="27">
        <v>21454315101</v>
      </c>
      <c r="CB9" s="27">
        <v>242346479</v>
      </c>
      <c r="CC9" s="18">
        <v>46702295</v>
      </c>
      <c r="CD9" s="20">
        <f t="shared" si="15"/>
        <v>0.19270878286620372</v>
      </c>
      <c r="CE9" s="28">
        <f t="shared" si="16"/>
        <v>9.1191064864559988E-3</v>
      </c>
      <c r="CF9" s="27">
        <f t="shared" ref="CF9:CF37" si="17">BZ9/I9</f>
        <v>5589833.8285714285</v>
      </c>
      <c r="CG9" s="32">
        <f t="shared" ref="CG9:CG37" si="18">BZ9/C9</f>
        <v>210.74103987341158</v>
      </c>
      <c r="CH9" s="125" t="s">
        <v>419</v>
      </c>
      <c r="CI9" s="130">
        <v>243041230</v>
      </c>
      <c r="CJ9" s="130">
        <v>248654202</v>
      </c>
      <c r="CK9" s="130">
        <v>242634923</v>
      </c>
      <c r="CL9" s="131">
        <v>0.02</v>
      </c>
      <c r="CM9" s="131">
        <v>0</v>
      </c>
      <c r="CN9" s="135">
        <f t="shared" si="0"/>
        <v>6932426.3714285716</v>
      </c>
      <c r="CO9" s="130">
        <v>139420561</v>
      </c>
      <c r="CP9" s="131">
        <v>0.56999999999999995</v>
      </c>
      <c r="CQ9" s="130">
        <v>9409511</v>
      </c>
      <c r="CR9" s="131">
        <v>0.04</v>
      </c>
      <c r="CS9" s="130">
        <v>42447188</v>
      </c>
      <c r="CT9" s="131">
        <v>0.17</v>
      </c>
      <c r="CU9" s="130">
        <v>47901225</v>
      </c>
      <c r="CV9" s="131">
        <v>0.2</v>
      </c>
      <c r="CW9" s="130">
        <v>1678465</v>
      </c>
      <c r="CX9" s="131">
        <v>0.01</v>
      </c>
      <c r="CY9" s="132">
        <v>0</v>
      </c>
      <c r="CZ9" s="131">
        <v>0</v>
      </c>
      <c r="DA9" s="132">
        <v>0</v>
      </c>
      <c r="DB9" s="131">
        <v>0</v>
      </c>
      <c r="DC9" s="130">
        <v>11935041</v>
      </c>
      <c r="DD9" s="131">
        <v>0.05</v>
      </c>
      <c r="DE9" s="130">
        <v>18538885</v>
      </c>
      <c r="DF9" s="131">
        <v>0.08</v>
      </c>
      <c r="DG9" s="130">
        <v>4215545</v>
      </c>
      <c r="DH9" s="131">
        <v>0.02</v>
      </c>
      <c r="DI9" s="130">
        <v>17639859</v>
      </c>
      <c r="DJ9" s="131">
        <v>7.0000000000000007E-2</v>
      </c>
      <c r="DK9" s="130">
        <v>945458</v>
      </c>
      <c r="DL9" s="131">
        <v>0</v>
      </c>
      <c r="DM9" s="130">
        <v>2633924</v>
      </c>
      <c r="DN9" s="131">
        <v>0.01</v>
      </c>
      <c r="DO9" s="130">
        <v>4178107</v>
      </c>
      <c r="DP9" s="131">
        <v>0.02</v>
      </c>
      <c r="DQ9" s="132">
        <v>0</v>
      </c>
      <c r="DR9" s="131">
        <v>0</v>
      </c>
      <c r="DS9" s="130">
        <v>1208738</v>
      </c>
      <c r="DT9" s="131">
        <v>0</v>
      </c>
      <c r="DU9" s="132">
        <v>0</v>
      </c>
      <c r="DV9" s="131">
        <v>0</v>
      </c>
    </row>
    <row r="10" spans="1:159" s="86" customFormat="1" x14ac:dyDescent="0.35">
      <c r="A10" s="73" t="s">
        <v>201</v>
      </c>
      <c r="B10" s="74"/>
      <c r="C10" s="62">
        <v>5543828</v>
      </c>
      <c r="D10" s="62">
        <v>3785865</v>
      </c>
      <c r="E10" s="62">
        <v>3780216</v>
      </c>
      <c r="F10" s="62">
        <f t="shared" si="1"/>
        <v>138595.70000000001</v>
      </c>
      <c r="G10" s="65" t="s">
        <v>202</v>
      </c>
      <c r="H10" s="65" t="s">
        <v>196</v>
      </c>
      <c r="I10" s="65">
        <v>40</v>
      </c>
      <c r="J10" s="65">
        <v>24</v>
      </c>
      <c r="K10" s="63">
        <v>0.6</v>
      </c>
      <c r="L10" s="65">
        <v>16</v>
      </c>
      <c r="M10" s="63">
        <v>0.4</v>
      </c>
      <c r="N10" s="65">
        <v>9</v>
      </c>
      <c r="O10" s="65">
        <v>2</v>
      </c>
      <c r="P10" s="76" t="s">
        <v>325</v>
      </c>
      <c r="Q10" s="77">
        <v>0.3</v>
      </c>
      <c r="R10" s="78" t="s">
        <v>329</v>
      </c>
      <c r="S10" s="79"/>
      <c r="T10" s="65">
        <v>1</v>
      </c>
      <c r="U10" s="64">
        <f t="shared" si="2"/>
        <v>2.5000000000000001E-2</v>
      </c>
      <c r="V10" s="65">
        <v>4</v>
      </c>
      <c r="W10" s="64">
        <f t="shared" si="3"/>
        <v>0.1</v>
      </c>
      <c r="X10" s="65">
        <v>1</v>
      </c>
      <c r="Y10" s="64">
        <f t="shared" si="4"/>
        <v>2.5000000000000001E-2</v>
      </c>
      <c r="Z10" s="80">
        <v>7</v>
      </c>
      <c r="AA10" s="64">
        <f t="shared" si="5"/>
        <v>0.17499999999999999</v>
      </c>
      <c r="AB10" s="65">
        <v>5</v>
      </c>
      <c r="AC10" s="64">
        <f t="shared" si="6"/>
        <v>0.125</v>
      </c>
      <c r="AD10" s="65">
        <v>0</v>
      </c>
      <c r="AE10" s="64">
        <f t="shared" si="7"/>
        <v>0</v>
      </c>
      <c r="AF10" s="65">
        <v>0</v>
      </c>
      <c r="AG10" s="64">
        <f t="shared" si="8"/>
        <v>0</v>
      </c>
      <c r="AH10" s="65">
        <v>12</v>
      </c>
      <c r="AI10" s="64">
        <f t="shared" si="9"/>
        <v>0.3</v>
      </c>
      <c r="AJ10" s="65">
        <v>4</v>
      </c>
      <c r="AK10" s="64">
        <f t="shared" si="10"/>
        <v>0.1</v>
      </c>
      <c r="AL10" s="65">
        <v>6</v>
      </c>
      <c r="AM10" s="64">
        <f t="shared" si="11"/>
        <v>0.15</v>
      </c>
      <c r="AN10" s="65">
        <v>0</v>
      </c>
      <c r="AO10" s="64">
        <f t="shared" si="12"/>
        <v>0</v>
      </c>
      <c r="AP10" s="75">
        <v>40</v>
      </c>
      <c r="AQ10" s="75">
        <v>14</v>
      </c>
      <c r="AR10" s="81">
        <f t="shared" si="13"/>
        <v>0.35</v>
      </c>
      <c r="AS10" s="80">
        <v>26</v>
      </c>
      <c r="AT10" s="81">
        <f t="shared" si="14"/>
        <v>0.65</v>
      </c>
      <c r="AU10" s="65">
        <v>1</v>
      </c>
      <c r="AV10" s="82">
        <v>1</v>
      </c>
      <c r="AW10" s="75">
        <v>3</v>
      </c>
      <c r="AX10" s="82">
        <v>0.75</v>
      </c>
      <c r="AY10" s="65">
        <v>1</v>
      </c>
      <c r="AZ10" s="82">
        <v>1</v>
      </c>
      <c r="BA10" s="65">
        <v>5</v>
      </c>
      <c r="BB10" s="82">
        <v>0.71428571428571397</v>
      </c>
      <c r="BC10" s="65">
        <v>4</v>
      </c>
      <c r="BD10" s="82">
        <v>0.8</v>
      </c>
      <c r="BE10" s="65">
        <v>0</v>
      </c>
      <c r="BF10" s="82" t="s">
        <v>192</v>
      </c>
      <c r="BG10" s="65">
        <v>0</v>
      </c>
      <c r="BH10" s="82" t="s">
        <v>192</v>
      </c>
      <c r="BI10" s="65">
        <v>6</v>
      </c>
      <c r="BJ10" s="82">
        <v>0.5</v>
      </c>
      <c r="BK10" s="65">
        <v>2</v>
      </c>
      <c r="BL10" s="82">
        <v>0.5</v>
      </c>
      <c r="BM10" s="65">
        <v>4</v>
      </c>
      <c r="BN10" s="82">
        <v>0.66666666666666696</v>
      </c>
      <c r="BO10" s="65">
        <v>0</v>
      </c>
      <c r="BP10" s="82" t="s">
        <v>192</v>
      </c>
      <c r="BQ10" s="61">
        <v>190000000</v>
      </c>
      <c r="BR10" s="61">
        <v>220000000</v>
      </c>
      <c r="BS10" s="61">
        <v>235300000</v>
      </c>
      <c r="BT10" s="61">
        <v>273370874.88999999</v>
      </c>
      <c r="BU10" s="61">
        <v>290987851.35000002</v>
      </c>
      <c r="BV10" s="83">
        <v>290987851.35000002</v>
      </c>
      <c r="BW10" s="84">
        <v>283879769.88</v>
      </c>
      <c r="BX10" s="84">
        <v>286354133.56999999</v>
      </c>
      <c r="BY10" s="84">
        <v>281767274</v>
      </c>
      <c r="BZ10" s="84">
        <v>281606104.94999999</v>
      </c>
      <c r="CA10" s="83">
        <v>96180277509</v>
      </c>
      <c r="CB10" s="84">
        <v>500296532.24000001</v>
      </c>
      <c r="CC10" s="61">
        <v>218690427.28999999</v>
      </c>
      <c r="CD10" s="64">
        <f t="shared" si="15"/>
        <v>0.43712161327772464</v>
      </c>
      <c r="CE10" s="85">
        <f t="shared" si="16"/>
        <v>2.9278986528568592E-3</v>
      </c>
      <c r="CF10" s="84">
        <f t="shared" si="17"/>
        <v>7040152.6237499993</v>
      </c>
      <c r="CG10" s="83">
        <f t="shared" si="18"/>
        <v>50.79632790735932</v>
      </c>
      <c r="CH10" s="125" t="s">
        <v>0</v>
      </c>
      <c r="CI10" s="130">
        <v>217653291</v>
      </c>
      <c r="CJ10" s="130">
        <v>222846306</v>
      </c>
      <c r="CK10" s="130">
        <v>213640825</v>
      </c>
      <c r="CL10" s="131">
        <v>0.02</v>
      </c>
      <c r="CM10" s="131">
        <v>-0.02</v>
      </c>
      <c r="CN10" s="135">
        <f t="shared" si="0"/>
        <v>5341020.625</v>
      </c>
      <c r="CO10" s="130">
        <v>167186019</v>
      </c>
      <c r="CP10" s="131">
        <v>0.78</v>
      </c>
      <c r="CQ10" s="130">
        <v>12367689</v>
      </c>
      <c r="CR10" s="131">
        <v>0.06</v>
      </c>
      <c r="CS10" s="130">
        <v>19568826</v>
      </c>
      <c r="CT10" s="131">
        <v>0.09</v>
      </c>
      <c r="CU10" s="130">
        <v>4880271</v>
      </c>
      <c r="CV10" s="131">
        <v>0.02</v>
      </c>
      <c r="CW10" s="130">
        <v>9736341</v>
      </c>
      <c r="CX10" s="131">
        <v>0.05</v>
      </c>
      <c r="CY10" s="132">
        <v>0</v>
      </c>
      <c r="CZ10" s="131">
        <v>0</v>
      </c>
      <c r="DA10" s="132">
        <v>0</v>
      </c>
      <c r="DB10" s="131">
        <v>0</v>
      </c>
      <c r="DC10" s="132">
        <v>0</v>
      </c>
      <c r="DD10" s="131">
        <v>0</v>
      </c>
      <c r="DE10" s="130">
        <v>52158291</v>
      </c>
      <c r="DF10" s="131">
        <v>0.24</v>
      </c>
      <c r="DG10" s="130">
        <v>1622271</v>
      </c>
      <c r="DH10" s="131">
        <v>0.01</v>
      </c>
      <c r="DI10" s="130">
        <v>5536</v>
      </c>
      <c r="DJ10" s="131">
        <v>0</v>
      </c>
      <c r="DK10" s="130">
        <v>2392166</v>
      </c>
      <c r="DL10" s="131">
        <v>0.01</v>
      </c>
      <c r="DM10" s="130">
        <v>543255</v>
      </c>
      <c r="DN10" s="131">
        <v>0</v>
      </c>
      <c r="DO10" s="130">
        <v>3688520</v>
      </c>
      <c r="DP10" s="131">
        <v>0.02</v>
      </c>
      <c r="DQ10" s="130">
        <v>4934819</v>
      </c>
      <c r="DR10" s="131">
        <v>0.02</v>
      </c>
      <c r="DS10" s="132">
        <v>0</v>
      </c>
      <c r="DT10" s="131">
        <v>0</v>
      </c>
      <c r="DU10" s="132">
        <v>0</v>
      </c>
      <c r="DV10" s="131">
        <v>0</v>
      </c>
    </row>
    <row r="11" spans="1:159" x14ac:dyDescent="0.35">
      <c r="A11" s="15" t="s">
        <v>203</v>
      </c>
      <c r="B11" s="16"/>
      <c r="C11" s="17">
        <v>3741869</v>
      </c>
      <c r="D11" s="17">
        <v>2900703</v>
      </c>
      <c r="E11" s="17">
        <v>2894376</v>
      </c>
      <c r="F11" s="17">
        <f t="shared" si="1"/>
        <v>113389.9696969697</v>
      </c>
      <c r="G11" s="31" t="s">
        <v>204</v>
      </c>
      <c r="H11" s="31" t="s">
        <v>196</v>
      </c>
      <c r="I11" s="31">
        <v>33</v>
      </c>
      <c r="J11" s="31">
        <v>22</v>
      </c>
      <c r="K11" s="29">
        <v>0.66666666666666596</v>
      </c>
      <c r="L11" s="31">
        <v>11</v>
      </c>
      <c r="M11" s="29">
        <v>0.33333333333333298</v>
      </c>
      <c r="N11" s="31">
        <v>8</v>
      </c>
      <c r="O11" s="19">
        <v>1</v>
      </c>
      <c r="P11" s="21" t="s">
        <v>190</v>
      </c>
      <c r="Q11" s="33">
        <v>0.33333333333333331</v>
      </c>
      <c r="R11" s="22" t="s">
        <v>329</v>
      </c>
      <c r="S11" s="56"/>
      <c r="T11" s="31">
        <v>11</v>
      </c>
      <c r="U11" s="20">
        <f t="shared" si="2"/>
        <v>0.33333333333333331</v>
      </c>
      <c r="V11" s="31">
        <v>5</v>
      </c>
      <c r="W11" s="20">
        <f t="shared" si="3"/>
        <v>0.15151515151515152</v>
      </c>
      <c r="X11" s="31">
        <v>0</v>
      </c>
      <c r="Y11" s="20">
        <f t="shared" si="4"/>
        <v>0</v>
      </c>
      <c r="Z11" s="24">
        <v>1</v>
      </c>
      <c r="AA11" s="20">
        <f t="shared" si="5"/>
        <v>3.0303030303030304E-2</v>
      </c>
      <c r="AB11" s="31">
        <v>2</v>
      </c>
      <c r="AC11" s="20">
        <f t="shared" si="6"/>
        <v>6.0606060606060608E-2</v>
      </c>
      <c r="AD11" s="31">
        <v>2</v>
      </c>
      <c r="AE11" s="20">
        <f t="shared" si="7"/>
        <v>6.0606060606060608E-2</v>
      </c>
      <c r="AF11" s="31">
        <v>1</v>
      </c>
      <c r="AG11" s="20">
        <f t="shared" si="8"/>
        <v>3.0303030303030304E-2</v>
      </c>
      <c r="AH11" s="31">
        <v>8</v>
      </c>
      <c r="AI11" s="20">
        <f t="shared" si="9"/>
        <v>0.24242424242424243</v>
      </c>
      <c r="AJ11" s="31">
        <v>2</v>
      </c>
      <c r="AK11" s="20">
        <f t="shared" si="10"/>
        <v>6.0606060606060608E-2</v>
      </c>
      <c r="AL11" s="31">
        <v>1</v>
      </c>
      <c r="AM11" s="20">
        <f t="shared" si="11"/>
        <v>3.0303030303030304E-2</v>
      </c>
      <c r="AN11" s="31">
        <v>1</v>
      </c>
      <c r="AO11" s="20">
        <f t="shared" si="12"/>
        <v>3.0303030303030304E-2</v>
      </c>
      <c r="AP11" s="19">
        <v>33</v>
      </c>
      <c r="AQ11" s="19">
        <v>18</v>
      </c>
      <c r="AR11" s="25">
        <f t="shared" si="13"/>
        <v>0.54545454545454541</v>
      </c>
      <c r="AS11" s="31">
        <v>15</v>
      </c>
      <c r="AT11" s="25">
        <f t="shared" si="14"/>
        <v>0.45454545454545453</v>
      </c>
      <c r="AU11" s="31">
        <v>5</v>
      </c>
      <c r="AV11" s="26">
        <v>0.45454545454545497</v>
      </c>
      <c r="AW11" s="19">
        <v>3</v>
      </c>
      <c r="AX11" s="26">
        <v>0.6</v>
      </c>
      <c r="AY11" s="31">
        <v>0</v>
      </c>
      <c r="AZ11" s="26" t="s">
        <v>192</v>
      </c>
      <c r="BA11" s="31">
        <v>0</v>
      </c>
      <c r="BB11" s="26">
        <v>0</v>
      </c>
      <c r="BC11" s="31">
        <v>1</v>
      </c>
      <c r="BD11" s="26">
        <v>0.5</v>
      </c>
      <c r="BE11" s="31">
        <v>1</v>
      </c>
      <c r="BF11" s="26">
        <v>0.5</v>
      </c>
      <c r="BG11" s="31">
        <v>0</v>
      </c>
      <c r="BH11" s="26">
        <v>0</v>
      </c>
      <c r="BI11" s="31">
        <v>4</v>
      </c>
      <c r="BJ11" s="26">
        <v>0.5</v>
      </c>
      <c r="BK11" s="31">
        <v>2</v>
      </c>
      <c r="BL11" s="26">
        <v>0</v>
      </c>
      <c r="BM11" s="31">
        <v>0</v>
      </c>
      <c r="BN11" s="26">
        <v>0</v>
      </c>
      <c r="BO11" s="31">
        <v>1</v>
      </c>
      <c r="BP11" s="26">
        <v>1</v>
      </c>
      <c r="BQ11" s="18">
        <v>245842453</v>
      </c>
      <c r="BR11" s="18">
        <v>255676150</v>
      </c>
      <c r="BS11" s="18">
        <v>255676150</v>
      </c>
      <c r="BT11" s="18">
        <v>325000000</v>
      </c>
      <c r="BU11" s="18">
        <v>350495738</v>
      </c>
      <c r="BV11" s="32">
        <v>338421000</v>
      </c>
      <c r="BW11" s="27">
        <v>361867494</v>
      </c>
      <c r="BX11" s="27">
        <v>432874863</v>
      </c>
      <c r="BY11" s="27">
        <v>565273940</v>
      </c>
      <c r="BZ11" s="27">
        <v>454907078</v>
      </c>
      <c r="CA11" s="32">
        <v>74225370049</v>
      </c>
      <c r="CB11" s="27">
        <v>617736705</v>
      </c>
      <c r="CC11" s="32">
        <v>162829627</v>
      </c>
      <c r="CD11" s="20">
        <f t="shared" si="15"/>
        <v>0.26359066197952413</v>
      </c>
      <c r="CE11" s="28">
        <f t="shared" si="16"/>
        <v>6.1287276533575023E-3</v>
      </c>
      <c r="CF11" s="27">
        <f t="shared" si="17"/>
        <v>13785062.969696969</v>
      </c>
      <c r="CG11" s="32">
        <f t="shared" si="18"/>
        <v>121.57215498458123</v>
      </c>
      <c r="CH11" s="125" t="s">
        <v>0</v>
      </c>
      <c r="CI11" s="130">
        <v>565273940</v>
      </c>
      <c r="CJ11" s="130">
        <v>492846541</v>
      </c>
      <c r="CK11" s="130">
        <v>492846541</v>
      </c>
      <c r="CL11" s="131">
        <v>-0.13</v>
      </c>
      <c r="CM11" s="131">
        <v>-0.13</v>
      </c>
      <c r="CN11" s="135">
        <f t="shared" si="0"/>
        <v>14934743.666666666</v>
      </c>
      <c r="CO11" s="130">
        <v>276392669</v>
      </c>
      <c r="CP11" s="131">
        <v>0.56000000000000005</v>
      </c>
      <c r="CQ11" s="130">
        <v>4466427</v>
      </c>
      <c r="CR11" s="131">
        <v>0.01</v>
      </c>
      <c r="CS11" s="130">
        <v>185694070</v>
      </c>
      <c r="CT11" s="131">
        <v>0.38</v>
      </c>
      <c r="CU11" s="130">
        <v>23216655</v>
      </c>
      <c r="CV11" s="131">
        <v>0.05</v>
      </c>
      <c r="CW11" s="130">
        <v>3076721</v>
      </c>
      <c r="CX11" s="131">
        <v>0.01</v>
      </c>
      <c r="CY11" s="132">
        <v>0</v>
      </c>
      <c r="CZ11" s="131">
        <v>0</v>
      </c>
      <c r="DA11" s="132">
        <v>0</v>
      </c>
      <c r="DB11" s="131">
        <v>0</v>
      </c>
      <c r="DC11" s="130">
        <v>61169142</v>
      </c>
      <c r="DD11" s="131">
        <v>0.12</v>
      </c>
      <c r="DE11" s="130">
        <v>130124150</v>
      </c>
      <c r="DF11" s="131">
        <v>0.26</v>
      </c>
      <c r="DG11" s="130">
        <v>1186226</v>
      </c>
      <c r="DH11" s="131">
        <v>0</v>
      </c>
      <c r="DI11" s="130">
        <v>16261977</v>
      </c>
      <c r="DJ11" s="131">
        <v>0.03</v>
      </c>
      <c r="DK11" s="130">
        <v>810001</v>
      </c>
      <c r="DL11" s="131">
        <v>0</v>
      </c>
      <c r="DM11" s="130">
        <v>30421390</v>
      </c>
      <c r="DN11" s="131">
        <v>0.06</v>
      </c>
      <c r="DO11" s="130">
        <v>119845973</v>
      </c>
      <c r="DP11" s="131">
        <v>0.24</v>
      </c>
      <c r="DQ11" s="132">
        <v>0</v>
      </c>
      <c r="DR11" s="131">
        <v>0</v>
      </c>
      <c r="DS11" s="130">
        <v>17314436</v>
      </c>
      <c r="DT11" s="131">
        <v>0.04</v>
      </c>
      <c r="DU11" s="132">
        <v>0</v>
      </c>
      <c r="DV11" s="131">
        <v>0</v>
      </c>
    </row>
    <row r="12" spans="1:159" s="102" customFormat="1" x14ac:dyDescent="0.35">
      <c r="A12" s="88" t="s">
        <v>205</v>
      </c>
      <c r="B12" s="89"/>
      <c r="C12" s="69">
        <v>9209944</v>
      </c>
      <c r="D12" s="69">
        <v>7782298</v>
      </c>
      <c r="E12" s="69">
        <v>7772400</v>
      </c>
      <c r="F12" s="69">
        <f t="shared" si="1"/>
        <v>139544.60606060605</v>
      </c>
      <c r="G12" s="90" t="s">
        <v>206</v>
      </c>
      <c r="H12" s="90" t="s">
        <v>196</v>
      </c>
      <c r="I12" s="90">
        <v>66</v>
      </c>
      <c r="J12" s="90">
        <v>33</v>
      </c>
      <c r="K12" s="67">
        <v>0.5</v>
      </c>
      <c r="L12" s="90">
        <v>33</v>
      </c>
      <c r="M12" s="67">
        <v>0.5</v>
      </c>
      <c r="N12" s="90">
        <v>9</v>
      </c>
      <c r="O12" s="90">
        <v>2</v>
      </c>
      <c r="P12" s="91" t="s">
        <v>325</v>
      </c>
      <c r="Q12" s="92">
        <v>0.51500000000000001</v>
      </c>
      <c r="R12" s="93" t="s">
        <v>329</v>
      </c>
      <c r="S12" s="122"/>
      <c r="T12" s="123">
        <v>11</v>
      </c>
      <c r="U12" s="68">
        <f t="shared" si="2"/>
        <v>0.16666666666666666</v>
      </c>
      <c r="V12" s="90">
        <v>4</v>
      </c>
      <c r="W12" s="68">
        <f t="shared" si="3"/>
        <v>6.0606060606060608E-2</v>
      </c>
      <c r="X12" s="90">
        <v>5</v>
      </c>
      <c r="Y12" s="68">
        <f t="shared" si="4"/>
        <v>7.575757575757576E-2</v>
      </c>
      <c r="Z12" s="95">
        <v>1</v>
      </c>
      <c r="AA12" s="68">
        <f t="shared" si="5"/>
        <v>1.5151515151515152E-2</v>
      </c>
      <c r="AB12" s="90">
        <v>3</v>
      </c>
      <c r="AC12" s="68">
        <f t="shared" si="6"/>
        <v>4.5454545454545456E-2</v>
      </c>
      <c r="AD12" s="90">
        <v>0</v>
      </c>
      <c r="AE12" s="68">
        <f t="shared" si="7"/>
        <v>0</v>
      </c>
      <c r="AF12" s="90">
        <v>0</v>
      </c>
      <c r="AG12" s="68">
        <f t="shared" si="8"/>
        <v>0</v>
      </c>
      <c r="AH12" s="90">
        <v>34</v>
      </c>
      <c r="AI12" s="68">
        <f t="shared" si="9"/>
        <v>0.51515151515151514</v>
      </c>
      <c r="AJ12" s="90">
        <v>1</v>
      </c>
      <c r="AK12" s="68">
        <f t="shared" si="10"/>
        <v>1.5151515151515152E-2</v>
      </c>
      <c r="AL12" s="90">
        <v>1</v>
      </c>
      <c r="AM12" s="68">
        <f t="shared" si="11"/>
        <v>1.5151515151515152E-2</v>
      </c>
      <c r="AN12" s="90">
        <v>6</v>
      </c>
      <c r="AO12" s="68">
        <f t="shared" si="12"/>
        <v>9.0909090909090912E-2</v>
      </c>
      <c r="AP12" s="96">
        <v>66</v>
      </c>
      <c r="AQ12" s="96">
        <v>32</v>
      </c>
      <c r="AR12" s="97">
        <f t="shared" si="13"/>
        <v>0.48484848484848486</v>
      </c>
      <c r="AS12" s="90">
        <v>34</v>
      </c>
      <c r="AT12" s="97">
        <f t="shared" si="14"/>
        <v>0.51515151515151514</v>
      </c>
      <c r="AU12" s="90">
        <v>4</v>
      </c>
      <c r="AV12" s="98">
        <v>0.36363636363636398</v>
      </c>
      <c r="AW12" s="96">
        <v>1</v>
      </c>
      <c r="AX12" s="98">
        <v>0.25</v>
      </c>
      <c r="AY12" s="90">
        <v>4</v>
      </c>
      <c r="AZ12" s="98">
        <v>0.8</v>
      </c>
      <c r="BA12" s="90">
        <v>1</v>
      </c>
      <c r="BB12" s="98">
        <v>1</v>
      </c>
      <c r="BC12" s="90">
        <v>3</v>
      </c>
      <c r="BD12" s="98">
        <v>1</v>
      </c>
      <c r="BE12" s="90">
        <v>0</v>
      </c>
      <c r="BF12" s="98" t="s">
        <v>192</v>
      </c>
      <c r="BG12" s="90">
        <v>0</v>
      </c>
      <c r="BH12" s="98" t="s">
        <v>192</v>
      </c>
      <c r="BI12" s="90">
        <v>18</v>
      </c>
      <c r="BJ12" s="98">
        <v>0.52941176470588203</v>
      </c>
      <c r="BK12" s="90">
        <v>1</v>
      </c>
      <c r="BL12" s="98">
        <v>0</v>
      </c>
      <c r="BM12" s="90">
        <v>0</v>
      </c>
      <c r="BN12" s="98">
        <v>0</v>
      </c>
      <c r="BO12" s="90">
        <v>3</v>
      </c>
      <c r="BP12" s="98">
        <v>0.5</v>
      </c>
      <c r="BQ12" s="66">
        <v>1471386210</v>
      </c>
      <c r="BR12" s="66">
        <v>1472274250</v>
      </c>
      <c r="BS12" s="66">
        <v>1528220672</v>
      </c>
      <c r="BT12" s="66">
        <v>1589349499</v>
      </c>
      <c r="BU12" s="66">
        <v>1820457828</v>
      </c>
      <c r="BV12" s="99">
        <v>1903067108</v>
      </c>
      <c r="BW12" s="100">
        <v>2366054290</v>
      </c>
      <c r="BX12" s="100">
        <v>1766054290</v>
      </c>
      <c r="BY12" s="100">
        <v>1766054290</v>
      </c>
      <c r="BZ12" s="100">
        <v>1743697228</v>
      </c>
      <c r="CA12" s="99">
        <v>217962153520</v>
      </c>
      <c r="CB12" s="100">
        <v>2143697228</v>
      </c>
      <c r="CC12" s="66">
        <v>400000000</v>
      </c>
      <c r="CD12" s="68">
        <f t="shared" si="15"/>
        <v>0.18659351459496312</v>
      </c>
      <c r="CE12" s="101">
        <f t="shared" si="16"/>
        <v>7.9999999992659276E-3</v>
      </c>
      <c r="CF12" s="100">
        <f t="shared" si="17"/>
        <v>26419654.969696969</v>
      </c>
      <c r="CG12" s="99">
        <f t="shared" si="18"/>
        <v>189.32766887616253</v>
      </c>
      <c r="CH12" s="125" t="s">
        <v>0</v>
      </c>
      <c r="CI12" s="130">
        <v>1766054290</v>
      </c>
      <c r="CJ12" s="130">
        <v>1887619877</v>
      </c>
      <c r="CK12" s="130">
        <v>1885410210</v>
      </c>
      <c r="CL12" s="131">
        <v>7.0000000000000007E-2</v>
      </c>
      <c r="CM12" s="131">
        <v>7.0000000000000007E-2</v>
      </c>
      <c r="CN12" s="135">
        <f t="shared" si="0"/>
        <v>28566821.363636363</v>
      </c>
      <c r="CO12" s="130">
        <v>1150026621</v>
      </c>
      <c r="CP12" s="131">
        <v>0.61</v>
      </c>
      <c r="CQ12" s="130">
        <v>7837687</v>
      </c>
      <c r="CR12" s="131">
        <v>0</v>
      </c>
      <c r="CS12" s="130">
        <v>79064347</v>
      </c>
      <c r="CT12" s="131">
        <v>0.04</v>
      </c>
      <c r="CU12" s="130">
        <v>641955042</v>
      </c>
      <c r="CV12" s="131">
        <v>0.34</v>
      </c>
      <c r="CW12" s="130">
        <v>6526513</v>
      </c>
      <c r="CX12" s="131">
        <v>0</v>
      </c>
      <c r="CY12" s="132">
        <v>0</v>
      </c>
      <c r="CZ12" s="131">
        <v>0</v>
      </c>
      <c r="DA12" s="132">
        <v>0</v>
      </c>
      <c r="DB12" s="131">
        <v>0</v>
      </c>
      <c r="DC12" s="130">
        <v>367926157</v>
      </c>
      <c r="DD12" s="131">
        <v>0.2</v>
      </c>
      <c r="DE12" s="130">
        <v>77680588</v>
      </c>
      <c r="DF12" s="131">
        <v>0.04</v>
      </c>
      <c r="DG12" s="130">
        <v>10485</v>
      </c>
      <c r="DH12" s="131">
        <v>0</v>
      </c>
      <c r="DI12" s="130">
        <v>6202288</v>
      </c>
      <c r="DJ12" s="131">
        <v>0</v>
      </c>
      <c r="DK12" s="130">
        <v>467755</v>
      </c>
      <c r="DL12" s="131">
        <v>0</v>
      </c>
      <c r="DM12" s="130">
        <v>528525</v>
      </c>
      <c r="DN12" s="131">
        <v>0</v>
      </c>
      <c r="DO12" s="130">
        <v>15871311</v>
      </c>
      <c r="DP12" s="131">
        <v>0.01</v>
      </c>
      <c r="DQ12" s="132">
        <v>0</v>
      </c>
      <c r="DR12" s="131">
        <v>0</v>
      </c>
      <c r="DS12" s="130">
        <v>301955042</v>
      </c>
      <c r="DT12" s="131">
        <v>0.16</v>
      </c>
      <c r="DU12" s="132">
        <v>0</v>
      </c>
      <c r="DV12" s="131">
        <v>0</v>
      </c>
    </row>
    <row r="13" spans="1:159" x14ac:dyDescent="0.35">
      <c r="A13" s="15" t="s">
        <v>207</v>
      </c>
      <c r="B13" s="16"/>
      <c r="C13" s="17">
        <v>3146771</v>
      </c>
      <c r="D13" s="17">
        <v>2265561</v>
      </c>
      <c r="E13" s="17">
        <v>2262052</v>
      </c>
      <c r="F13" s="17">
        <f t="shared" si="1"/>
        <v>125870.84</v>
      </c>
      <c r="G13" s="31" t="s">
        <v>199</v>
      </c>
      <c r="H13" s="31" t="s">
        <v>322</v>
      </c>
      <c r="I13" s="31">
        <v>25</v>
      </c>
      <c r="J13" s="31">
        <v>16</v>
      </c>
      <c r="K13" s="29">
        <v>0.64</v>
      </c>
      <c r="L13" s="31">
        <v>9</v>
      </c>
      <c r="M13" s="29">
        <v>0.36</v>
      </c>
      <c r="N13" s="31">
        <v>5</v>
      </c>
      <c r="O13" s="31">
        <v>1</v>
      </c>
      <c r="P13" s="21" t="s">
        <v>200</v>
      </c>
      <c r="Q13" s="33">
        <v>0.64</v>
      </c>
      <c r="R13" s="22" t="s">
        <v>328</v>
      </c>
      <c r="S13" s="56"/>
      <c r="T13" s="31">
        <v>3</v>
      </c>
      <c r="U13" s="20">
        <f t="shared" si="2"/>
        <v>0.12</v>
      </c>
      <c r="V13" s="31">
        <v>16</v>
      </c>
      <c r="W13" s="20">
        <f t="shared" si="3"/>
        <v>0.64</v>
      </c>
      <c r="X13" s="31">
        <v>0</v>
      </c>
      <c r="Y13" s="20">
        <f t="shared" si="4"/>
        <v>0</v>
      </c>
      <c r="Z13" s="24">
        <v>1</v>
      </c>
      <c r="AA13" s="20">
        <f t="shared" si="5"/>
        <v>0.04</v>
      </c>
      <c r="AB13" s="31">
        <v>0</v>
      </c>
      <c r="AC13" s="20">
        <f t="shared" si="6"/>
        <v>0</v>
      </c>
      <c r="AD13" s="31">
        <v>0</v>
      </c>
      <c r="AE13" s="20">
        <f t="shared" si="7"/>
        <v>0</v>
      </c>
      <c r="AF13" s="31">
        <v>0</v>
      </c>
      <c r="AG13" s="20">
        <f t="shared" si="8"/>
        <v>0</v>
      </c>
      <c r="AH13" s="31">
        <v>4</v>
      </c>
      <c r="AI13" s="20">
        <f t="shared" si="9"/>
        <v>0.16</v>
      </c>
      <c r="AJ13" s="31">
        <v>0</v>
      </c>
      <c r="AK13" s="20">
        <f t="shared" si="10"/>
        <v>0</v>
      </c>
      <c r="AL13" s="31">
        <v>1</v>
      </c>
      <c r="AM13" s="20">
        <f t="shared" si="11"/>
        <v>0.04</v>
      </c>
      <c r="AN13" s="31">
        <v>0</v>
      </c>
      <c r="AO13" s="20">
        <f t="shared" si="12"/>
        <v>0</v>
      </c>
      <c r="AP13" s="19">
        <v>25</v>
      </c>
      <c r="AQ13" s="19">
        <v>10</v>
      </c>
      <c r="AR13" s="25">
        <f t="shared" si="13"/>
        <v>0.4</v>
      </c>
      <c r="AS13" s="31">
        <v>15</v>
      </c>
      <c r="AT13" s="25">
        <f t="shared" si="14"/>
        <v>0.6</v>
      </c>
      <c r="AU13" s="31">
        <v>2</v>
      </c>
      <c r="AV13" s="26">
        <v>0.66666666666666696</v>
      </c>
      <c r="AW13" s="19">
        <v>8</v>
      </c>
      <c r="AX13" s="26">
        <v>0.5</v>
      </c>
      <c r="AY13" s="31">
        <v>0</v>
      </c>
      <c r="AZ13" s="26" t="s">
        <v>192</v>
      </c>
      <c r="BA13" s="31">
        <v>1</v>
      </c>
      <c r="BB13" s="26">
        <v>1</v>
      </c>
      <c r="BC13" s="31">
        <v>0</v>
      </c>
      <c r="BD13" s="26" t="s">
        <v>192</v>
      </c>
      <c r="BE13" s="31">
        <v>0</v>
      </c>
      <c r="BF13" s="26" t="s">
        <v>192</v>
      </c>
      <c r="BG13" s="31">
        <v>0</v>
      </c>
      <c r="BH13" s="26" t="s">
        <v>192</v>
      </c>
      <c r="BI13" s="31">
        <v>3</v>
      </c>
      <c r="BJ13" s="26">
        <v>0.75</v>
      </c>
      <c r="BK13" s="31">
        <v>0</v>
      </c>
      <c r="BL13" s="26" t="s">
        <v>192</v>
      </c>
      <c r="BM13" s="31">
        <v>1</v>
      </c>
      <c r="BN13" s="26">
        <v>1</v>
      </c>
      <c r="BO13" s="31">
        <v>0</v>
      </c>
      <c r="BP13" s="26" t="s">
        <v>192</v>
      </c>
      <c r="BQ13" s="32">
        <v>101133000</v>
      </c>
      <c r="BR13" s="32">
        <v>116456000</v>
      </c>
      <c r="BS13" s="32">
        <v>136615000</v>
      </c>
      <c r="BT13" s="32">
        <v>129784000</v>
      </c>
      <c r="BU13" s="32">
        <v>174030000</v>
      </c>
      <c r="BV13" s="32">
        <v>192731875</v>
      </c>
      <c r="BW13" s="27">
        <v>199806276</v>
      </c>
      <c r="BX13" s="27">
        <v>199806276</v>
      </c>
      <c r="BY13" s="27">
        <v>199806276</v>
      </c>
      <c r="BZ13" s="27">
        <v>199806276</v>
      </c>
      <c r="CA13" s="27">
        <v>52675671250.010002</v>
      </c>
      <c r="CB13" s="27">
        <v>374606776</v>
      </c>
      <c r="CC13" s="18">
        <v>174800500</v>
      </c>
      <c r="CD13" s="20">
        <f t="shared" si="15"/>
        <v>0.46662396731446204</v>
      </c>
      <c r="CE13" s="28">
        <f t="shared" si="16"/>
        <v>3.7931415254620427E-3</v>
      </c>
      <c r="CF13" s="27">
        <f t="shared" si="17"/>
        <v>7992251.04</v>
      </c>
      <c r="CG13" s="32">
        <f t="shared" si="18"/>
        <v>63.49565189205061</v>
      </c>
      <c r="CH13" s="125" t="s">
        <v>0</v>
      </c>
      <c r="CI13" s="130">
        <v>199806276</v>
      </c>
      <c r="CJ13" s="130">
        <v>243539652</v>
      </c>
      <c r="CK13" s="130">
        <v>243361830</v>
      </c>
      <c r="CL13" s="131">
        <v>0.22</v>
      </c>
      <c r="CM13" s="131">
        <v>0.22</v>
      </c>
      <c r="CN13" s="135">
        <f t="shared" si="0"/>
        <v>9734473.1999999993</v>
      </c>
      <c r="CO13" s="130">
        <v>93057359</v>
      </c>
      <c r="CP13" s="131">
        <v>0.38</v>
      </c>
      <c r="CQ13" s="130">
        <v>7974466</v>
      </c>
      <c r="CR13" s="131">
        <v>0.03</v>
      </c>
      <c r="CS13" s="130">
        <v>141015582</v>
      </c>
      <c r="CT13" s="131">
        <v>0.57999999999999996</v>
      </c>
      <c r="CU13" s="130">
        <v>503668</v>
      </c>
      <c r="CV13" s="131">
        <v>0</v>
      </c>
      <c r="CW13" s="130">
        <v>810755</v>
      </c>
      <c r="CX13" s="131">
        <v>0</v>
      </c>
      <c r="CY13" s="132">
        <v>0</v>
      </c>
      <c r="CZ13" s="131">
        <v>0</v>
      </c>
      <c r="DA13" s="132">
        <v>0</v>
      </c>
      <c r="DB13" s="131">
        <v>0</v>
      </c>
      <c r="DC13" s="130">
        <v>3003126</v>
      </c>
      <c r="DD13" s="131">
        <v>0.01</v>
      </c>
      <c r="DE13" s="130">
        <v>6906429</v>
      </c>
      <c r="DF13" s="131">
        <v>0.03</v>
      </c>
      <c r="DG13" s="130">
        <v>1785161</v>
      </c>
      <c r="DH13" s="131">
        <v>0.01</v>
      </c>
      <c r="DI13" s="130">
        <v>21981369</v>
      </c>
      <c r="DJ13" s="131">
        <v>0.09</v>
      </c>
      <c r="DK13" s="130">
        <v>156717</v>
      </c>
      <c r="DL13" s="131">
        <v>0</v>
      </c>
      <c r="DM13" s="130">
        <v>67269267</v>
      </c>
      <c r="DN13" s="131">
        <v>0.28000000000000003</v>
      </c>
      <c r="DO13" s="130">
        <v>34561</v>
      </c>
      <c r="DP13" s="131">
        <v>0</v>
      </c>
      <c r="DQ13" s="132">
        <v>0</v>
      </c>
      <c r="DR13" s="131">
        <v>0</v>
      </c>
      <c r="DS13" s="130">
        <v>503668</v>
      </c>
      <c r="DT13" s="131">
        <v>0</v>
      </c>
      <c r="DU13" s="132">
        <v>0</v>
      </c>
      <c r="DV13" s="131">
        <v>0</v>
      </c>
    </row>
    <row r="14" spans="1:159" x14ac:dyDescent="0.35">
      <c r="A14" s="15" t="s">
        <v>209</v>
      </c>
      <c r="B14" s="16"/>
      <c r="C14" s="17">
        <v>731391</v>
      </c>
      <c r="D14" s="17">
        <v>557280</v>
      </c>
      <c r="E14" s="17">
        <v>556312</v>
      </c>
      <c r="F14" s="17">
        <f t="shared" si="1"/>
        <v>29255.64</v>
      </c>
      <c r="G14" s="31" t="s">
        <v>210</v>
      </c>
      <c r="H14" s="31" t="s">
        <v>196</v>
      </c>
      <c r="I14" s="31">
        <v>25</v>
      </c>
      <c r="J14" s="31">
        <v>16</v>
      </c>
      <c r="K14" s="29">
        <v>0.64</v>
      </c>
      <c r="L14" s="31">
        <v>9</v>
      </c>
      <c r="M14" s="29">
        <v>0.36</v>
      </c>
      <c r="N14" s="31">
        <v>8</v>
      </c>
      <c r="O14" s="19">
        <v>2</v>
      </c>
      <c r="P14" s="21" t="s">
        <v>325</v>
      </c>
      <c r="Q14" s="33">
        <v>0.32</v>
      </c>
      <c r="R14" s="22" t="s">
        <v>329</v>
      </c>
      <c r="S14" s="56"/>
      <c r="T14" s="31">
        <v>3</v>
      </c>
      <c r="U14" s="20">
        <f t="shared" si="2"/>
        <v>0.12</v>
      </c>
      <c r="V14" s="31">
        <v>3</v>
      </c>
      <c r="W14" s="20">
        <f t="shared" si="3"/>
        <v>0.12</v>
      </c>
      <c r="X14" s="31">
        <v>0</v>
      </c>
      <c r="Y14" s="20">
        <f t="shared" si="4"/>
        <v>0</v>
      </c>
      <c r="Z14" s="24">
        <v>2</v>
      </c>
      <c r="AA14" s="20">
        <f t="shared" si="5"/>
        <v>0.08</v>
      </c>
      <c r="AB14" s="31">
        <v>3</v>
      </c>
      <c r="AC14" s="20">
        <f t="shared" si="6"/>
        <v>0.12</v>
      </c>
      <c r="AD14" s="31">
        <v>1</v>
      </c>
      <c r="AE14" s="20">
        <f t="shared" si="7"/>
        <v>0.04</v>
      </c>
      <c r="AF14" s="31">
        <v>1</v>
      </c>
      <c r="AG14" s="20">
        <f t="shared" si="8"/>
        <v>0.04</v>
      </c>
      <c r="AH14" s="31">
        <v>8</v>
      </c>
      <c r="AI14" s="20">
        <f t="shared" si="9"/>
        <v>0.32</v>
      </c>
      <c r="AJ14" s="31">
        <v>0</v>
      </c>
      <c r="AK14" s="20">
        <f t="shared" si="10"/>
        <v>0</v>
      </c>
      <c r="AL14" s="31">
        <v>3</v>
      </c>
      <c r="AM14" s="20">
        <f t="shared" si="11"/>
        <v>0.12</v>
      </c>
      <c r="AN14" s="31">
        <v>2</v>
      </c>
      <c r="AO14" s="20">
        <f t="shared" si="12"/>
        <v>0.08</v>
      </c>
      <c r="AP14" s="19">
        <v>25</v>
      </c>
      <c r="AQ14" s="19">
        <v>11</v>
      </c>
      <c r="AR14" s="25">
        <f t="shared" si="13"/>
        <v>0.44</v>
      </c>
      <c r="AS14" s="31">
        <v>14</v>
      </c>
      <c r="AT14" s="25">
        <f t="shared" si="14"/>
        <v>0.56000000000000005</v>
      </c>
      <c r="AU14" s="31">
        <v>1</v>
      </c>
      <c r="AV14" s="26">
        <v>0.33333333333333298</v>
      </c>
      <c r="AW14" s="19">
        <v>2</v>
      </c>
      <c r="AX14" s="26">
        <v>0.66666666666666696</v>
      </c>
      <c r="AY14" s="31">
        <v>0</v>
      </c>
      <c r="AZ14" s="26" t="s">
        <v>192</v>
      </c>
      <c r="BA14" s="31">
        <v>1</v>
      </c>
      <c r="BB14" s="26">
        <v>0.5</v>
      </c>
      <c r="BC14" s="31">
        <v>2</v>
      </c>
      <c r="BD14" s="26">
        <v>0.66666666666666696</v>
      </c>
      <c r="BE14" s="31">
        <v>1</v>
      </c>
      <c r="BF14" s="26">
        <v>1</v>
      </c>
      <c r="BG14" s="31">
        <v>1</v>
      </c>
      <c r="BH14" s="26">
        <v>1</v>
      </c>
      <c r="BI14" s="31">
        <v>4</v>
      </c>
      <c r="BJ14" s="26">
        <v>0.5</v>
      </c>
      <c r="BK14" s="31">
        <v>0</v>
      </c>
      <c r="BL14" s="26" t="s">
        <v>192</v>
      </c>
      <c r="BM14" s="31">
        <v>2</v>
      </c>
      <c r="BN14" s="26">
        <v>0.66666666666666696</v>
      </c>
      <c r="BO14" s="31">
        <v>1</v>
      </c>
      <c r="BP14" s="26">
        <v>0.5</v>
      </c>
      <c r="BQ14" s="32">
        <v>84815390.400000006</v>
      </c>
      <c r="BR14" s="32">
        <v>88208007</v>
      </c>
      <c r="BS14" s="32">
        <v>88208007</v>
      </c>
      <c r="BT14" s="32">
        <v>88208007</v>
      </c>
      <c r="BU14" s="32">
        <v>102208007</v>
      </c>
      <c r="BV14" s="32">
        <v>93280000</v>
      </c>
      <c r="BW14" s="27">
        <v>95000000</v>
      </c>
      <c r="BX14" s="27">
        <v>95000000</v>
      </c>
      <c r="BY14" s="27">
        <v>115000000</v>
      </c>
      <c r="BZ14" s="27">
        <v>115000000</v>
      </c>
      <c r="CA14" s="32">
        <v>17546068000</v>
      </c>
      <c r="CB14" s="27">
        <v>153000000</v>
      </c>
      <c r="CC14" s="18">
        <v>38000000</v>
      </c>
      <c r="CD14" s="20">
        <f t="shared" si="15"/>
        <v>0.24836601307189543</v>
      </c>
      <c r="CE14" s="28">
        <f t="shared" si="16"/>
        <v>6.5541749866693784E-3</v>
      </c>
      <c r="CF14" s="27">
        <f t="shared" si="17"/>
        <v>4600000</v>
      </c>
      <c r="CG14" s="32">
        <f t="shared" si="18"/>
        <v>157.23463920119335</v>
      </c>
      <c r="CH14" s="125" t="s">
        <v>0</v>
      </c>
      <c r="CI14" s="130">
        <v>115000000</v>
      </c>
      <c r="CJ14" s="130">
        <v>113742317</v>
      </c>
      <c r="CK14" s="130">
        <v>111040900</v>
      </c>
      <c r="CL14" s="131">
        <v>-0.01</v>
      </c>
      <c r="CM14" s="131">
        <v>-0.03</v>
      </c>
      <c r="CN14" s="135">
        <f t="shared" si="0"/>
        <v>4441636</v>
      </c>
      <c r="CO14" s="130">
        <v>72893035</v>
      </c>
      <c r="CP14" s="131">
        <v>0.66</v>
      </c>
      <c r="CQ14" s="130">
        <v>1861877</v>
      </c>
      <c r="CR14" s="131">
        <v>0.02</v>
      </c>
      <c r="CS14" s="130">
        <v>10550649</v>
      </c>
      <c r="CT14" s="131">
        <v>0.1</v>
      </c>
      <c r="CU14" s="130">
        <v>25488161</v>
      </c>
      <c r="CV14" s="131">
        <v>0.23</v>
      </c>
      <c r="CW14" s="130">
        <v>39089</v>
      </c>
      <c r="CX14" s="131">
        <v>0</v>
      </c>
      <c r="CY14" s="132">
        <v>0</v>
      </c>
      <c r="CZ14" s="131">
        <v>0</v>
      </c>
      <c r="DA14" s="132">
        <v>0</v>
      </c>
      <c r="DB14" s="131">
        <v>0</v>
      </c>
      <c r="DC14" s="130">
        <v>2848520</v>
      </c>
      <c r="DD14" s="131">
        <v>0.03</v>
      </c>
      <c r="DE14" s="130">
        <v>16216558</v>
      </c>
      <c r="DF14" s="131">
        <v>0.15</v>
      </c>
      <c r="DG14" s="130">
        <v>169929</v>
      </c>
      <c r="DH14" s="131">
        <v>0</v>
      </c>
      <c r="DI14" s="130">
        <v>4320269</v>
      </c>
      <c r="DJ14" s="131">
        <v>0.04</v>
      </c>
      <c r="DK14" s="130">
        <v>128855</v>
      </c>
      <c r="DL14" s="131">
        <v>0</v>
      </c>
      <c r="DM14" s="130">
        <v>355106</v>
      </c>
      <c r="DN14" s="131">
        <v>0</v>
      </c>
      <c r="DO14" s="130">
        <v>1406894</v>
      </c>
      <c r="DP14" s="131">
        <v>0.01</v>
      </c>
      <c r="DQ14" s="132">
        <v>0</v>
      </c>
      <c r="DR14" s="131">
        <v>0</v>
      </c>
      <c r="DS14" s="132">
        <v>0</v>
      </c>
      <c r="DT14" s="131">
        <v>0</v>
      </c>
      <c r="DU14" s="130">
        <v>7351729</v>
      </c>
      <c r="DV14" s="131">
        <v>7.0000000000000007E-2</v>
      </c>
    </row>
    <row r="15" spans="1:159" x14ac:dyDescent="0.35">
      <c r="A15" s="15" t="s">
        <v>211</v>
      </c>
      <c r="B15" s="16"/>
      <c r="C15" s="17">
        <v>1832650</v>
      </c>
      <c r="D15" s="17">
        <v>1336576</v>
      </c>
      <c r="E15" s="17">
        <v>1332803</v>
      </c>
      <c r="F15" s="17">
        <f t="shared" si="1"/>
        <v>73306</v>
      </c>
      <c r="G15" s="31" t="s">
        <v>212</v>
      </c>
      <c r="H15" s="31" t="s">
        <v>196</v>
      </c>
      <c r="I15" s="31">
        <v>25</v>
      </c>
      <c r="J15" s="31">
        <v>15</v>
      </c>
      <c r="K15" s="29">
        <v>0.6</v>
      </c>
      <c r="L15" s="31">
        <v>10</v>
      </c>
      <c r="M15" s="29">
        <v>0.4</v>
      </c>
      <c r="N15" s="31">
        <v>5</v>
      </c>
      <c r="O15" s="19">
        <v>0</v>
      </c>
      <c r="P15" s="21" t="s">
        <v>325</v>
      </c>
      <c r="Q15" s="33">
        <v>0.4</v>
      </c>
      <c r="R15" s="22" t="s">
        <v>329</v>
      </c>
      <c r="S15" s="56"/>
      <c r="T15" s="31">
        <v>5</v>
      </c>
      <c r="U15" s="20">
        <f t="shared" si="2"/>
        <v>0.2</v>
      </c>
      <c r="V15" s="31">
        <v>5</v>
      </c>
      <c r="W15" s="20">
        <f t="shared" si="3"/>
        <v>0.2</v>
      </c>
      <c r="X15" s="31">
        <v>0</v>
      </c>
      <c r="Y15" s="20">
        <f t="shared" si="4"/>
        <v>0</v>
      </c>
      <c r="Z15" s="24">
        <v>1</v>
      </c>
      <c r="AA15" s="20">
        <f t="shared" si="5"/>
        <v>0.04</v>
      </c>
      <c r="AB15" s="31">
        <v>4</v>
      </c>
      <c r="AC15" s="20">
        <f t="shared" si="6"/>
        <v>0.16</v>
      </c>
      <c r="AD15" s="31">
        <v>0</v>
      </c>
      <c r="AE15" s="20">
        <f t="shared" si="7"/>
        <v>0</v>
      </c>
      <c r="AF15" s="31">
        <v>0</v>
      </c>
      <c r="AG15" s="20">
        <f t="shared" si="8"/>
        <v>0</v>
      </c>
      <c r="AH15" s="31">
        <v>10</v>
      </c>
      <c r="AI15" s="20">
        <f t="shared" si="9"/>
        <v>0.4</v>
      </c>
      <c r="AJ15" s="31">
        <v>0</v>
      </c>
      <c r="AK15" s="20">
        <f t="shared" si="10"/>
        <v>0</v>
      </c>
      <c r="AL15" s="31">
        <v>0</v>
      </c>
      <c r="AM15" s="20">
        <f t="shared" si="11"/>
        <v>0</v>
      </c>
      <c r="AN15" s="31">
        <v>0</v>
      </c>
      <c r="AO15" s="20">
        <f t="shared" si="12"/>
        <v>0</v>
      </c>
      <c r="AP15" s="19">
        <v>25</v>
      </c>
      <c r="AQ15" s="19">
        <v>15</v>
      </c>
      <c r="AR15" s="25">
        <f t="shared" si="13"/>
        <v>0.6</v>
      </c>
      <c r="AS15" s="31">
        <v>10</v>
      </c>
      <c r="AT15" s="25">
        <f t="shared" si="14"/>
        <v>0.4</v>
      </c>
      <c r="AU15" s="31">
        <v>1</v>
      </c>
      <c r="AV15" s="26">
        <v>0.2</v>
      </c>
      <c r="AW15" s="19">
        <v>3</v>
      </c>
      <c r="AX15" s="26">
        <v>0.6</v>
      </c>
      <c r="AY15" s="31">
        <v>0</v>
      </c>
      <c r="AZ15" s="26" t="s">
        <v>192</v>
      </c>
      <c r="BA15" s="31">
        <v>0</v>
      </c>
      <c r="BB15" s="26">
        <v>0</v>
      </c>
      <c r="BC15" s="31">
        <v>2</v>
      </c>
      <c r="BD15" s="26">
        <v>0.5</v>
      </c>
      <c r="BE15" s="31">
        <v>0</v>
      </c>
      <c r="BF15" s="26" t="s">
        <v>192</v>
      </c>
      <c r="BG15" s="31">
        <v>0</v>
      </c>
      <c r="BH15" s="26" t="s">
        <v>192</v>
      </c>
      <c r="BI15" s="31">
        <v>4</v>
      </c>
      <c r="BJ15" s="26">
        <v>0.4</v>
      </c>
      <c r="BK15" s="31">
        <v>0</v>
      </c>
      <c r="BL15" s="26" t="s">
        <v>192</v>
      </c>
      <c r="BM15" s="31">
        <v>0</v>
      </c>
      <c r="BN15" s="26" t="s">
        <v>192</v>
      </c>
      <c r="BO15" s="31">
        <v>0</v>
      </c>
      <c r="BP15" s="26" t="s">
        <v>192</v>
      </c>
      <c r="BQ15" s="32">
        <v>156888086</v>
      </c>
      <c r="BR15" s="32">
        <v>164895159</v>
      </c>
      <c r="BS15" s="32">
        <v>157604925</v>
      </c>
      <c r="BT15" s="32">
        <v>165485177</v>
      </c>
      <c r="BU15" s="32">
        <v>176390000</v>
      </c>
      <c r="BV15" s="32">
        <v>232604500</v>
      </c>
      <c r="BW15" s="27">
        <v>191441070</v>
      </c>
      <c r="BX15" s="27">
        <v>210357736</v>
      </c>
      <c r="BY15" s="32">
        <v>253317132</v>
      </c>
      <c r="BZ15" s="32">
        <v>194941602</v>
      </c>
      <c r="CA15" s="37">
        <v>33274690848</v>
      </c>
      <c r="CB15" s="27">
        <v>224951292</v>
      </c>
      <c r="CC15" s="18">
        <v>30009690</v>
      </c>
      <c r="CD15" s="20">
        <f t="shared" si="15"/>
        <v>0.13340527957492238</v>
      </c>
      <c r="CE15" s="28">
        <f t="shared" si="16"/>
        <v>5.8585548665350592E-3</v>
      </c>
      <c r="CF15" s="27">
        <f t="shared" si="17"/>
        <v>7797664.0800000001</v>
      </c>
      <c r="CG15" s="32">
        <f t="shared" si="18"/>
        <v>106.37143044225574</v>
      </c>
      <c r="CH15" s="125" t="s">
        <v>0</v>
      </c>
      <c r="CI15" s="130">
        <v>253317132</v>
      </c>
      <c r="CJ15" s="130">
        <v>310654906</v>
      </c>
      <c r="CK15" s="130">
        <v>310654906</v>
      </c>
      <c r="CL15" s="131">
        <v>0.23</v>
      </c>
      <c r="CM15" s="131">
        <v>0.23</v>
      </c>
      <c r="CN15" s="135">
        <f t="shared" si="0"/>
        <v>12426196.24</v>
      </c>
      <c r="CO15" s="130">
        <v>136539072</v>
      </c>
      <c r="CP15" s="131">
        <v>0.44</v>
      </c>
      <c r="CQ15" s="130">
        <v>17738713</v>
      </c>
      <c r="CR15" s="131">
        <v>0.06</v>
      </c>
      <c r="CS15" s="130">
        <v>155699732</v>
      </c>
      <c r="CT15" s="131">
        <v>0.5</v>
      </c>
      <c r="CU15" s="132">
        <v>0</v>
      </c>
      <c r="CV15" s="131">
        <v>0</v>
      </c>
      <c r="CW15" s="130">
        <v>677389</v>
      </c>
      <c r="CX15" s="131">
        <v>0</v>
      </c>
      <c r="CY15" s="132">
        <v>0</v>
      </c>
      <c r="CZ15" s="131">
        <v>0</v>
      </c>
      <c r="DA15" s="132">
        <v>0</v>
      </c>
      <c r="DB15" s="131">
        <v>0</v>
      </c>
      <c r="DC15" s="132">
        <v>0</v>
      </c>
      <c r="DD15" s="131">
        <v>0</v>
      </c>
      <c r="DE15" s="130">
        <v>171983222</v>
      </c>
      <c r="DF15" s="131">
        <v>0.55000000000000004</v>
      </c>
      <c r="DG15" s="130">
        <v>1294805</v>
      </c>
      <c r="DH15" s="131">
        <v>0</v>
      </c>
      <c r="DI15" s="130">
        <v>24067659</v>
      </c>
      <c r="DJ15" s="131">
        <v>0.08</v>
      </c>
      <c r="DK15" s="130">
        <v>7154</v>
      </c>
      <c r="DL15" s="131">
        <v>0</v>
      </c>
      <c r="DM15" s="130">
        <v>6031822</v>
      </c>
      <c r="DN15" s="131">
        <v>0.02</v>
      </c>
      <c r="DO15" s="130">
        <v>214084</v>
      </c>
      <c r="DP15" s="131">
        <v>0</v>
      </c>
      <c r="DQ15" s="132">
        <v>0</v>
      </c>
      <c r="DR15" s="131">
        <v>0</v>
      </c>
      <c r="DS15" s="132">
        <v>0</v>
      </c>
      <c r="DT15" s="131">
        <v>0</v>
      </c>
      <c r="DU15" s="132">
        <v>0</v>
      </c>
      <c r="DV15" s="131">
        <v>0</v>
      </c>
    </row>
    <row r="16" spans="1:159" x14ac:dyDescent="0.35">
      <c r="A16" s="15" t="s">
        <v>219</v>
      </c>
      <c r="B16" s="16"/>
      <c r="C16" s="17">
        <v>16992418</v>
      </c>
      <c r="D16" s="17">
        <v>12389287</v>
      </c>
      <c r="E16" s="17">
        <v>12376517</v>
      </c>
      <c r="F16" s="17">
        <f t="shared" si="1"/>
        <v>226565.57333333333</v>
      </c>
      <c r="G16" s="31" t="s">
        <v>220</v>
      </c>
      <c r="H16" s="31" t="s">
        <v>196</v>
      </c>
      <c r="I16" s="31">
        <v>75</v>
      </c>
      <c r="J16" s="31">
        <v>45</v>
      </c>
      <c r="K16" s="29">
        <v>0.6</v>
      </c>
      <c r="L16" s="31">
        <v>30</v>
      </c>
      <c r="M16" s="29">
        <v>0.4</v>
      </c>
      <c r="N16" s="31">
        <v>7</v>
      </c>
      <c r="O16" s="19">
        <v>0</v>
      </c>
      <c r="P16" s="21" t="s">
        <v>325</v>
      </c>
      <c r="Q16" s="33">
        <v>0.49333333333333335</v>
      </c>
      <c r="R16" s="22" t="s">
        <v>329</v>
      </c>
      <c r="S16" s="58"/>
      <c r="T16" s="31">
        <v>9</v>
      </c>
      <c r="U16" s="20">
        <f t="shared" si="2"/>
        <v>0.12</v>
      </c>
      <c r="V16" s="31">
        <v>12</v>
      </c>
      <c r="W16" s="20">
        <f t="shared" si="3"/>
        <v>0.16</v>
      </c>
      <c r="X16" s="31">
        <v>3</v>
      </c>
      <c r="Y16" s="20">
        <f t="shared" si="4"/>
        <v>0.04</v>
      </c>
      <c r="Z16" s="24">
        <v>2</v>
      </c>
      <c r="AA16" s="20">
        <f t="shared" si="5"/>
        <v>2.6666666666666668E-2</v>
      </c>
      <c r="AB16" s="31">
        <v>7</v>
      </c>
      <c r="AC16" s="20">
        <f t="shared" si="6"/>
        <v>9.3333333333333338E-2</v>
      </c>
      <c r="AD16" s="31">
        <v>0</v>
      </c>
      <c r="AE16" s="20">
        <f t="shared" si="7"/>
        <v>0</v>
      </c>
      <c r="AF16" s="31">
        <v>0</v>
      </c>
      <c r="AG16" s="20">
        <f t="shared" si="8"/>
        <v>0</v>
      </c>
      <c r="AH16" s="31">
        <v>37</v>
      </c>
      <c r="AI16" s="20">
        <f t="shared" si="9"/>
        <v>0.49333333333333335</v>
      </c>
      <c r="AJ16" s="31">
        <v>2</v>
      </c>
      <c r="AK16" s="20">
        <f t="shared" si="10"/>
        <v>2.6666666666666668E-2</v>
      </c>
      <c r="AL16" s="31">
        <v>0</v>
      </c>
      <c r="AM16" s="20">
        <f t="shared" si="11"/>
        <v>0</v>
      </c>
      <c r="AN16" s="31">
        <v>3</v>
      </c>
      <c r="AO16" s="20">
        <f t="shared" si="12"/>
        <v>0.04</v>
      </c>
      <c r="AP16" s="19">
        <v>75</v>
      </c>
      <c r="AQ16" s="19">
        <v>38</v>
      </c>
      <c r="AR16" s="25">
        <f t="shared" si="13"/>
        <v>0.50666666666666671</v>
      </c>
      <c r="AS16" s="31">
        <v>37</v>
      </c>
      <c r="AT16" s="25">
        <f t="shared" si="14"/>
        <v>0.49333333333333335</v>
      </c>
      <c r="AU16" s="31">
        <v>4</v>
      </c>
      <c r="AV16" s="26">
        <v>0.44444444444444398</v>
      </c>
      <c r="AW16" s="19">
        <v>6</v>
      </c>
      <c r="AX16" s="26">
        <v>0.5</v>
      </c>
      <c r="AY16" s="31">
        <v>2</v>
      </c>
      <c r="AZ16" s="26">
        <v>0.66666666666666696</v>
      </c>
      <c r="BA16" s="31">
        <v>1</v>
      </c>
      <c r="BB16" s="26">
        <v>0.5</v>
      </c>
      <c r="BC16" s="31">
        <v>2</v>
      </c>
      <c r="BD16" s="26">
        <v>0.28571428571428598</v>
      </c>
      <c r="BE16" s="31">
        <v>0</v>
      </c>
      <c r="BF16" s="26" t="s">
        <v>192</v>
      </c>
      <c r="BG16" s="31">
        <v>0</v>
      </c>
      <c r="BH16" s="26" t="s">
        <v>192</v>
      </c>
      <c r="BI16" s="31">
        <v>19</v>
      </c>
      <c r="BJ16" s="26">
        <v>0.51351351351351404</v>
      </c>
      <c r="BK16" s="31">
        <v>0</v>
      </c>
      <c r="BL16" s="26">
        <v>1</v>
      </c>
      <c r="BM16" s="31">
        <v>0</v>
      </c>
      <c r="BN16" s="26" t="s">
        <v>192</v>
      </c>
      <c r="BO16" s="31">
        <v>1</v>
      </c>
      <c r="BP16" s="26">
        <v>0.33333333333333298</v>
      </c>
      <c r="BQ16" s="32">
        <v>278858366</v>
      </c>
      <c r="BR16" s="32">
        <v>292794422</v>
      </c>
      <c r="BS16" s="32">
        <v>445251639</v>
      </c>
      <c r="BT16" s="32">
        <v>460374718</v>
      </c>
      <c r="BU16" s="32">
        <v>450650782</v>
      </c>
      <c r="BV16" s="32">
        <v>482251183.36000001</v>
      </c>
      <c r="BW16" s="27">
        <v>510039444</v>
      </c>
      <c r="BX16" s="27">
        <v>503517175</v>
      </c>
      <c r="BY16" s="32">
        <v>1400852077</v>
      </c>
      <c r="BZ16" s="32">
        <v>984642251</v>
      </c>
      <c r="CA16" s="32">
        <v>303120223774</v>
      </c>
      <c r="CB16" s="27">
        <v>1262157025</v>
      </c>
      <c r="CC16" s="18">
        <v>277514774</v>
      </c>
      <c r="CD16" s="20">
        <f t="shared" si="15"/>
        <v>0.21987341392803325</v>
      </c>
      <c r="CE16" s="28">
        <f t="shared" si="16"/>
        <v>3.2483555163053996E-3</v>
      </c>
      <c r="CF16" s="27">
        <f t="shared" si="17"/>
        <v>13128563.346666666</v>
      </c>
      <c r="CG16" s="32">
        <f t="shared" si="18"/>
        <v>57.945976317202181</v>
      </c>
      <c r="CH16" s="125" t="s">
        <v>419</v>
      </c>
      <c r="CI16" s="130">
        <v>1634477100</v>
      </c>
      <c r="CJ16" s="130">
        <v>1609633400</v>
      </c>
      <c r="CK16" s="130">
        <v>1579893800</v>
      </c>
      <c r="CL16" s="131">
        <v>-0.02</v>
      </c>
      <c r="CM16" s="131">
        <v>-0.03</v>
      </c>
      <c r="CN16" s="135">
        <f t="shared" si="0"/>
        <v>21065250.666666668</v>
      </c>
      <c r="CO16" s="130">
        <v>1098993900</v>
      </c>
      <c r="CP16" s="131">
        <v>0.7</v>
      </c>
      <c r="CQ16" s="130">
        <v>73290300</v>
      </c>
      <c r="CR16" s="131">
        <v>0.05</v>
      </c>
      <c r="CS16" s="130">
        <v>251922500</v>
      </c>
      <c r="CT16" s="131">
        <v>0.16</v>
      </c>
      <c r="CU16" s="130">
        <v>28714600</v>
      </c>
      <c r="CV16" s="131">
        <v>0.02</v>
      </c>
      <c r="CW16" s="130">
        <v>126973</v>
      </c>
      <c r="CX16" s="131">
        <v>0</v>
      </c>
      <c r="CY16" s="132">
        <v>0</v>
      </c>
      <c r="CZ16" s="131">
        <v>0</v>
      </c>
      <c r="DA16" s="132">
        <v>0</v>
      </c>
      <c r="DB16" s="131">
        <v>0</v>
      </c>
      <c r="DC16" s="132">
        <v>0</v>
      </c>
      <c r="DD16" s="131">
        <v>0</v>
      </c>
      <c r="DE16" s="130">
        <v>440621200</v>
      </c>
      <c r="DF16" s="131">
        <v>0.28000000000000003</v>
      </c>
      <c r="DG16" s="130">
        <v>8918000</v>
      </c>
      <c r="DH16" s="131">
        <v>0.01</v>
      </c>
      <c r="DI16" s="130">
        <v>3225400</v>
      </c>
      <c r="DJ16" s="131">
        <v>0</v>
      </c>
      <c r="DK16" s="130">
        <v>4025200</v>
      </c>
      <c r="DL16" s="131">
        <v>0</v>
      </c>
      <c r="DM16" s="130">
        <v>5042100</v>
      </c>
      <c r="DN16" s="131">
        <v>0</v>
      </c>
      <c r="DO16" s="130">
        <v>10187200</v>
      </c>
      <c r="DP16" s="131">
        <v>0.01</v>
      </c>
      <c r="DQ16" s="132">
        <v>0</v>
      </c>
      <c r="DR16" s="131">
        <v>0</v>
      </c>
      <c r="DS16" s="130">
        <v>28204600</v>
      </c>
      <c r="DT16" s="131">
        <v>0.02</v>
      </c>
      <c r="DU16" s="132">
        <v>0</v>
      </c>
      <c r="DV16" s="131">
        <v>0</v>
      </c>
    </row>
    <row r="17" spans="1:126" x14ac:dyDescent="0.35">
      <c r="A17" s="15" t="s">
        <v>213</v>
      </c>
      <c r="B17" s="16"/>
      <c r="C17" s="17">
        <v>6166934</v>
      </c>
      <c r="D17" s="17">
        <v>4591039</v>
      </c>
      <c r="E17" s="17">
        <v>4583701</v>
      </c>
      <c r="F17" s="17">
        <f t="shared" si="1"/>
        <v>171303.72222222222</v>
      </c>
      <c r="G17" s="31" t="s">
        <v>188</v>
      </c>
      <c r="H17" s="31" t="s">
        <v>196</v>
      </c>
      <c r="I17" s="31">
        <v>36</v>
      </c>
      <c r="J17" s="31">
        <v>22</v>
      </c>
      <c r="K17" s="29">
        <v>0.61111111111111105</v>
      </c>
      <c r="L17" s="31">
        <v>14</v>
      </c>
      <c r="M17" s="29">
        <v>0.38888888888888801</v>
      </c>
      <c r="N17" s="31">
        <v>8</v>
      </c>
      <c r="O17" s="19">
        <v>1</v>
      </c>
      <c r="P17" s="21" t="s">
        <v>190</v>
      </c>
      <c r="Q17" s="33">
        <v>0.52777777777777779</v>
      </c>
      <c r="R17" s="22" t="s">
        <v>328</v>
      </c>
      <c r="S17" s="56"/>
      <c r="T17" s="31">
        <v>19</v>
      </c>
      <c r="U17" s="20">
        <f t="shared" si="2"/>
        <v>0.52777777777777779</v>
      </c>
      <c r="V17" s="31">
        <v>4</v>
      </c>
      <c r="W17" s="20">
        <f t="shared" si="3"/>
        <v>0.1111111111111111</v>
      </c>
      <c r="X17" s="31">
        <v>2</v>
      </c>
      <c r="Y17" s="20">
        <f t="shared" si="4"/>
        <v>5.5555555555555552E-2</v>
      </c>
      <c r="Z17" s="24">
        <v>2</v>
      </c>
      <c r="AA17" s="20">
        <f t="shared" si="5"/>
        <v>5.5555555555555552E-2</v>
      </c>
      <c r="AB17" s="31">
        <v>1</v>
      </c>
      <c r="AC17" s="20">
        <f t="shared" si="6"/>
        <v>2.7777777777777776E-2</v>
      </c>
      <c r="AD17" s="31">
        <v>1</v>
      </c>
      <c r="AE17" s="20">
        <f t="shared" si="7"/>
        <v>2.7777777777777776E-2</v>
      </c>
      <c r="AF17" s="31">
        <v>1</v>
      </c>
      <c r="AG17" s="20">
        <f t="shared" si="8"/>
        <v>2.7777777777777776E-2</v>
      </c>
      <c r="AH17" s="31">
        <v>4</v>
      </c>
      <c r="AI17" s="20">
        <f t="shared" si="9"/>
        <v>0.1111111111111111</v>
      </c>
      <c r="AJ17" s="31">
        <v>0</v>
      </c>
      <c r="AK17" s="20">
        <f t="shared" si="10"/>
        <v>0</v>
      </c>
      <c r="AL17" s="31">
        <v>1</v>
      </c>
      <c r="AM17" s="20">
        <f t="shared" si="11"/>
        <v>2.7777777777777776E-2</v>
      </c>
      <c r="AN17" s="31">
        <v>2</v>
      </c>
      <c r="AO17" s="20">
        <f t="shared" si="12"/>
        <v>5.5555555555555552E-2</v>
      </c>
      <c r="AP17" s="19">
        <v>36</v>
      </c>
      <c r="AQ17" s="19">
        <v>18</v>
      </c>
      <c r="AR17" s="25">
        <f t="shared" si="13"/>
        <v>0.5</v>
      </c>
      <c r="AS17" s="31">
        <v>18</v>
      </c>
      <c r="AT17" s="25">
        <f t="shared" si="14"/>
        <v>0.5</v>
      </c>
      <c r="AU17" s="31">
        <v>9</v>
      </c>
      <c r="AV17" s="26">
        <v>0.47368421052631599</v>
      </c>
      <c r="AW17" s="19">
        <v>2</v>
      </c>
      <c r="AX17" s="26">
        <v>0.5</v>
      </c>
      <c r="AY17" s="31">
        <v>1</v>
      </c>
      <c r="AZ17" s="26">
        <v>0.5</v>
      </c>
      <c r="BA17" s="31">
        <v>1</v>
      </c>
      <c r="BB17" s="26">
        <v>0.5</v>
      </c>
      <c r="BC17" s="31">
        <v>1</v>
      </c>
      <c r="BD17" s="26">
        <v>1</v>
      </c>
      <c r="BE17" s="31">
        <v>0</v>
      </c>
      <c r="BF17" s="26">
        <v>0</v>
      </c>
      <c r="BG17" s="31">
        <v>0</v>
      </c>
      <c r="BH17" s="26">
        <v>0</v>
      </c>
      <c r="BI17" s="31">
        <v>2</v>
      </c>
      <c r="BJ17" s="26">
        <v>0.5</v>
      </c>
      <c r="BK17" s="31">
        <v>0</v>
      </c>
      <c r="BL17" s="26" t="s">
        <v>192</v>
      </c>
      <c r="BM17" s="31">
        <v>0</v>
      </c>
      <c r="BN17" s="26">
        <v>0</v>
      </c>
      <c r="BO17" s="31">
        <v>2</v>
      </c>
      <c r="BP17" s="26">
        <v>1</v>
      </c>
      <c r="BQ17" s="32">
        <v>387725500</v>
      </c>
      <c r="BR17" s="32">
        <v>401418638</v>
      </c>
      <c r="BS17" s="32">
        <v>416337815</v>
      </c>
      <c r="BT17" s="32">
        <v>418419500</v>
      </c>
      <c r="BU17" s="32">
        <v>428987600</v>
      </c>
      <c r="BV17" s="32">
        <v>460741700</v>
      </c>
      <c r="BW17" s="27">
        <v>502993600</v>
      </c>
      <c r="BX17" s="27">
        <v>524598400</v>
      </c>
      <c r="BY17" s="27">
        <v>499613436</v>
      </c>
      <c r="BZ17" s="27">
        <v>452653921</v>
      </c>
      <c r="CA17" s="32">
        <v>89298505278</v>
      </c>
      <c r="CB17" s="27">
        <v>647378230</v>
      </c>
      <c r="CC17" s="18">
        <v>194724309</v>
      </c>
      <c r="CD17" s="20">
        <f t="shared" si="15"/>
        <v>0.30078909048269975</v>
      </c>
      <c r="CE17" s="28">
        <f t="shared" si="16"/>
        <v>5.068997735077632E-3</v>
      </c>
      <c r="CF17" s="27">
        <f t="shared" si="17"/>
        <v>12573720.027777778</v>
      </c>
      <c r="CG17" s="32">
        <f t="shared" si="18"/>
        <v>73.400156544564936</v>
      </c>
      <c r="CH17" s="125" t="s">
        <v>419</v>
      </c>
      <c r="CI17" s="130">
        <v>708466080</v>
      </c>
      <c r="CJ17" s="130">
        <v>768283556</v>
      </c>
      <c r="CK17" s="130">
        <v>747656426</v>
      </c>
      <c r="CL17" s="131">
        <v>0.08</v>
      </c>
      <c r="CM17" s="131">
        <v>0.06</v>
      </c>
      <c r="CN17" s="135">
        <f t="shared" si="0"/>
        <v>20768234.055555556</v>
      </c>
      <c r="CO17" s="130">
        <v>443787757</v>
      </c>
      <c r="CP17" s="131">
        <v>0.59</v>
      </c>
      <c r="CQ17" s="130">
        <v>18022415</v>
      </c>
      <c r="CR17" s="131">
        <v>0.02</v>
      </c>
      <c r="CS17" s="130">
        <v>138258484</v>
      </c>
      <c r="CT17" s="131">
        <v>0.18</v>
      </c>
      <c r="CU17" s="130">
        <v>38057233</v>
      </c>
      <c r="CV17" s="131">
        <v>0.05</v>
      </c>
      <c r="CW17" s="130">
        <v>12023787</v>
      </c>
      <c r="CX17" s="131">
        <v>0.02</v>
      </c>
      <c r="CY17" s="132">
        <v>0</v>
      </c>
      <c r="CZ17" s="131">
        <v>0</v>
      </c>
      <c r="DA17" s="130">
        <v>97506751</v>
      </c>
      <c r="DB17" s="131">
        <v>0.13</v>
      </c>
      <c r="DC17" s="130">
        <v>46189798</v>
      </c>
      <c r="DD17" s="131">
        <v>0.06</v>
      </c>
      <c r="DE17" s="130">
        <v>160146431</v>
      </c>
      <c r="DF17" s="131">
        <v>0.21</v>
      </c>
      <c r="DG17" s="130">
        <v>4401091</v>
      </c>
      <c r="DH17" s="131">
        <v>0.01</v>
      </c>
      <c r="DI17" s="130">
        <v>23340298</v>
      </c>
      <c r="DJ17" s="131">
        <v>0.03</v>
      </c>
      <c r="DK17" s="130">
        <v>3961175</v>
      </c>
      <c r="DL17" s="131">
        <v>0.01</v>
      </c>
      <c r="DM17" s="130">
        <v>35338548</v>
      </c>
      <c r="DN17" s="131">
        <v>0.05</v>
      </c>
      <c r="DO17" s="130">
        <v>34534106</v>
      </c>
      <c r="DP17" s="131">
        <v>0.05</v>
      </c>
      <c r="DQ17" s="132">
        <v>0</v>
      </c>
      <c r="DR17" s="131">
        <v>0</v>
      </c>
      <c r="DS17" s="130">
        <v>38057233</v>
      </c>
      <c r="DT17" s="131">
        <v>0.05</v>
      </c>
      <c r="DU17" s="132">
        <v>0</v>
      </c>
      <c r="DV17" s="131">
        <v>0</v>
      </c>
    </row>
    <row r="18" spans="1:126" x14ac:dyDescent="0.35">
      <c r="A18" s="15" t="s">
        <v>214</v>
      </c>
      <c r="B18" s="16"/>
      <c r="C18" s="17">
        <v>3540685</v>
      </c>
      <c r="D18" s="17">
        <v>2568079</v>
      </c>
      <c r="E18" s="17">
        <v>2563047</v>
      </c>
      <c r="F18" s="17">
        <f t="shared" si="1"/>
        <v>76971.413043478256</v>
      </c>
      <c r="G18" s="31" t="s">
        <v>199</v>
      </c>
      <c r="H18" s="31" t="s">
        <v>196</v>
      </c>
      <c r="I18" s="31">
        <v>46</v>
      </c>
      <c r="J18" s="31">
        <v>28</v>
      </c>
      <c r="K18" s="29">
        <v>0.60869565217391297</v>
      </c>
      <c r="L18" s="31">
        <v>18</v>
      </c>
      <c r="M18" s="29">
        <v>0.39130434782608697</v>
      </c>
      <c r="N18" s="31">
        <v>8</v>
      </c>
      <c r="O18" s="19">
        <v>0</v>
      </c>
      <c r="P18" s="21" t="s">
        <v>325</v>
      </c>
      <c r="Q18" s="33">
        <v>0.41304347826086957</v>
      </c>
      <c r="R18" s="22" t="s">
        <v>329</v>
      </c>
      <c r="S18" s="56"/>
      <c r="T18" s="31">
        <v>1</v>
      </c>
      <c r="U18" s="20">
        <f t="shared" si="2"/>
        <v>2.1739130434782608E-2</v>
      </c>
      <c r="V18" s="31">
        <v>10</v>
      </c>
      <c r="W18" s="20">
        <f t="shared" si="3"/>
        <v>0.21739130434782608</v>
      </c>
      <c r="X18" s="31">
        <v>8</v>
      </c>
      <c r="Y18" s="20">
        <f t="shared" si="4"/>
        <v>0.17391304347826086</v>
      </c>
      <c r="Z18" s="24">
        <v>2</v>
      </c>
      <c r="AA18" s="20">
        <f t="shared" si="5"/>
        <v>4.3478260869565216E-2</v>
      </c>
      <c r="AB18" s="31">
        <v>2</v>
      </c>
      <c r="AC18" s="20">
        <f t="shared" si="6"/>
        <v>4.3478260869565216E-2</v>
      </c>
      <c r="AD18" s="31">
        <v>1</v>
      </c>
      <c r="AE18" s="20">
        <f t="shared" si="7"/>
        <v>2.1739130434782608E-2</v>
      </c>
      <c r="AF18" s="31">
        <v>0</v>
      </c>
      <c r="AG18" s="20">
        <f t="shared" si="8"/>
        <v>0</v>
      </c>
      <c r="AH18" s="31">
        <v>19</v>
      </c>
      <c r="AI18" s="20">
        <f t="shared" si="9"/>
        <v>0.41304347826086957</v>
      </c>
      <c r="AJ18" s="31">
        <v>2</v>
      </c>
      <c r="AK18" s="20">
        <f t="shared" si="10"/>
        <v>4.3478260869565216E-2</v>
      </c>
      <c r="AL18" s="31">
        <v>0</v>
      </c>
      <c r="AM18" s="20">
        <f t="shared" si="11"/>
        <v>0</v>
      </c>
      <c r="AN18" s="31">
        <v>1</v>
      </c>
      <c r="AO18" s="20">
        <f t="shared" si="12"/>
        <v>2.1739130434782608E-2</v>
      </c>
      <c r="AP18" s="19">
        <v>46</v>
      </c>
      <c r="AQ18" s="19">
        <v>27</v>
      </c>
      <c r="AR18" s="25">
        <f t="shared" si="13"/>
        <v>0.58695652173913049</v>
      </c>
      <c r="AS18" s="31">
        <v>19</v>
      </c>
      <c r="AT18" s="25">
        <f t="shared" si="14"/>
        <v>0.41304347826086957</v>
      </c>
      <c r="AU18" s="31">
        <v>1</v>
      </c>
      <c r="AV18" s="26">
        <v>1</v>
      </c>
      <c r="AW18" s="19">
        <v>3</v>
      </c>
      <c r="AX18" s="26">
        <v>0.3</v>
      </c>
      <c r="AY18" s="31">
        <v>4</v>
      </c>
      <c r="AZ18" s="26">
        <v>0.5</v>
      </c>
      <c r="BA18" s="31">
        <v>1</v>
      </c>
      <c r="BB18" s="26">
        <v>0.5</v>
      </c>
      <c r="BC18" s="31">
        <v>1</v>
      </c>
      <c r="BD18" s="26">
        <v>0.5</v>
      </c>
      <c r="BE18" s="31">
        <v>0</v>
      </c>
      <c r="BF18" s="26">
        <v>0</v>
      </c>
      <c r="BG18" s="31">
        <v>0</v>
      </c>
      <c r="BH18" s="26" t="s">
        <v>192</v>
      </c>
      <c r="BI18" s="31">
        <v>7</v>
      </c>
      <c r="BJ18" s="26">
        <v>0.36842105263157898</v>
      </c>
      <c r="BK18" s="31">
        <v>1</v>
      </c>
      <c r="BL18" s="26">
        <v>0.5</v>
      </c>
      <c r="BM18" s="31">
        <v>0</v>
      </c>
      <c r="BN18" s="26" t="s">
        <v>192</v>
      </c>
      <c r="BO18" s="31">
        <v>1</v>
      </c>
      <c r="BP18" s="26">
        <v>1</v>
      </c>
      <c r="BQ18" s="32">
        <v>93733499</v>
      </c>
      <c r="BR18" s="32">
        <v>100386706</v>
      </c>
      <c r="BS18" s="32">
        <v>113395423</v>
      </c>
      <c r="BT18" s="32">
        <v>111544908</v>
      </c>
      <c r="BU18" s="32">
        <v>129828040</v>
      </c>
      <c r="BV18" s="32">
        <v>130992792</v>
      </c>
      <c r="BW18" s="27">
        <v>132489711</v>
      </c>
      <c r="BX18" s="27">
        <v>214893541</v>
      </c>
      <c r="BY18" s="27">
        <v>542959300</v>
      </c>
      <c r="BZ18" s="27">
        <v>542959300</v>
      </c>
      <c r="CA18" s="32">
        <v>61641521000</v>
      </c>
      <c r="CB18" s="27">
        <v>686314300</v>
      </c>
      <c r="CC18" s="18">
        <v>143355000</v>
      </c>
      <c r="CD18" s="20">
        <f t="shared" si="15"/>
        <v>0.20887660362023638</v>
      </c>
      <c r="CE18" s="28">
        <f t="shared" si="16"/>
        <v>8.8083371596233001E-3</v>
      </c>
      <c r="CF18" s="27">
        <f t="shared" si="17"/>
        <v>11803463.043478262</v>
      </c>
      <c r="CG18" s="32">
        <f t="shared" si="18"/>
        <v>153.34865993444771</v>
      </c>
      <c r="CH18" s="125" t="s">
        <v>0</v>
      </c>
      <c r="CI18" s="130">
        <v>542959316</v>
      </c>
      <c r="CJ18" s="130">
        <v>551100179</v>
      </c>
      <c r="CK18" s="130">
        <v>528353843</v>
      </c>
      <c r="CL18" s="131">
        <v>0.01</v>
      </c>
      <c r="CM18" s="131">
        <v>-0.03</v>
      </c>
      <c r="CN18" s="135">
        <f t="shared" si="0"/>
        <v>11485953.108695652</v>
      </c>
      <c r="CO18" s="130">
        <v>280762093</v>
      </c>
      <c r="CP18" s="131">
        <v>0.53</v>
      </c>
      <c r="CQ18" s="130">
        <v>12936899</v>
      </c>
      <c r="CR18" s="131">
        <v>0.02</v>
      </c>
      <c r="CS18" s="130">
        <v>39014353</v>
      </c>
      <c r="CT18" s="131">
        <v>7.0000000000000007E-2</v>
      </c>
      <c r="CU18" s="130">
        <v>192785592</v>
      </c>
      <c r="CV18" s="131">
        <v>0.36</v>
      </c>
      <c r="CW18" s="130">
        <v>343559</v>
      </c>
      <c r="CX18" s="131">
        <v>0</v>
      </c>
      <c r="CY18" s="132">
        <v>0</v>
      </c>
      <c r="CZ18" s="131">
        <v>0</v>
      </c>
      <c r="DA18" s="130">
        <v>2511348</v>
      </c>
      <c r="DB18" s="131">
        <v>0</v>
      </c>
      <c r="DC18" s="132">
        <v>0</v>
      </c>
      <c r="DD18" s="131">
        <v>0</v>
      </c>
      <c r="DE18" s="130">
        <v>45119845</v>
      </c>
      <c r="DF18" s="131">
        <v>0.09</v>
      </c>
      <c r="DG18" s="130">
        <v>146981</v>
      </c>
      <c r="DH18" s="131">
        <v>0</v>
      </c>
      <c r="DI18" s="130">
        <v>12799054</v>
      </c>
      <c r="DJ18" s="131">
        <v>0.02</v>
      </c>
      <c r="DK18" s="130">
        <v>374828</v>
      </c>
      <c r="DL18" s="131">
        <v>0</v>
      </c>
      <c r="DM18" s="134">
        <v>1584527</v>
      </c>
      <c r="DN18" s="131">
        <v>0</v>
      </c>
      <c r="DO18" s="130">
        <v>12954797</v>
      </c>
      <c r="DP18" s="131">
        <v>0.02</v>
      </c>
      <c r="DQ18" s="132">
        <v>0</v>
      </c>
      <c r="DR18" s="131">
        <v>0</v>
      </c>
      <c r="DS18" s="130">
        <v>192785592</v>
      </c>
      <c r="DT18" s="131">
        <v>0.36</v>
      </c>
      <c r="DU18" s="132">
        <v>0</v>
      </c>
      <c r="DV18" s="131">
        <v>0</v>
      </c>
    </row>
    <row r="19" spans="1:126" x14ac:dyDescent="0.35">
      <c r="A19" s="15" t="s">
        <v>216</v>
      </c>
      <c r="B19" s="16"/>
      <c r="C19" s="17">
        <v>3082841</v>
      </c>
      <c r="D19" s="17">
        <v>2244648</v>
      </c>
      <c r="E19" s="17">
        <v>2240325</v>
      </c>
      <c r="F19" s="17">
        <f t="shared" si="1"/>
        <v>102761.36666666667</v>
      </c>
      <c r="G19" s="31" t="s">
        <v>188</v>
      </c>
      <c r="H19" s="31" t="s">
        <v>196</v>
      </c>
      <c r="I19" s="31">
        <v>30</v>
      </c>
      <c r="J19" s="31">
        <v>18</v>
      </c>
      <c r="K19" s="29">
        <v>0.6</v>
      </c>
      <c r="L19" s="31">
        <v>12</v>
      </c>
      <c r="M19" s="29">
        <v>0.4</v>
      </c>
      <c r="N19" s="31">
        <v>6</v>
      </c>
      <c r="O19" s="19">
        <v>1</v>
      </c>
      <c r="P19" s="21" t="s">
        <v>325</v>
      </c>
      <c r="Q19" s="33">
        <v>0.56666666666666665</v>
      </c>
      <c r="R19" s="22" t="s">
        <v>328</v>
      </c>
      <c r="S19" s="56"/>
      <c r="T19" s="31">
        <v>3</v>
      </c>
      <c r="U19" s="20">
        <f t="shared" si="2"/>
        <v>0.1</v>
      </c>
      <c r="V19" s="31">
        <v>5</v>
      </c>
      <c r="W19" s="20">
        <f t="shared" si="3"/>
        <v>0.16666666666666666</v>
      </c>
      <c r="X19" s="31">
        <v>0</v>
      </c>
      <c r="Y19" s="20">
        <f t="shared" si="4"/>
        <v>0</v>
      </c>
      <c r="Z19" s="24">
        <v>0</v>
      </c>
      <c r="AA19" s="20">
        <f t="shared" si="5"/>
        <v>0</v>
      </c>
      <c r="AB19" s="31">
        <v>1</v>
      </c>
      <c r="AC19" s="20">
        <f t="shared" si="6"/>
        <v>3.3333333333333333E-2</v>
      </c>
      <c r="AD19" s="31">
        <v>0</v>
      </c>
      <c r="AE19" s="20">
        <f t="shared" si="7"/>
        <v>0</v>
      </c>
      <c r="AF19" s="31">
        <v>1</v>
      </c>
      <c r="AG19" s="20">
        <f t="shared" si="8"/>
        <v>3.3333333333333333E-2</v>
      </c>
      <c r="AH19" s="31">
        <v>17</v>
      </c>
      <c r="AI19" s="20">
        <f t="shared" si="9"/>
        <v>0.56666666666666665</v>
      </c>
      <c r="AJ19" s="31">
        <v>2</v>
      </c>
      <c r="AK19" s="20">
        <f t="shared" si="10"/>
        <v>6.6666666666666666E-2</v>
      </c>
      <c r="AL19" s="31">
        <v>1</v>
      </c>
      <c r="AM19" s="20">
        <f t="shared" si="11"/>
        <v>3.3333333333333333E-2</v>
      </c>
      <c r="AN19" s="31">
        <v>1</v>
      </c>
      <c r="AO19" s="20">
        <f t="shared" si="12"/>
        <v>3.3333333333333333E-2</v>
      </c>
      <c r="AP19" s="19">
        <v>30</v>
      </c>
      <c r="AQ19" s="19">
        <v>14</v>
      </c>
      <c r="AR19" s="25">
        <f t="shared" si="13"/>
        <v>0.46666666666666667</v>
      </c>
      <c r="AS19" s="31">
        <v>16</v>
      </c>
      <c r="AT19" s="25">
        <f t="shared" si="14"/>
        <v>0.53333333333333333</v>
      </c>
      <c r="AU19" s="31">
        <v>2</v>
      </c>
      <c r="AV19" s="26">
        <v>0.66666666666666696</v>
      </c>
      <c r="AW19" s="19">
        <v>3</v>
      </c>
      <c r="AX19" s="26">
        <v>0.6</v>
      </c>
      <c r="AY19" s="31">
        <v>0</v>
      </c>
      <c r="AZ19" s="26" t="s">
        <v>192</v>
      </c>
      <c r="BA19" s="31">
        <v>0</v>
      </c>
      <c r="BB19" s="26" t="s">
        <v>192</v>
      </c>
      <c r="BC19" s="31">
        <v>0</v>
      </c>
      <c r="BD19" s="26">
        <v>0</v>
      </c>
      <c r="BE19" s="31">
        <v>0</v>
      </c>
      <c r="BF19" s="26" t="s">
        <v>192</v>
      </c>
      <c r="BG19" s="31">
        <v>0</v>
      </c>
      <c r="BH19" s="26">
        <v>0</v>
      </c>
      <c r="BI19" s="31">
        <v>9</v>
      </c>
      <c r="BJ19" s="26">
        <v>0.52941176470588203</v>
      </c>
      <c r="BK19" s="31">
        <v>1</v>
      </c>
      <c r="BL19" s="26">
        <v>0.5</v>
      </c>
      <c r="BM19" s="31">
        <v>0</v>
      </c>
      <c r="BN19" s="26">
        <v>0</v>
      </c>
      <c r="BO19" s="31">
        <v>1</v>
      </c>
      <c r="BP19" s="26">
        <v>1</v>
      </c>
      <c r="BQ19" s="32">
        <v>575941400</v>
      </c>
      <c r="BR19" s="32">
        <v>603748000</v>
      </c>
      <c r="BS19" s="32">
        <v>647459355</v>
      </c>
      <c r="BT19" s="32">
        <v>670120433</v>
      </c>
      <c r="BU19" s="32">
        <v>691328618</v>
      </c>
      <c r="BV19" s="32">
        <v>712068476</v>
      </c>
      <c r="BW19" s="27">
        <v>704407380</v>
      </c>
      <c r="BX19" s="27">
        <v>699900000</v>
      </c>
      <c r="BY19" s="27">
        <v>198893541</v>
      </c>
      <c r="BZ19" s="27">
        <v>209755063</v>
      </c>
      <c r="CA19" s="32">
        <v>50273382361</v>
      </c>
      <c r="CB19" s="27">
        <v>318713457</v>
      </c>
      <c r="CC19" s="18">
        <v>108958394</v>
      </c>
      <c r="CD19" s="20">
        <f t="shared" si="15"/>
        <v>0.34186944920872919</v>
      </c>
      <c r="CE19" s="28">
        <f t="shared" si="16"/>
        <v>4.1722886575206695E-3</v>
      </c>
      <c r="CF19" s="27">
        <f t="shared" si="17"/>
        <v>6991835.4333333336</v>
      </c>
      <c r="CG19" s="32">
        <f t="shared" si="18"/>
        <v>68.03953333953973</v>
      </c>
      <c r="CH19" s="125" t="s">
        <v>0</v>
      </c>
      <c r="CI19" s="130">
        <v>198893541</v>
      </c>
      <c r="CJ19" s="130">
        <v>205183885</v>
      </c>
      <c r="CK19" s="130">
        <v>205183885</v>
      </c>
      <c r="CL19" s="131">
        <v>0.03</v>
      </c>
      <c r="CM19" s="131">
        <v>0.03</v>
      </c>
      <c r="CN19" s="135">
        <f t="shared" si="0"/>
        <v>6839462.833333333</v>
      </c>
      <c r="CO19" s="130">
        <v>105229733</v>
      </c>
      <c r="CP19" s="131">
        <v>0.51</v>
      </c>
      <c r="CQ19" s="130">
        <v>13299334</v>
      </c>
      <c r="CR19" s="131">
        <v>0.06</v>
      </c>
      <c r="CS19" s="130">
        <v>78386856</v>
      </c>
      <c r="CT19" s="131">
        <v>0.38</v>
      </c>
      <c r="CU19" s="130">
        <v>1222288</v>
      </c>
      <c r="CV19" s="131">
        <v>0.01</v>
      </c>
      <c r="CW19" s="130">
        <v>7045674</v>
      </c>
      <c r="CX19" s="131">
        <v>0.03</v>
      </c>
      <c r="CY19" s="132">
        <v>0</v>
      </c>
      <c r="CZ19" s="131">
        <v>0</v>
      </c>
      <c r="DA19" s="132">
        <v>0</v>
      </c>
      <c r="DB19" s="131">
        <v>0</v>
      </c>
      <c r="DC19" s="130">
        <v>25795827</v>
      </c>
      <c r="DD19" s="131">
        <v>0.13</v>
      </c>
      <c r="DE19" s="130">
        <v>43778577</v>
      </c>
      <c r="DF19" s="131">
        <v>0.21</v>
      </c>
      <c r="DG19" s="130">
        <v>5177660</v>
      </c>
      <c r="DH19" s="131">
        <v>0.03</v>
      </c>
      <c r="DI19" s="130">
        <v>3470716</v>
      </c>
      <c r="DJ19" s="131">
        <v>0.02</v>
      </c>
      <c r="DK19" s="130">
        <v>148631</v>
      </c>
      <c r="DL19" s="131">
        <v>0</v>
      </c>
      <c r="DM19" s="130">
        <v>649765</v>
      </c>
      <c r="DN19" s="131">
        <v>0</v>
      </c>
      <c r="DO19" s="130">
        <v>64807719</v>
      </c>
      <c r="DP19" s="131">
        <v>0.32</v>
      </c>
      <c r="DQ19" s="132">
        <v>0</v>
      </c>
      <c r="DR19" s="131">
        <v>0</v>
      </c>
      <c r="DS19" s="132">
        <v>0</v>
      </c>
      <c r="DT19" s="131">
        <v>0</v>
      </c>
      <c r="DU19" s="132">
        <v>0</v>
      </c>
      <c r="DV19" s="131">
        <v>0</v>
      </c>
    </row>
    <row r="20" spans="1:126" s="86" customFormat="1" x14ac:dyDescent="0.35">
      <c r="A20" s="73" t="s">
        <v>217</v>
      </c>
      <c r="B20" s="74"/>
      <c r="C20" s="62">
        <v>8348151</v>
      </c>
      <c r="D20" s="62">
        <v>6225042</v>
      </c>
      <c r="E20" s="62">
        <v>6214732</v>
      </c>
      <c r="F20" s="62">
        <f t="shared" si="1"/>
        <v>219688.18421052632</v>
      </c>
      <c r="G20" s="65" t="s">
        <v>199</v>
      </c>
      <c r="H20" s="65" t="s">
        <v>196</v>
      </c>
      <c r="I20" s="65">
        <v>38</v>
      </c>
      <c r="J20" s="65">
        <v>20</v>
      </c>
      <c r="K20" s="63">
        <v>0.52631578947368396</v>
      </c>
      <c r="L20" s="65">
        <v>18</v>
      </c>
      <c r="M20" s="63">
        <v>0.47368421052631499</v>
      </c>
      <c r="N20" s="65">
        <v>7</v>
      </c>
      <c r="O20" s="75">
        <v>0</v>
      </c>
      <c r="P20" s="76" t="s">
        <v>326</v>
      </c>
      <c r="Q20" s="77">
        <v>0.47368421052631576</v>
      </c>
      <c r="R20" s="78" t="s">
        <v>329</v>
      </c>
      <c r="S20" s="79"/>
      <c r="T20" s="65">
        <v>9</v>
      </c>
      <c r="U20" s="64">
        <f t="shared" si="2"/>
        <v>0.23684210526315788</v>
      </c>
      <c r="V20" s="65">
        <v>3</v>
      </c>
      <c r="W20" s="64">
        <f t="shared" si="3"/>
        <v>7.8947368421052627E-2</v>
      </c>
      <c r="X20" s="65">
        <v>1</v>
      </c>
      <c r="Y20" s="64">
        <f t="shared" si="4"/>
        <v>2.6315789473684209E-2</v>
      </c>
      <c r="Z20" s="80">
        <v>1</v>
      </c>
      <c r="AA20" s="64">
        <f t="shared" si="5"/>
        <v>2.6315789473684209E-2</v>
      </c>
      <c r="AB20" s="65">
        <v>1</v>
      </c>
      <c r="AC20" s="64">
        <f t="shared" si="6"/>
        <v>2.6315789473684209E-2</v>
      </c>
      <c r="AD20" s="65">
        <v>18</v>
      </c>
      <c r="AE20" s="64">
        <f t="shared" si="7"/>
        <v>0.47368421052631576</v>
      </c>
      <c r="AF20" s="65">
        <v>0</v>
      </c>
      <c r="AG20" s="64">
        <f t="shared" si="8"/>
        <v>0</v>
      </c>
      <c r="AH20" s="65">
        <v>4</v>
      </c>
      <c r="AI20" s="64">
        <f t="shared" si="9"/>
        <v>0.10526315789473684</v>
      </c>
      <c r="AJ20" s="65">
        <v>0</v>
      </c>
      <c r="AK20" s="64">
        <f t="shared" si="10"/>
        <v>0</v>
      </c>
      <c r="AL20" s="65">
        <v>0</v>
      </c>
      <c r="AM20" s="64">
        <f t="shared" si="11"/>
        <v>0</v>
      </c>
      <c r="AN20" s="65">
        <v>1</v>
      </c>
      <c r="AO20" s="64">
        <f t="shared" si="12"/>
        <v>2.6315789473684209E-2</v>
      </c>
      <c r="AP20" s="75">
        <v>38</v>
      </c>
      <c r="AQ20" s="75">
        <v>22</v>
      </c>
      <c r="AR20" s="81">
        <f t="shared" si="13"/>
        <v>0.57894736842105265</v>
      </c>
      <c r="AS20" s="65">
        <v>16</v>
      </c>
      <c r="AT20" s="81">
        <f t="shared" si="14"/>
        <v>0.42105263157894735</v>
      </c>
      <c r="AU20" s="65">
        <v>3</v>
      </c>
      <c r="AV20" s="82">
        <v>0.33333333333333298</v>
      </c>
      <c r="AW20" s="75">
        <v>2</v>
      </c>
      <c r="AX20" s="82">
        <v>0.66666666666666696</v>
      </c>
      <c r="AY20" s="65">
        <v>0</v>
      </c>
      <c r="AZ20" s="82">
        <v>0</v>
      </c>
      <c r="BA20" s="65">
        <v>1</v>
      </c>
      <c r="BB20" s="82">
        <v>1</v>
      </c>
      <c r="BC20" s="65">
        <v>0</v>
      </c>
      <c r="BD20" s="82">
        <v>0</v>
      </c>
      <c r="BE20" s="65">
        <v>6</v>
      </c>
      <c r="BF20" s="82">
        <v>0.33333333333333298</v>
      </c>
      <c r="BG20" s="65">
        <v>0</v>
      </c>
      <c r="BH20" s="82" t="s">
        <v>192</v>
      </c>
      <c r="BI20" s="65">
        <v>3</v>
      </c>
      <c r="BJ20" s="82">
        <v>0.75</v>
      </c>
      <c r="BK20" s="65">
        <v>0</v>
      </c>
      <c r="BL20" s="82" t="s">
        <v>192</v>
      </c>
      <c r="BM20" s="65">
        <v>0</v>
      </c>
      <c r="BN20" s="82" t="s">
        <v>192</v>
      </c>
      <c r="BO20" s="65">
        <v>1</v>
      </c>
      <c r="BP20" s="82">
        <v>1</v>
      </c>
      <c r="BQ20" s="83" t="s">
        <v>192</v>
      </c>
      <c r="BR20" s="83" t="s">
        <v>192</v>
      </c>
      <c r="BS20" s="83" t="s">
        <v>192</v>
      </c>
      <c r="BT20" s="83" t="s">
        <v>192</v>
      </c>
      <c r="BU20" s="83">
        <v>1404095075</v>
      </c>
      <c r="BV20" s="83">
        <v>1469046035</v>
      </c>
      <c r="BW20" s="84">
        <v>1582062742</v>
      </c>
      <c r="BX20" s="84">
        <v>1281028543</v>
      </c>
      <c r="BY20" s="84">
        <v>720897103</v>
      </c>
      <c r="BZ20" s="84">
        <v>772524017</v>
      </c>
      <c r="CA20" s="84">
        <v>124280890782</v>
      </c>
      <c r="CB20" s="84">
        <v>1087781594</v>
      </c>
      <c r="CC20" s="61">
        <v>315257577</v>
      </c>
      <c r="CD20" s="64">
        <f t="shared" si="15"/>
        <v>0.28981698048477916</v>
      </c>
      <c r="CE20" s="85">
        <f t="shared" si="16"/>
        <v>6.2159517214523145E-3</v>
      </c>
      <c r="CF20" s="84">
        <f t="shared" si="17"/>
        <v>20329579.394736841</v>
      </c>
      <c r="CG20" s="83">
        <f t="shared" si="18"/>
        <v>92.538337770842915</v>
      </c>
      <c r="CH20" s="125" t="s">
        <v>0</v>
      </c>
      <c r="CI20" s="130">
        <v>915780289</v>
      </c>
      <c r="CJ20" s="130">
        <v>867554885</v>
      </c>
      <c r="CK20" s="130">
        <v>771397087</v>
      </c>
      <c r="CL20" s="131">
        <v>-0.05</v>
      </c>
      <c r="CM20" s="131">
        <v>-0.16</v>
      </c>
      <c r="CN20" s="135">
        <f t="shared" si="0"/>
        <v>20299923.342105262</v>
      </c>
      <c r="CO20" s="130">
        <v>741762097</v>
      </c>
      <c r="CP20" s="131">
        <v>0.96</v>
      </c>
      <c r="CQ20" s="130">
        <v>2680332</v>
      </c>
      <c r="CR20" s="131">
        <v>0</v>
      </c>
      <c r="CS20" s="130">
        <v>19542619</v>
      </c>
      <c r="CT20" s="131">
        <v>0.03</v>
      </c>
      <c r="CU20" s="132">
        <v>0</v>
      </c>
      <c r="CV20" s="131">
        <v>0</v>
      </c>
      <c r="CW20" s="130">
        <v>7412040</v>
      </c>
      <c r="CX20" s="131">
        <v>0.01</v>
      </c>
      <c r="CY20" s="132">
        <v>0</v>
      </c>
      <c r="CZ20" s="131">
        <v>0</v>
      </c>
      <c r="DA20" s="132">
        <v>0</v>
      </c>
      <c r="DB20" s="131">
        <v>0</v>
      </c>
      <c r="DC20" s="130">
        <v>143008668</v>
      </c>
      <c r="DD20" s="131">
        <v>0.19</v>
      </c>
      <c r="DE20" s="130">
        <v>79053767</v>
      </c>
      <c r="DF20" s="131">
        <v>0.1</v>
      </c>
      <c r="DG20" s="130">
        <v>159321</v>
      </c>
      <c r="DH20" s="131">
        <v>0</v>
      </c>
      <c r="DI20" s="130">
        <v>549969</v>
      </c>
      <c r="DJ20" s="131">
        <v>0</v>
      </c>
      <c r="DK20" s="130">
        <v>168018</v>
      </c>
      <c r="DL20" s="131">
        <v>0</v>
      </c>
      <c r="DM20" s="130">
        <v>171877</v>
      </c>
      <c r="DN20" s="131">
        <v>0</v>
      </c>
      <c r="DO20" s="130">
        <v>1280834</v>
      </c>
      <c r="DP20" s="131">
        <v>0</v>
      </c>
      <c r="DQ20" s="132">
        <v>0</v>
      </c>
      <c r="DR20" s="131">
        <v>0</v>
      </c>
      <c r="DS20" s="132">
        <v>0</v>
      </c>
      <c r="DT20" s="131">
        <v>0</v>
      </c>
      <c r="DU20" s="132">
        <v>0</v>
      </c>
      <c r="DV20" s="131">
        <v>0</v>
      </c>
    </row>
    <row r="21" spans="1:126" x14ac:dyDescent="0.35">
      <c r="A21" s="15" t="s">
        <v>222</v>
      </c>
      <c r="B21" s="16"/>
      <c r="C21" s="17">
        <v>4748846</v>
      </c>
      <c r="D21" s="17">
        <v>3581218</v>
      </c>
      <c r="E21" s="17">
        <v>3574811</v>
      </c>
      <c r="F21" s="17">
        <f t="shared" si="1"/>
        <v>118721.15</v>
      </c>
      <c r="G21" s="31" t="s">
        <v>223</v>
      </c>
      <c r="H21" s="31" t="s">
        <v>196</v>
      </c>
      <c r="I21" s="31">
        <v>40</v>
      </c>
      <c r="J21" s="31">
        <v>24</v>
      </c>
      <c r="K21" s="29">
        <v>0.6</v>
      </c>
      <c r="L21" s="31">
        <v>16</v>
      </c>
      <c r="M21" s="29">
        <v>0.4</v>
      </c>
      <c r="N21" s="31">
        <v>7</v>
      </c>
      <c r="O21" s="19">
        <v>0</v>
      </c>
      <c r="P21" s="21" t="s">
        <v>325</v>
      </c>
      <c r="Q21" s="33">
        <v>0.3</v>
      </c>
      <c r="R21" s="22" t="s">
        <v>329</v>
      </c>
      <c r="S21" s="57"/>
      <c r="T21" s="31">
        <v>8</v>
      </c>
      <c r="U21" s="20">
        <f t="shared" si="2"/>
        <v>0.2</v>
      </c>
      <c r="V21" s="31">
        <v>5</v>
      </c>
      <c r="W21" s="20">
        <f t="shared" si="3"/>
        <v>0.125</v>
      </c>
      <c r="X21" s="31">
        <v>8</v>
      </c>
      <c r="Y21" s="20">
        <f t="shared" si="4"/>
        <v>0.2</v>
      </c>
      <c r="Z21" s="24">
        <v>2</v>
      </c>
      <c r="AA21" s="20">
        <f t="shared" si="5"/>
        <v>0.05</v>
      </c>
      <c r="AB21" s="31">
        <v>4</v>
      </c>
      <c r="AC21" s="20">
        <f t="shared" si="6"/>
        <v>0.1</v>
      </c>
      <c r="AD21" s="31">
        <v>1</v>
      </c>
      <c r="AE21" s="20">
        <f t="shared" si="7"/>
        <v>2.5000000000000001E-2</v>
      </c>
      <c r="AF21" s="31">
        <v>0</v>
      </c>
      <c r="AG21" s="20">
        <f t="shared" si="8"/>
        <v>0</v>
      </c>
      <c r="AH21" s="31">
        <v>12</v>
      </c>
      <c r="AI21" s="20">
        <f t="shared" si="9"/>
        <v>0.3</v>
      </c>
      <c r="AJ21" s="31">
        <v>0</v>
      </c>
      <c r="AK21" s="20">
        <f t="shared" si="10"/>
        <v>0</v>
      </c>
      <c r="AL21" s="31">
        <v>0</v>
      </c>
      <c r="AM21" s="20">
        <f t="shared" si="11"/>
        <v>0</v>
      </c>
      <c r="AN21" s="31">
        <v>0</v>
      </c>
      <c r="AO21" s="20">
        <f t="shared" si="12"/>
        <v>0</v>
      </c>
      <c r="AP21" s="19">
        <v>40</v>
      </c>
      <c r="AQ21" s="19">
        <v>24</v>
      </c>
      <c r="AR21" s="25">
        <f t="shared" si="13"/>
        <v>0.6</v>
      </c>
      <c r="AS21" s="31">
        <v>16</v>
      </c>
      <c r="AT21" s="25">
        <f t="shared" si="14"/>
        <v>0.4</v>
      </c>
      <c r="AU21" s="31">
        <v>2</v>
      </c>
      <c r="AV21" s="26">
        <v>0.25</v>
      </c>
      <c r="AW21" s="19">
        <v>2</v>
      </c>
      <c r="AX21" s="26">
        <v>0.4</v>
      </c>
      <c r="AY21" s="31">
        <v>3</v>
      </c>
      <c r="AZ21" s="26">
        <v>0.375</v>
      </c>
      <c r="BA21" s="31">
        <v>1</v>
      </c>
      <c r="BB21" s="26">
        <v>0.5</v>
      </c>
      <c r="BC21" s="31">
        <v>2</v>
      </c>
      <c r="BD21" s="26">
        <v>0.5</v>
      </c>
      <c r="BE21" s="31">
        <v>0</v>
      </c>
      <c r="BF21" s="26">
        <v>0</v>
      </c>
      <c r="BG21" s="31">
        <v>0</v>
      </c>
      <c r="BH21" s="26" t="s">
        <v>192</v>
      </c>
      <c r="BI21" s="31">
        <v>6</v>
      </c>
      <c r="BJ21" s="26">
        <v>0.5</v>
      </c>
      <c r="BK21" s="31">
        <v>0</v>
      </c>
      <c r="BL21" s="26" t="s">
        <v>192</v>
      </c>
      <c r="BM21" s="31">
        <v>0</v>
      </c>
      <c r="BN21" s="26" t="s">
        <v>192</v>
      </c>
      <c r="BO21" s="31">
        <v>0</v>
      </c>
      <c r="BP21" s="26" t="s">
        <v>192</v>
      </c>
      <c r="BQ21" s="27" t="s">
        <v>192</v>
      </c>
      <c r="BR21" s="27" t="s">
        <v>192</v>
      </c>
      <c r="BS21" s="27" t="s">
        <v>192</v>
      </c>
      <c r="BT21" s="27" t="s">
        <v>192</v>
      </c>
      <c r="BU21" s="27" t="s">
        <v>192</v>
      </c>
      <c r="BV21" s="27" t="s">
        <v>192</v>
      </c>
      <c r="BW21" s="27" t="s">
        <v>192</v>
      </c>
      <c r="BX21" s="27" t="s">
        <v>192</v>
      </c>
      <c r="BY21" s="27">
        <v>800986665</v>
      </c>
      <c r="BZ21" s="27">
        <v>899992957</v>
      </c>
      <c r="CA21" s="32">
        <v>75616545244</v>
      </c>
      <c r="CB21" s="27">
        <v>1062578389</v>
      </c>
      <c r="CC21" s="18">
        <v>162585432</v>
      </c>
      <c r="CD21" s="20">
        <f t="shared" si="15"/>
        <v>0.1530102942833331</v>
      </c>
      <c r="CE21" s="28">
        <f t="shared" si="16"/>
        <v>1.1902063947723298E-2</v>
      </c>
      <c r="CF21" s="27">
        <f t="shared" si="17"/>
        <v>22499823.925000001</v>
      </c>
      <c r="CG21" s="32">
        <f t="shared" si="18"/>
        <v>189.51824443243686</v>
      </c>
      <c r="CH21" s="125" t="s">
        <v>0</v>
      </c>
      <c r="CI21" s="130">
        <v>800986665</v>
      </c>
      <c r="CJ21" s="130">
        <v>813436656</v>
      </c>
      <c r="CK21" s="130">
        <v>813436656</v>
      </c>
      <c r="CL21" s="131">
        <v>0.02</v>
      </c>
      <c r="CM21" s="131">
        <v>0.02</v>
      </c>
      <c r="CN21" s="135">
        <f t="shared" si="0"/>
        <v>20335916.399999999</v>
      </c>
      <c r="CO21" s="130">
        <v>563884138</v>
      </c>
      <c r="CP21" s="131">
        <v>0.69</v>
      </c>
      <c r="CQ21" s="130">
        <v>6907820</v>
      </c>
      <c r="CR21" s="131">
        <v>0.01</v>
      </c>
      <c r="CS21" s="130">
        <v>183081845</v>
      </c>
      <c r="CT21" s="131">
        <v>0.23</v>
      </c>
      <c r="CU21" s="130">
        <v>51636519</v>
      </c>
      <c r="CV21" s="131">
        <v>0.06</v>
      </c>
      <c r="CW21" s="130">
        <v>962278</v>
      </c>
      <c r="CX21" s="131">
        <v>0</v>
      </c>
      <c r="CY21" s="132">
        <v>0</v>
      </c>
      <c r="CZ21" s="131">
        <v>0</v>
      </c>
      <c r="DA21" s="130">
        <v>6964056</v>
      </c>
      <c r="DB21" s="131">
        <v>0.01</v>
      </c>
      <c r="DC21" s="130">
        <v>149282078</v>
      </c>
      <c r="DD21" s="131">
        <v>0.18</v>
      </c>
      <c r="DE21" s="130">
        <v>61285829</v>
      </c>
      <c r="DF21" s="131">
        <v>0.08</v>
      </c>
      <c r="DG21" s="130">
        <v>3222401</v>
      </c>
      <c r="DH21" s="131">
        <v>0</v>
      </c>
      <c r="DI21" s="130">
        <v>18805007</v>
      </c>
      <c r="DJ21" s="131">
        <v>0.02</v>
      </c>
      <c r="DK21" s="130">
        <v>395456</v>
      </c>
      <c r="DL21" s="131">
        <v>0</v>
      </c>
      <c r="DM21" s="130">
        <v>122789188</v>
      </c>
      <c r="DN21" s="131">
        <v>0.15</v>
      </c>
      <c r="DO21" s="130">
        <v>23630536</v>
      </c>
      <c r="DP21" s="131">
        <v>0.03</v>
      </c>
      <c r="DQ21" s="132">
        <v>0</v>
      </c>
      <c r="DR21" s="131">
        <v>0</v>
      </c>
      <c r="DS21" s="130">
        <v>24267830</v>
      </c>
      <c r="DT21" s="131">
        <v>0.03</v>
      </c>
      <c r="DU21" s="132">
        <v>0</v>
      </c>
      <c r="DV21" s="131">
        <v>0</v>
      </c>
    </row>
    <row r="22" spans="1:126" s="86" customFormat="1" x14ac:dyDescent="0.35">
      <c r="A22" s="73" t="s">
        <v>225</v>
      </c>
      <c r="B22" s="74"/>
      <c r="C22" s="62">
        <v>1971520</v>
      </c>
      <c r="D22" s="62">
        <v>1498058</v>
      </c>
      <c r="E22" s="62">
        <v>1496069</v>
      </c>
      <c r="F22" s="62">
        <f t="shared" si="1"/>
        <v>98576</v>
      </c>
      <c r="G22" s="65" t="s">
        <v>226</v>
      </c>
      <c r="H22" s="65" t="s">
        <v>196</v>
      </c>
      <c r="I22" s="65">
        <v>20</v>
      </c>
      <c r="J22" s="65">
        <v>12</v>
      </c>
      <c r="K22" s="63">
        <v>0.6</v>
      </c>
      <c r="L22" s="65">
        <v>8</v>
      </c>
      <c r="M22" s="63">
        <v>0.4</v>
      </c>
      <c r="N22" s="65">
        <v>9</v>
      </c>
      <c r="O22" s="65">
        <v>2</v>
      </c>
      <c r="P22" s="76" t="s">
        <v>325</v>
      </c>
      <c r="Q22" s="77">
        <v>0.3</v>
      </c>
      <c r="R22" s="78" t="s">
        <v>329</v>
      </c>
      <c r="S22" s="79"/>
      <c r="T22" s="65">
        <v>1</v>
      </c>
      <c r="U22" s="64">
        <f t="shared" si="2"/>
        <v>0.05</v>
      </c>
      <c r="V22" s="65">
        <v>1</v>
      </c>
      <c r="W22" s="64">
        <f t="shared" si="3"/>
        <v>0.05</v>
      </c>
      <c r="X22" s="65">
        <v>1</v>
      </c>
      <c r="Y22" s="64">
        <f t="shared" si="4"/>
        <v>0.05</v>
      </c>
      <c r="Z22" s="80">
        <v>0</v>
      </c>
      <c r="AA22" s="64">
        <f t="shared" si="5"/>
        <v>0</v>
      </c>
      <c r="AB22" s="65">
        <v>3</v>
      </c>
      <c r="AC22" s="64">
        <f t="shared" si="6"/>
        <v>0.15</v>
      </c>
      <c r="AD22" s="65">
        <v>1</v>
      </c>
      <c r="AE22" s="64">
        <f t="shared" si="7"/>
        <v>0.05</v>
      </c>
      <c r="AF22" s="65">
        <v>1</v>
      </c>
      <c r="AG22" s="64">
        <f t="shared" si="8"/>
        <v>0.05</v>
      </c>
      <c r="AH22" s="65">
        <v>6</v>
      </c>
      <c r="AI22" s="64">
        <f t="shared" si="9"/>
        <v>0.3</v>
      </c>
      <c r="AJ22" s="65">
        <v>3</v>
      </c>
      <c r="AK22" s="64">
        <f t="shared" si="10"/>
        <v>0.15</v>
      </c>
      <c r="AL22" s="65">
        <v>2</v>
      </c>
      <c r="AM22" s="64">
        <f t="shared" si="11"/>
        <v>0.1</v>
      </c>
      <c r="AN22" s="65">
        <v>2</v>
      </c>
      <c r="AO22" s="64">
        <f t="shared" si="12"/>
        <v>0.1</v>
      </c>
      <c r="AP22" s="75">
        <v>20</v>
      </c>
      <c r="AQ22" s="75">
        <v>6</v>
      </c>
      <c r="AR22" s="81">
        <f t="shared" si="13"/>
        <v>0.3</v>
      </c>
      <c r="AS22" s="65">
        <v>14</v>
      </c>
      <c r="AT22" s="81">
        <f t="shared" si="14"/>
        <v>0.7</v>
      </c>
      <c r="AU22" s="65">
        <v>1</v>
      </c>
      <c r="AV22" s="82">
        <v>1</v>
      </c>
      <c r="AW22" s="75">
        <v>1</v>
      </c>
      <c r="AX22" s="82">
        <v>1</v>
      </c>
      <c r="AY22" s="65">
        <v>1</v>
      </c>
      <c r="AZ22" s="82">
        <v>1</v>
      </c>
      <c r="BA22" s="65">
        <v>0</v>
      </c>
      <c r="BB22" s="82" t="s">
        <v>192</v>
      </c>
      <c r="BC22" s="65">
        <v>2</v>
      </c>
      <c r="BD22" s="82">
        <v>0.66666666666666696</v>
      </c>
      <c r="BE22" s="65">
        <v>1</v>
      </c>
      <c r="BF22" s="82">
        <v>1</v>
      </c>
      <c r="BG22" s="65">
        <v>1</v>
      </c>
      <c r="BH22" s="82">
        <v>1</v>
      </c>
      <c r="BI22" s="65">
        <v>4</v>
      </c>
      <c r="BJ22" s="82">
        <v>0.66666666666666696</v>
      </c>
      <c r="BK22" s="65">
        <v>2</v>
      </c>
      <c r="BL22" s="82">
        <v>0.33333333333333298</v>
      </c>
      <c r="BM22" s="65">
        <v>2</v>
      </c>
      <c r="BN22" s="82">
        <v>1</v>
      </c>
      <c r="BO22" s="65">
        <v>1</v>
      </c>
      <c r="BP22" s="82">
        <v>0.5</v>
      </c>
      <c r="BQ22" s="83">
        <v>309482000</v>
      </c>
      <c r="BR22" s="83">
        <v>390246000</v>
      </c>
      <c r="BS22" s="83">
        <v>390246000</v>
      </c>
      <c r="BT22" s="83">
        <v>390246000</v>
      </c>
      <c r="BU22" s="83">
        <v>450000000</v>
      </c>
      <c r="BV22" s="83">
        <v>450000000</v>
      </c>
      <c r="BW22" s="84">
        <v>400000000</v>
      </c>
      <c r="BX22" s="84">
        <v>450000000</v>
      </c>
      <c r="BY22" s="84">
        <v>400000000</v>
      </c>
      <c r="BZ22" s="84">
        <v>400000000</v>
      </c>
      <c r="CA22" s="83">
        <v>24653009000</v>
      </c>
      <c r="CB22" s="84">
        <v>433500000</v>
      </c>
      <c r="CC22" s="61">
        <v>33500000</v>
      </c>
      <c r="CD22" s="64">
        <f t="shared" si="15"/>
        <v>7.7277970011534025E-2</v>
      </c>
      <c r="CE22" s="85">
        <f t="shared" si="16"/>
        <v>1.6225199934012113E-2</v>
      </c>
      <c r="CF22" s="84">
        <f t="shared" si="17"/>
        <v>20000000</v>
      </c>
      <c r="CG22" s="83">
        <f t="shared" si="18"/>
        <v>202.88914137315371</v>
      </c>
      <c r="CH22" s="125" t="s">
        <v>0</v>
      </c>
      <c r="CI22" s="130">
        <v>429615129</v>
      </c>
      <c r="CJ22" s="130">
        <v>431469487</v>
      </c>
      <c r="CK22" s="130">
        <v>425517922</v>
      </c>
      <c r="CL22" s="131">
        <v>0</v>
      </c>
      <c r="CM22" s="131">
        <v>-0.01</v>
      </c>
      <c r="CN22" s="135">
        <f t="shared" si="0"/>
        <v>21275896.100000001</v>
      </c>
      <c r="CO22" s="130">
        <v>181487801</v>
      </c>
      <c r="CP22" s="131">
        <v>0.43</v>
      </c>
      <c r="CQ22" s="130">
        <v>12281610</v>
      </c>
      <c r="CR22" s="131">
        <v>0.03</v>
      </c>
      <c r="CS22" s="130">
        <v>81361094</v>
      </c>
      <c r="CT22" s="131">
        <v>0.19</v>
      </c>
      <c r="CU22" s="130">
        <v>139548739</v>
      </c>
      <c r="CV22" s="131">
        <v>0.33</v>
      </c>
      <c r="CW22" s="130">
        <v>2062861</v>
      </c>
      <c r="CX22" s="131">
        <v>0</v>
      </c>
      <c r="CY22" s="132">
        <v>0</v>
      </c>
      <c r="CZ22" s="131">
        <v>0</v>
      </c>
      <c r="DA22" s="130">
        <v>8775817</v>
      </c>
      <c r="DB22" s="131">
        <v>0.02</v>
      </c>
      <c r="DC22" s="130">
        <v>6651501</v>
      </c>
      <c r="DD22" s="131">
        <v>0.02</v>
      </c>
      <c r="DE22" s="130">
        <v>18717602</v>
      </c>
      <c r="DF22" s="131">
        <v>0.04</v>
      </c>
      <c r="DG22" s="130">
        <v>3958223</v>
      </c>
      <c r="DH22" s="131">
        <v>0.01</v>
      </c>
      <c r="DI22" s="130">
        <v>32749650</v>
      </c>
      <c r="DJ22" s="131">
        <v>0.08</v>
      </c>
      <c r="DK22" s="130">
        <v>279877</v>
      </c>
      <c r="DL22" s="131">
        <v>0</v>
      </c>
      <c r="DM22" s="130">
        <v>27440975</v>
      </c>
      <c r="DN22" s="131">
        <v>0.06</v>
      </c>
      <c r="DO22" s="130">
        <v>380105</v>
      </c>
      <c r="DP22" s="131">
        <v>0</v>
      </c>
      <c r="DQ22" s="132">
        <v>0</v>
      </c>
      <c r="DR22" s="131">
        <v>0</v>
      </c>
      <c r="DS22" s="130">
        <v>36882006</v>
      </c>
      <c r="DT22" s="131">
        <v>0.09</v>
      </c>
      <c r="DU22" s="130">
        <v>72437181</v>
      </c>
      <c r="DV22" s="131">
        <v>0.17</v>
      </c>
    </row>
    <row r="23" spans="1:126" x14ac:dyDescent="0.35">
      <c r="A23" s="15" t="s">
        <v>227</v>
      </c>
      <c r="B23" s="16"/>
      <c r="C23" s="17">
        <v>1235456</v>
      </c>
      <c r="D23" s="17">
        <v>894006</v>
      </c>
      <c r="E23" s="17">
        <v>891494</v>
      </c>
      <c r="F23" s="17">
        <f t="shared" si="1"/>
        <v>41181.866666666669</v>
      </c>
      <c r="G23" s="31" t="s">
        <v>228</v>
      </c>
      <c r="H23" s="31" t="s">
        <v>229</v>
      </c>
      <c r="I23" s="31">
        <v>30</v>
      </c>
      <c r="J23" s="31">
        <v>18</v>
      </c>
      <c r="K23" s="29">
        <v>0.6</v>
      </c>
      <c r="L23" s="31">
        <v>12</v>
      </c>
      <c r="M23" s="29">
        <v>0.4</v>
      </c>
      <c r="N23" s="31">
        <v>7</v>
      </c>
      <c r="O23" s="19">
        <v>1</v>
      </c>
      <c r="P23" s="21" t="s">
        <v>327</v>
      </c>
      <c r="Q23" s="33">
        <v>0.3</v>
      </c>
      <c r="R23" s="22" t="s">
        <v>329</v>
      </c>
      <c r="S23" s="56"/>
      <c r="T23" s="31">
        <v>6</v>
      </c>
      <c r="U23" s="20">
        <f t="shared" si="2"/>
        <v>0.2</v>
      </c>
      <c r="V23" s="31">
        <v>7</v>
      </c>
      <c r="W23" s="20">
        <f t="shared" si="3"/>
        <v>0.23333333333333334</v>
      </c>
      <c r="X23" s="31">
        <v>1</v>
      </c>
      <c r="Y23" s="20">
        <f t="shared" si="4"/>
        <v>3.3333333333333333E-2</v>
      </c>
      <c r="Z23" s="24">
        <v>0</v>
      </c>
      <c r="AA23" s="20">
        <f t="shared" si="5"/>
        <v>0</v>
      </c>
      <c r="AB23" s="31">
        <v>2</v>
      </c>
      <c r="AC23" s="20">
        <f t="shared" si="6"/>
        <v>6.6666666666666666E-2</v>
      </c>
      <c r="AD23" s="31">
        <v>1</v>
      </c>
      <c r="AE23" s="20">
        <f t="shared" si="7"/>
        <v>3.3333333333333333E-2</v>
      </c>
      <c r="AF23" s="31">
        <v>9</v>
      </c>
      <c r="AG23" s="20">
        <f t="shared" si="8"/>
        <v>0.3</v>
      </c>
      <c r="AH23" s="31">
        <v>4</v>
      </c>
      <c r="AI23" s="20">
        <f t="shared" si="9"/>
        <v>0.13333333333333333</v>
      </c>
      <c r="AJ23" s="31">
        <v>0</v>
      </c>
      <c r="AK23" s="20">
        <f t="shared" si="10"/>
        <v>0</v>
      </c>
      <c r="AL23" s="31">
        <v>9</v>
      </c>
      <c r="AM23" s="20">
        <f t="shared" si="11"/>
        <v>0.3</v>
      </c>
      <c r="AN23" s="31">
        <v>0</v>
      </c>
      <c r="AO23" s="20">
        <f t="shared" si="12"/>
        <v>0</v>
      </c>
      <c r="AP23" s="19">
        <v>30</v>
      </c>
      <c r="AQ23" s="19">
        <v>19</v>
      </c>
      <c r="AR23" s="25">
        <f t="shared" si="13"/>
        <v>0.6333333333333333</v>
      </c>
      <c r="AS23" s="31">
        <v>11</v>
      </c>
      <c r="AT23" s="25">
        <f t="shared" si="14"/>
        <v>0.36666666666666664</v>
      </c>
      <c r="AU23" s="31">
        <v>1</v>
      </c>
      <c r="AV23" s="26">
        <v>0.16666666666666699</v>
      </c>
      <c r="AW23" s="19">
        <v>3</v>
      </c>
      <c r="AX23" s="26">
        <v>0.42857142857142899</v>
      </c>
      <c r="AY23" s="31">
        <v>0</v>
      </c>
      <c r="AZ23" s="26">
        <v>0</v>
      </c>
      <c r="BA23" s="31">
        <v>0</v>
      </c>
      <c r="BB23" s="26" t="s">
        <v>192</v>
      </c>
      <c r="BC23" s="31">
        <v>1</v>
      </c>
      <c r="BD23" s="26">
        <v>0.5</v>
      </c>
      <c r="BE23" s="31">
        <v>1</v>
      </c>
      <c r="BF23" s="26">
        <v>1</v>
      </c>
      <c r="BG23" s="31">
        <v>3</v>
      </c>
      <c r="BH23" s="26">
        <v>0.33333333333333298</v>
      </c>
      <c r="BI23" s="31">
        <v>2</v>
      </c>
      <c r="BJ23" s="26">
        <v>0.5</v>
      </c>
      <c r="BK23" s="31">
        <v>0</v>
      </c>
      <c r="BL23" s="26" t="s">
        <v>192</v>
      </c>
      <c r="BM23" s="31">
        <v>3</v>
      </c>
      <c r="BN23" s="26">
        <v>0.33333333333333298</v>
      </c>
      <c r="BO23" s="31">
        <v>0</v>
      </c>
      <c r="BP23" s="26" t="s">
        <v>192</v>
      </c>
      <c r="BQ23" s="32">
        <v>200683242</v>
      </c>
      <c r="BR23" s="32">
        <v>210683242</v>
      </c>
      <c r="BS23" s="32">
        <v>217003739.25999999</v>
      </c>
      <c r="BT23" s="32">
        <v>223513851.43000001</v>
      </c>
      <c r="BU23" s="32">
        <v>227366851.43000001</v>
      </c>
      <c r="BV23" s="32">
        <v>227366851</v>
      </c>
      <c r="BW23" s="27">
        <v>264966687</v>
      </c>
      <c r="BX23" s="27">
        <v>286959884.94999999</v>
      </c>
      <c r="BY23" s="27">
        <v>286959885</v>
      </c>
      <c r="BZ23" s="27">
        <v>314005527.60000002</v>
      </c>
      <c r="CA23" s="32">
        <v>23542398165.82</v>
      </c>
      <c r="CB23" s="27">
        <v>374281983.31</v>
      </c>
      <c r="CC23" s="18">
        <v>60276455.710000001</v>
      </c>
      <c r="CD23" s="20">
        <f t="shared" si="15"/>
        <v>0.16104557098083952</v>
      </c>
      <c r="CE23" s="28">
        <f t="shared" si="16"/>
        <v>1.3337873456574553E-2</v>
      </c>
      <c r="CF23" s="27">
        <f t="shared" si="17"/>
        <v>10466850.92</v>
      </c>
      <c r="CG23" s="32">
        <f t="shared" si="18"/>
        <v>254.161643636034</v>
      </c>
      <c r="CH23" s="125" t="s">
        <v>0</v>
      </c>
      <c r="CI23" s="130">
        <v>337168853</v>
      </c>
      <c r="CJ23" s="130">
        <v>379279079</v>
      </c>
      <c r="CK23" s="130">
        <v>379279079</v>
      </c>
      <c r="CL23" s="131">
        <v>0.12</v>
      </c>
      <c r="CM23" s="131">
        <v>0.12</v>
      </c>
      <c r="CN23" s="135">
        <f t="shared" si="0"/>
        <v>12642635.966666667</v>
      </c>
      <c r="CO23" s="130">
        <v>202073172</v>
      </c>
      <c r="CP23" s="131">
        <v>0.53</v>
      </c>
      <c r="CQ23" s="130">
        <v>11530456</v>
      </c>
      <c r="CR23" s="131">
        <v>0.03</v>
      </c>
      <c r="CS23" s="130">
        <v>106151479</v>
      </c>
      <c r="CT23" s="131">
        <v>0.28000000000000003</v>
      </c>
      <c r="CU23" s="130">
        <v>55245590</v>
      </c>
      <c r="CV23" s="131">
        <v>0.15</v>
      </c>
      <c r="CW23" s="130">
        <v>3672383</v>
      </c>
      <c r="CX23" s="131">
        <v>0.01</v>
      </c>
      <c r="CY23" s="132">
        <v>0</v>
      </c>
      <c r="CZ23" s="131">
        <v>0</v>
      </c>
      <c r="DA23" s="132">
        <v>0</v>
      </c>
      <c r="DB23" s="131">
        <v>0</v>
      </c>
      <c r="DC23" s="130">
        <v>8438253</v>
      </c>
      <c r="DD23" s="131">
        <v>0.02</v>
      </c>
      <c r="DE23" s="130">
        <v>56204172</v>
      </c>
      <c r="DF23" s="131">
        <v>0.15</v>
      </c>
      <c r="DG23" s="130">
        <v>4067299</v>
      </c>
      <c r="DH23" s="131">
        <v>0.01</v>
      </c>
      <c r="DI23" s="134">
        <v>25938665</v>
      </c>
      <c r="DJ23" s="131">
        <v>7.0000000000000007E-2</v>
      </c>
      <c r="DK23" s="130">
        <v>180035</v>
      </c>
      <c r="DL23" s="131">
        <v>0</v>
      </c>
      <c r="DM23" s="130">
        <v>34848231</v>
      </c>
      <c r="DN23" s="131">
        <v>0.09</v>
      </c>
      <c r="DO23" s="130">
        <v>1505014</v>
      </c>
      <c r="DP23" s="131">
        <v>0</v>
      </c>
      <c r="DQ23" s="132">
        <v>0</v>
      </c>
      <c r="DR23" s="131">
        <v>0</v>
      </c>
      <c r="DS23" s="130">
        <v>1574372</v>
      </c>
      <c r="DT23" s="131">
        <v>0</v>
      </c>
      <c r="DU23" s="132">
        <v>0</v>
      </c>
      <c r="DV23" s="131">
        <v>0</v>
      </c>
    </row>
    <row r="24" spans="1:126" x14ac:dyDescent="0.35">
      <c r="A24" s="15" t="s">
        <v>230</v>
      </c>
      <c r="B24" s="16"/>
      <c r="C24" s="17">
        <v>5784442</v>
      </c>
      <c r="D24" s="17">
        <v>4196502</v>
      </c>
      <c r="E24" s="17">
        <v>4189684</v>
      </c>
      <c r="F24" s="17">
        <f t="shared" si="1"/>
        <v>137724.80952380953</v>
      </c>
      <c r="G24" s="31" t="s">
        <v>231</v>
      </c>
      <c r="H24" s="31" t="s">
        <v>196</v>
      </c>
      <c r="I24" s="31">
        <v>42</v>
      </c>
      <c r="J24" s="31">
        <v>33</v>
      </c>
      <c r="K24" s="29">
        <v>0.78571428571428503</v>
      </c>
      <c r="L24" s="31">
        <v>9</v>
      </c>
      <c r="M24" s="29">
        <v>0.214285714285714</v>
      </c>
      <c r="N24" s="31">
        <v>8</v>
      </c>
      <c r="O24" s="19">
        <v>1</v>
      </c>
      <c r="P24" s="21" t="s">
        <v>190</v>
      </c>
      <c r="Q24" s="33">
        <v>0.35714285714285715</v>
      </c>
      <c r="R24" s="22" t="s">
        <v>329</v>
      </c>
      <c r="S24" s="56"/>
      <c r="T24" s="31">
        <v>15</v>
      </c>
      <c r="U24" s="20">
        <f t="shared" si="2"/>
        <v>0.35714285714285715</v>
      </c>
      <c r="V24" s="31">
        <v>9</v>
      </c>
      <c r="W24" s="20">
        <f t="shared" si="3"/>
        <v>0.21428571428571427</v>
      </c>
      <c r="X24" s="31">
        <v>0</v>
      </c>
      <c r="Y24" s="20">
        <f t="shared" si="4"/>
        <v>0</v>
      </c>
      <c r="Z24" s="24">
        <v>1</v>
      </c>
      <c r="AA24" s="20">
        <f t="shared" si="5"/>
        <v>2.3809523809523808E-2</v>
      </c>
      <c r="AB24" s="31">
        <v>2</v>
      </c>
      <c r="AC24" s="20">
        <f t="shared" si="6"/>
        <v>4.7619047619047616E-2</v>
      </c>
      <c r="AD24" s="31">
        <v>5</v>
      </c>
      <c r="AE24" s="20">
        <f t="shared" si="7"/>
        <v>0.11904761904761904</v>
      </c>
      <c r="AF24" s="31">
        <v>1</v>
      </c>
      <c r="AG24" s="20">
        <f t="shared" si="8"/>
        <v>2.3809523809523808E-2</v>
      </c>
      <c r="AH24" s="31">
        <v>7</v>
      </c>
      <c r="AI24" s="20">
        <f t="shared" si="9"/>
        <v>0.16666666666666666</v>
      </c>
      <c r="AJ24" s="31">
        <v>1</v>
      </c>
      <c r="AK24" s="20">
        <f t="shared" si="10"/>
        <v>2.3809523809523808E-2</v>
      </c>
      <c r="AL24" s="31">
        <v>1</v>
      </c>
      <c r="AM24" s="20">
        <f t="shared" si="11"/>
        <v>2.3809523809523808E-2</v>
      </c>
      <c r="AN24" s="31">
        <v>1</v>
      </c>
      <c r="AO24" s="20">
        <f t="shared" si="12"/>
        <v>2.3809523809523808E-2</v>
      </c>
      <c r="AP24" s="19">
        <v>42</v>
      </c>
      <c r="AQ24" s="19">
        <v>21</v>
      </c>
      <c r="AR24" s="25">
        <f t="shared" si="13"/>
        <v>0.5</v>
      </c>
      <c r="AS24" s="31">
        <v>21</v>
      </c>
      <c r="AT24" s="25">
        <f t="shared" si="14"/>
        <v>0.5</v>
      </c>
      <c r="AU24" s="31">
        <v>8</v>
      </c>
      <c r="AV24" s="26">
        <v>0.53333333333333299</v>
      </c>
      <c r="AW24" s="19">
        <v>4</v>
      </c>
      <c r="AX24" s="26">
        <v>0.44444444444444398</v>
      </c>
      <c r="AY24" s="31">
        <v>0</v>
      </c>
      <c r="AZ24" s="26" t="s">
        <v>192</v>
      </c>
      <c r="BA24" s="31">
        <v>1</v>
      </c>
      <c r="BB24" s="26">
        <v>1</v>
      </c>
      <c r="BC24" s="31">
        <v>1</v>
      </c>
      <c r="BD24" s="26">
        <v>0.5</v>
      </c>
      <c r="BE24" s="31">
        <v>2</v>
      </c>
      <c r="BF24" s="26">
        <v>0.4</v>
      </c>
      <c r="BG24" s="31">
        <v>1</v>
      </c>
      <c r="BH24" s="26">
        <v>1</v>
      </c>
      <c r="BI24" s="31">
        <v>3</v>
      </c>
      <c r="BJ24" s="26">
        <v>0.42857142857142899</v>
      </c>
      <c r="BK24" s="31">
        <v>1</v>
      </c>
      <c r="BL24" s="26">
        <v>0</v>
      </c>
      <c r="BM24" s="31">
        <v>1</v>
      </c>
      <c r="BN24" s="26">
        <v>1</v>
      </c>
      <c r="BO24" s="31">
        <v>1</v>
      </c>
      <c r="BP24" s="26">
        <v>1</v>
      </c>
      <c r="BQ24" s="32">
        <v>225495000</v>
      </c>
      <c r="BR24" s="32">
        <v>286000000</v>
      </c>
      <c r="BS24" s="32">
        <v>303000000</v>
      </c>
      <c r="BT24" s="32">
        <v>320000000</v>
      </c>
      <c r="BU24" s="32">
        <v>302119791</v>
      </c>
      <c r="BV24" s="32">
        <v>327000000</v>
      </c>
      <c r="BW24" s="27">
        <v>350000000</v>
      </c>
      <c r="BX24" s="27">
        <v>350000000</v>
      </c>
      <c r="BY24" s="27">
        <v>370000000</v>
      </c>
      <c r="BZ24" s="27">
        <v>381100000</v>
      </c>
      <c r="CA24" s="32">
        <v>107167104681.06</v>
      </c>
      <c r="CB24" s="27">
        <v>619398513</v>
      </c>
      <c r="CC24" s="18">
        <v>238298513</v>
      </c>
      <c r="CD24" s="20">
        <f t="shared" si="15"/>
        <v>0.38472567821615034</v>
      </c>
      <c r="CE24" s="28">
        <f t="shared" si="16"/>
        <v>3.5561285446144286E-3</v>
      </c>
      <c r="CF24" s="27">
        <f t="shared" si="17"/>
        <v>9073809.5238095243</v>
      </c>
      <c r="CG24" s="32">
        <f t="shared" si="18"/>
        <v>65.883623692656954</v>
      </c>
      <c r="CH24" s="125" t="s">
        <v>0</v>
      </c>
      <c r="CI24" s="130">
        <v>370000000</v>
      </c>
      <c r="CJ24" s="130">
        <v>372846667</v>
      </c>
      <c r="CK24" s="130">
        <v>351457933</v>
      </c>
      <c r="CL24" s="131">
        <v>0.01</v>
      </c>
      <c r="CM24" s="131">
        <v>-0.05</v>
      </c>
      <c r="CN24" s="135">
        <f t="shared" si="0"/>
        <v>8368046.0238095243</v>
      </c>
      <c r="CO24" s="130">
        <v>241765596</v>
      </c>
      <c r="CP24" s="131">
        <v>0.69</v>
      </c>
      <c r="CQ24" s="130">
        <v>3211718</v>
      </c>
      <c r="CR24" s="131">
        <v>0.01</v>
      </c>
      <c r="CS24" s="130">
        <v>107617546</v>
      </c>
      <c r="CT24" s="131">
        <v>0.31</v>
      </c>
      <c r="CU24" s="130">
        <v>2000000</v>
      </c>
      <c r="CV24" s="131">
        <v>0.01</v>
      </c>
      <c r="CW24" s="130">
        <v>9654691</v>
      </c>
      <c r="CX24" s="131">
        <v>0.03</v>
      </c>
      <c r="CY24" s="132">
        <v>0</v>
      </c>
      <c r="CZ24" s="131">
        <v>0</v>
      </c>
      <c r="DA24" s="132">
        <v>0</v>
      </c>
      <c r="DB24" s="131">
        <v>0</v>
      </c>
      <c r="DC24" s="130">
        <v>77694985</v>
      </c>
      <c r="DD24" s="131">
        <v>0.22</v>
      </c>
      <c r="DE24" s="130">
        <v>14391905</v>
      </c>
      <c r="DF24" s="131">
        <v>0.04</v>
      </c>
      <c r="DG24" s="130">
        <v>727200</v>
      </c>
      <c r="DH24" s="131">
        <v>0</v>
      </c>
      <c r="DI24" s="130">
        <v>8890122</v>
      </c>
      <c r="DJ24" s="131">
        <v>0.03</v>
      </c>
      <c r="DK24" s="130">
        <v>136484</v>
      </c>
      <c r="DL24" s="131">
        <v>0</v>
      </c>
      <c r="DM24" s="130">
        <v>2353091</v>
      </c>
      <c r="DN24" s="131">
        <v>0.01</v>
      </c>
      <c r="DO24" s="130">
        <v>80105822</v>
      </c>
      <c r="DP24" s="131">
        <v>0.23</v>
      </c>
      <c r="DQ24" s="132">
        <v>0</v>
      </c>
      <c r="DR24" s="131">
        <v>0</v>
      </c>
      <c r="DS24" s="132">
        <v>0</v>
      </c>
      <c r="DT24" s="131">
        <v>0</v>
      </c>
      <c r="DU24" s="132">
        <v>0</v>
      </c>
      <c r="DV24" s="131">
        <v>0</v>
      </c>
    </row>
    <row r="25" spans="1:126" x14ac:dyDescent="0.35">
      <c r="A25" s="15" t="s">
        <v>232</v>
      </c>
      <c r="B25" s="16"/>
      <c r="C25" s="17">
        <v>4132148</v>
      </c>
      <c r="D25" s="17">
        <v>3018244</v>
      </c>
      <c r="E25" s="17">
        <v>3013300</v>
      </c>
      <c r="F25" s="17">
        <f t="shared" si="1"/>
        <v>98384.476190476184</v>
      </c>
      <c r="G25" s="31" t="s">
        <v>188</v>
      </c>
      <c r="H25" s="31" t="s">
        <v>196</v>
      </c>
      <c r="I25" s="31">
        <v>42</v>
      </c>
      <c r="J25" s="31">
        <v>25</v>
      </c>
      <c r="K25" s="29">
        <v>0.59523809523809501</v>
      </c>
      <c r="L25" s="31">
        <v>17</v>
      </c>
      <c r="M25" s="29">
        <v>0.40476190476190399</v>
      </c>
      <c r="N25" s="31">
        <v>6</v>
      </c>
      <c r="O25" s="31">
        <v>1</v>
      </c>
      <c r="P25" s="21" t="s">
        <v>325</v>
      </c>
      <c r="Q25" s="33">
        <v>0.61904761904761907</v>
      </c>
      <c r="R25" s="22" t="s">
        <v>328</v>
      </c>
      <c r="S25" s="56"/>
      <c r="T25" s="31">
        <v>1</v>
      </c>
      <c r="U25" s="20">
        <f t="shared" si="2"/>
        <v>2.3809523809523808E-2</v>
      </c>
      <c r="V25" s="31">
        <v>6</v>
      </c>
      <c r="W25" s="20">
        <f t="shared" si="3"/>
        <v>0.14285714285714285</v>
      </c>
      <c r="X25" s="31">
        <v>0</v>
      </c>
      <c r="Y25" s="20">
        <f t="shared" si="4"/>
        <v>0</v>
      </c>
      <c r="Z25" s="24">
        <v>2</v>
      </c>
      <c r="AA25" s="20">
        <f t="shared" si="5"/>
        <v>4.7619047619047616E-2</v>
      </c>
      <c r="AB25" s="31">
        <v>3</v>
      </c>
      <c r="AC25" s="20">
        <f t="shared" si="6"/>
        <v>7.1428571428571425E-2</v>
      </c>
      <c r="AD25" s="31">
        <v>0</v>
      </c>
      <c r="AE25" s="20">
        <f t="shared" si="7"/>
        <v>0</v>
      </c>
      <c r="AF25" s="31">
        <v>0</v>
      </c>
      <c r="AG25" s="20">
        <f t="shared" si="8"/>
        <v>0</v>
      </c>
      <c r="AH25" s="31">
        <v>26</v>
      </c>
      <c r="AI25" s="20">
        <f t="shared" si="9"/>
        <v>0.61904761904761907</v>
      </c>
      <c r="AJ25" s="31">
        <v>0</v>
      </c>
      <c r="AK25" s="20">
        <f t="shared" si="10"/>
        <v>0</v>
      </c>
      <c r="AL25" s="31">
        <v>2</v>
      </c>
      <c r="AM25" s="20">
        <f t="shared" si="11"/>
        <v>4.7619047619047616E-2</v>
      </c>
      <c r="AN25" s="31">
        <v>2</v>
      </c>
      <c r="AO25" s="20">
        <f t="shared" si="12"/>
        <v>4.7619047619047616E-2</v>
      </c>
      <c r="AP25" s="19">
        <v>42</v>
      </c>
      <c r="AQ25" s="19">
        <v>20</v>
      </c>
      <c r="AR25" s="25">
        <f t="shared" si="13"/>
        <v>0.47619047619047616</v>
      </c>
      <c r="AS25" s="31">
        <v>22</v>
      </c>
      <c r="AT25" s="25">
        <f t="shared" si="14"/>
        <v>0.52380952380952384</v>
      </c>
      <c r="AU25" s="31">
        <v>1</v>
      </c>
      <c r="AV25" s="26">
        <v>1</v>
      </c>
      <c r="AW25" s="19">
        <v>3</v>
      </c>
      <c r="AX25" s="26">
        <v>0.5</v>
      </c>
      <c r="AY25" s="31">
        <v>0</v>
      </c>
      <c r="AZ25" s="26" t="s">
        <v>192</v>
      </c>
      <c r="BA25" s="31">
        <v>2</v>
      </c>
      <c r="BB25" s="26">
        <v>1</v>
      </c>
      <c r="BC25" s="31">
        <v>0</v>
      </c>
      <c r="BD25" s="26">
        <v>0</v>
      </c>
      <c r="BE25" s="31">
        <v>0</v>
      </c>
      <c r="BF25" s="26" t="s">
        <v>192</v>
      </c>
      <c r="BG25" s="31">
        <v>0</v>
      </c>
      <c r="BH25" s="26" t="s">
        <v>192</v>
      </c>
      <c r="BI25" s="31">
        <v>14</v>
      </c>
      <c r="BJ25" s="26">
        <v>0.53846153846153799</v>
      </c>
      <c r="BK25" s="31">
        <v>0</v>
      </c>
      <c r="BL25" s="26" t="s">
        <v>192</v>
      </c>
      <c r="BM25" s="31">
        <v>0</v>
      </c>
      <c r="BN25" s="26">
        <v>0</v>
      </c>
      <c r="BO25" s="31">
        <v>2</v>
      </c>
      <c r="BP25" s="26">
        <v>1</v>
      </c>
      <c r="BQ25" s="32">
        <v>406100999.94</v>
      </c>
      <c r="BR25" s="32">
        <v>466677883.04000002</v>
      </c>
      <c r="BS25" s="32">
        <v>329990255.70999998</v>
      </c>
      <c r="BT25" s="32">
        <v>605000000</v>
      </c>
      <c r="BU25" s="32">
        <v>605000000</v>
      </c>
      <c r="BV25" s="32">
        <v>397297350</v>
      </c>
      <c r="BW25" s="27">
        <v>397297349.93000001</v>
      </c>
      <c r="BX25" s="27">
        <v>402269854.80000001</v>
      </c>
      <c r="BY25" s="27">
        <v>418696586</v>
      </c>
      <c r="BZ25" s="27">
        <v>418696586</v>
      </c>
      <c r="CA25" s="32">
        <v>76193983989</v>
      </c>
      <c r="CB25" s="27">
        <v>524189568.30000001</v>
      </c>
      <c r="CC25" s="18">
        <v>105492982.3</v>
      </c>
      <c r="CD25" s="20">
        <f t="shared" si="15"/>
        <v>0.2012496788940773</v>
      </c>
      <c r="CE25" s="28">
        <f t="shared" si="16"/>
        <v>5.4951396958117654E-3</v>
      </c>
      <c r="CF25" s="27">
        <f t="shared" si="17"/>
        <v>9968966.333333334</v>
      </c>
      <c r="CG25" s="32">
        <f t="shared" si="18"/>
        <v>101.32661898847766</v>
      </c>
      <c r="CH25" s="126" t="s">
        <v>192</v>
      </c>
      <c r="CI25" s="133"/>
      <c r="CJ25" s="133"/>
      <c r="CK25" s="133"/>
      <c r="CL25" s="132" t="e">
        <v>#DIV/0!</v>
      </c>
      <c r="CM25" s="132" t="e">
        <v>#DIV/0!</v>
      </c>
      <c r="CN25" s="135">
        <f t="shared" si="0"/>
        <v>0</v>
      </c>
      <c r="CO25" s="133"/>
      <c r="CP25" s="132" t="e">
        <v>#DIV/0!</v>
      </c>
      <c r="CQ25" s="133"/>
      <c r="CR25" s="132" t="e">
        <v>#DIV/0!</v>
      </c>
      <c r="CS25" s="133"/>
      <c r="CT25" s="132" t="e">
        <v>#DIV/0!</v>
      </c>
      <c r="CU25" s="133"/>
      <c r="CV25" s="132" t="e">
        <v>#DIV/0!</v>
      </c>
      <c r="CW25" s="133"/>
      <c r="CX25" s="132" t="e">
        <v>#DIV/0!</v>
      </c>
      <c r="CY25" s="133"/>
      <c r="CZ25" s="132" t="e">
        <v>#DIV/0!</v>
      </c>
      <c r="DA25" s="133"/>
      <c r="DB25" s="132" t="e">
        <v>#DIV/0!</v>
      </c>
      <c r="DC25" s="133"/>
      <c r="DD25" s="132" t="e">
        <v>#DIV/0!</v>
      </c>
      <c r="DE25" s="133"/>
      <c r="DF25" s="132" t="e">
        <v>#DIV/0!</v>
      </c>
      <c r="DG25" s="133"/>
      <c r="DH25" s="132" t="e">
        <v>#DIV/0!</v>
      </c>
      <c r="DI25" s="133"/>
      <c r="DJ25" s="132" t="e">
        <v>#DIV/0!</v>
      </c>
      <c r="DK25" s="133"/>
      <c r="DL25" s="132" t="e">
        <v>#DIV/0!</v>
      </c>
      <c r="DM25" s="133"/>
      <c r="DN25" s="132" t="e">
        <v>#DIV/0!</v>
      </c>
      <c r="DO25" s="133"/>
      <c r="DP25" s="132" t="e">
        <v>#DIV/0!</v>
      </c>
      <c r="DQ25" s="133"/>
      <c r="DR25" s="132" t="e">
        <v>#DIV/0!</v>
      </c>
      <c r="DS25" s="133"/>
      <c r="DT25" s="132" t="e">
        <v>#DIV/0!</v>
      </c>
      <c r="DU25" s="133"/>
      <c r="DV25" s="132" t="e">
        <v>#DIV/0!</v>
      </c>
    </row>
    <row r="26" spans="1:126" x14ac:dyDescent="0.35">
      <c r="A26" s="15" t="s">
        <v>233</v>
      </c>
      <c r="B26" s="16"/>
      <c r="C26" s="17">
        <v>6583278</v>
      </c>
      <c r="D26" s="17">
        <v>4747407</v>
      </c>
      <c r="E26" s="17">
        <v>4739921</v>
      </c>
      <c r="F26" s="17">
        <f t="shared" si="1"/>
        <v>160567.75609756098</v>
      </c>
      <c r="G26" s="31" t="s">
        <v>220</v>
      </c>
      <c r="H26" s="31" t="s">
        <v>196</v>
      </c>
      <c r="I26" s="31">
        <v>41</v>
      </c>
      <c r="J26" s="31">
        <v>26</v>
      </c>
      <c r="K26" s="29">
        <v>0.63414634146341398</v>
      </c>
      <c r="L26" s="31">
        <v>15</v>
      </c>
      <c r="M26" s="29">
        <v>0.36585365853658502</v>
      </c>
      <c r="N26" s="31">
        <v>9</v>
      </c>
      <c r="O26" s="31">
        <v>1</v>
      </c>
      <c r="P26" s="21" t="s">
        <v>325</v>
      </c>
      <c r="Q26" s="33">
        <v>0.31707317073170732</v>
      </c>
      <c r="R26" s="22" t="s">
        <v>329</v>
      </c>
      <c r="S26" s="56"/>
      <c r="T26" s="31">
        <v>4</v>
      </c>
      <c r="U26" s="20">
        <f t="shared" si="2"/>
        <v>9.7560975609756101E-2</v>
      </c>
      <c r="V26" s="31">
        <v>6</v>
      </c>
      <c r="W26" s="20">
        <f t="shared" si="3"/>
        <v>0.14634146341463414</v>
      </c>
      <c r="X26" s="31">
        <v>2</v>
      </c>
      <c r="Y26" s="20">
        <f t="shared" si="4"/>
        <v>4.878048780487805E-2</v>
      </c>
      <c r="Z26" s="24">
        <v>1</v>
      </c>
      <c r="AA26" s="20">
        <f t="shared" si="5"/>
        <v>2.4390243902439025E-2</v>
      </c>
      <c r="AB26" s="31">
        <v>4</v>
      </c>
      <c r="AC26" s="20">
        <f t="shared" si="6"/>
        <v>9.7560975609756101E-2</v>
      </c>
      <c r="AD26" s="31">
        <v>2</v>
      </c>
      <c r="AE26" s="20">
        <f t="shared" si="7"/>
        <v>4.878048780487805E-2</v>
      </c>
      <c r="AF26" s="31">
        <v>0</v>
      </c>
      <c r="AG26" s="20">
        <f t="shared" si="8"/>
        <v>0</v>
      </c>
      <c r="AH26" s="31">
        <v>13</v>
      </c>
      <c r="AI26" s="20">
        <f t="shared" si="9"/>
        <v>0.31707317073170732</v>
      </c>
      <c r="AJ26" s="31">
        <v>3</v>
      </c>
      <c r="AK26" s="20">
        <f t="shared" si="10"/>
        <v>7.3170731707317069E-2</v>
      </c>
      <c r="AL26" s="31">
        <v>1</v>
      </c>
      <c r="AM26" s="20">
        <f t="shared" si="11"/>
        <v>2.4390243902439025E-2</v>
      </c>
      <c r="AN26" s="31">
        <v>5</v>
      </c>
      <c r="AO26" s="20">
        <f t="shared" si="12"/>
        <v>0.12195121951219512</v>
      </c>
      <c r="AP26" s="19">
        <v>41</v>
      </c>
      <c r="AQ26" s="19">
        <v>22</v>
      </c>
      <c r="AR26" s="25">
        <f t="shared" si="13"/>
        <v>0.53658536585365857</v>
      </c>
      <c r="AS26" s="31">
        <v>19</v>
      </c>
      <c r="AT26" s="25">
        <f t="shared" si="14"/>
        <v>0.46341463414634149</v>
      </c>
      <c r="AU26" s="31">
        <v>2</v>
      </c>
      <c r="AV26" s="26">
        <v>0.5</v>
      </c>
      <c r="AW26" s="19">
        <v>2</v>
      </c>
      <c r="AX26" s="26">
        <v>0.33333333333333298</v>
      </c>
      <c r="AY26" s="31">
        <v>1</v>
      </c>
      <c r="AZ26" s="26">
        <v>0.5</v>
      </c>
      <c r="BA26" s="31">
        <v>0</v>
      </c>
      <c r="BB26" s="26">
        <v>0</v>
      </c>
      <c r="BC26" s="31">
        <v>2</v>
      </c>
      <c r="BD26" s="26">
        <v>0.5</v>
      </c>
      <c r="BE26" s="31">
        <v>1</v>
      </c>
      <c r="BF26" s="26">
        <v>0.5</v>
      </c>
      <c r="BG26" s="31">
        <v>0</v>
      </c>
      <c r="BH26" s="26" t="s">
        <v>192</v>
      </c>
      <c r="BI26" s="31">
        <v>9</v>
      </c>
      <c r="BJ26" s="26">
        <v>0.69230769230769196</v>
      </c>
      <c r="BK26" s="31">
        <v>1</v>
      </c>
      <c r="BL26" s="26">
        <v>0.66666666666666696</v>
      </c>
      <c r="BM26" s="31">
        <v>0</v>
      </c>
      <c r="BN26" s="26">
        <v>0</v>
      </c>
      <c r="BO26" s="31">
        <v>0</v>
      </c>
      <c r="BP26" s="26">
        <v>0</v>
      </c>
      <c r="BQ26" s="32">
        <v>158297128.80000001</v>
      </c>
      <c r="BR26" s="32">
        <v>168190904.47</v>
      </c>
      <c r="BS26" s="32">
        <v>166832062</v>
      </c>
      <c r="BT26" s="32">
        <v>147821569</v>
      </c>
      <c r="BU26" s="32">
        <v>144085371</v>
      </c>
      <c r="BV26" s="32">
        <v>145071987</v>
      </c>
      <c r="BW26" s="27">
        <v>145071987</v>
      </c>
      <c r="BX26" s="27">
        <v>149844698</v>
      </c>
      <c r="BY26" s="27">
        <v>224265646</v>
      </c>
      <c r="BZ26" s="27">
        <v>211650615</v>
      </c>
      <c r="CA26" s="32">
        <v>96525404549</v>
      </c>
      <c r="CB26" s="27">
        <v>352173487</v>
      </c>
      <c r="CC26" s="18">
        <v>140522872</v>
      </c>
      <c r="CD26" s="20">
        <f t="shared" si="15"/>
        <v>0.39901604518002798</v>
      </c>
      <c r="CE26" s="28">
        <f t="shared" si="16"/>
        <v>2.1926933742355673E-3</v>
      </c>
      <c r="CF26" s="27">
        <f t="shared" si="17"/>
        <v>5162210.1219512196</v>
      </c>
      <c r="CG26" s="32">
        <f t="shared" si="18"/>
        <v>32.149730726850663</v>
      </c>
      <c r="CH26" s="125" t="s">
        <v>0</v>
      </c>
      <c r="CI26" s="130">
        <v>224265646</v>
      </c>
      <c r="CJ26" s="130">
        <v>244578896</v>
      </c>
      <c r="CK26" s="130">
        <v>212672670</v>
      </c>
      <c r="CL26" s="131">
        <v>0.09</v>
      </c>
      <c r="CM26" s="131">
        <v>-0.05</v>
      </c>
      <c r="CN26" s="135">
        <f t="shared" si="0"/>
        <v>5187138.2926829271</v>
      </c>
      <c r="CO26" s="130">
        <v>87980092</v>
      </c>
      <c r="CP26" s="131">
        <v>0.41</v>
      </c>
      <c r="CQ26" s="130">
        <v>1999059</v>
      </c>
      <c r="CR26" s="131">
        <v>0.01</v>
      </c>
      <c r="CS26" s="130">
        <v>110347826</v>
      </c>
      <c r="CT26" s="131">
        <v>0.52</v>
      </c>
      <c r="CU26" s="130">
        <v>5022904</v>
      </c>
      <c r="CV26" s="131">
        <v>0.02</v>
      </c>
      <c r="CW26" s="130">
        <v>759455</v>
      </c>
      <c r="CX26" s="131">
        <v>0</v>
      </c>
      <c r="CY26" s="130">
        <v>6563333</v>
      </c>
      <c r="CZ26" s="131">
        <v>0.03</v>
      </c>
      <c r="DA26" s="132">
        <v>0</v>
      </c>
      <c r="DB26" s="131">
        <v>0</v>
      </c>
      <c r="DC26" s="130">
        <v>1954991</v>
      </c>
      <c r="DD26" s="131">
        <v>0.01</v>
      </c>
      <c r="DE26" s="130">
        <v>47772054</v>
      </c>
      <c r="DF26" s="131">
        <v>0.22</v>
      </c>
      <c r="DG26" s="130">
        <v>159137</v>
      </c>
      <c r="DH26" s="131">
        <v>0</v>
      </c>
      <c r="DI26" s="130">
        <v>9358303</v>
      </c>
      <c r="DJ26" s="131">
        <v>0.04</v>
      </c>
      <c r="DK26" s="130">
        <v>26270</v>
      </c>
      <c r="DL26" s="131">
        <v>0</v>
      </c>
      <c r="DM26" s="130">
        <v>61017200</v>
      </c>
      <c r="DN26" s="131">
        <v>0.28999999999999998</v>
      </c>
      <c r="DO26" s="130">
        <v>6241214</v>
      </c>
      <c r="DP26" s="131">
        <v>0.03</v>
      </c>
      <c r="DQ26" s="132">
        <v>0</v>
      </c>
      <c r="DR26" s="131">
        <v>0</v>
      </c>
      <c r="DS26" s="130">
        <v>3222904</v>
      </c>
      <c r="DT26" s="131">
        <v>0.02</v>
      </c>
      <c r="DU26" s="132">
        <v>0</v>
      </c>
      <c r="DV26" s="131">
        <v>0</v>
      </c>
    </row>
    <row r="27" spans="1:126" s="86" customFormat="1" x14ac:dyDescent="0.35">
      <c r="A27" s="73" t="s">
        <v>234</v>
      </c>
      <c r="B27" s="74"/>
      <c r="C27" s="62">
        <v>2368467</v>
      </c>
      <c r="D27" s="62">
        <v>1738634</v>
      </c>
      <c r="E27" s="62">
        <v>1736369</v>
      </c>
      <c r="F27" s="62">
        <f t="shared" si="1"/>
        <v>94738.68</v>
      </c>
      <c r="G27" s="65" t="s">
        <v>210</v>
      </c>
      <c r="H27" s="65" t="s">
        <v>196</v>
      </c>
      <c r="I27" s="65">
        <v>25</v>
      </c>
      <c r="J27" s="65">
        <v>15</v>
      </c>
      <c r="K27" s="63">
        <v>0.6</v>
      </c>
      <c r="L27" s="65">
        <v>10</v>
      </c>
      <c r="M27" s="63">
        <v>0.4</v>
      </c>
      <c r="N27" s="65">
        <v>5</v>
      </c>
      <c r="O27" s="75">
        <v>1</v>
      </c>
      <c r="P27" s="76" t="s">
        <v>190</v>
      </c>
      <c r="Q27" s="77">
        <v>0.44</v>
      </c>
      <c r="R27" s="78" t="s">
        <v>329</v>
      </c>
      <c r="S27" s="79"/>
      <c r="T27" s="65">
        <v>11</v>
      </c>
      <c r="U27" s="64">
        <f t="shared" si="2"/>
        <v>0.44</v>
      </c>
      <c r="V27" s="65">
        <v>4</v>
      </c>
      <c r="W27" s="64">
        <f t="shared" si="3"/>
        <v>0.16</v>
      </c>
      <c r="X27" s="65">
        <v>0</v>
      </c>
      <c r="Y27" s="64">
        <f t="shared" si="4"/>
        <v>0</v>
      </c>
      <c r="Z27" s="80">
        <v>1</v>
      </c>
      <c r="AA27" s="64">
        <f t="shared" si="5"/>
        <v>0.04</v>
      </c>
      <c r="AB27" s="65">
        <v>0</v>
      </c>
      <c r="AC27" s="64">
        <f t="shared" si="6"/>
        <v>0</v>
      </c>
      <c r="AD27" s="65">
        <v>0</v>
      </c>
      <c r="AE27" s="64">
        <f t="shared" si="7"/>
        <v>0</v>
      </c>
      <c r="AF27" s="65">
        <v>0</v>
      </c>
      <c r="AG27" s="64">
        <f t="shared" si="8"/>
        <v>0</v>
      </c>
      <c r="AH27" s="65">
        <v>6</v>
      </c>
      <c r="AI27" s="64">
        <f t="shared" si="9"/>
        <v>0.24</v>
      </c>
      <c r="AJ27" s="65">
        <v>0</v>
      </c>
      <c r="AK27" s="64">
        <f t="shared" si="10"/>
        <v>0</v>
      </c>
      <c r="AL27" s="65">
        <v>1</v>
      </c>
      <c r="AM27" s="64">
        <f t="shared" si="11"/>
        <v>0.04</v>
      </c>
      <c r="AN27" s="65">
        <v>2</v>
      </c>
      <c r="AO27" s="64">
        <f t="shared" si="12"/>
        <v>0.08</v>
      </c>
      <c r="AP27" s="75">
        <v>25</v>
      </c>
      <c r="AQ27" s="75">
        <v>12</v>
      </c>
      <c r="AR27" s="81">
        <f t="shared" si="13"/>
        <v>0.48</v>
      </c>
      <c r="AS27" s="65">
        <v>13</v>
      </c>
      <c r="AT27" s="81">
        <f t="shared" si="14"/>
        <v>0.52</v>
      </c>
      <c r="AU27" s="65">
        <v>5</v>
      </c>
      <c r="AV27" s="82">
        <v>0.45454545454545497</v>
      </c>
      <c r="AW27" s="75">
        <v>3</v>
      </c>
      <c r="AX27" s="82">
        <v>0.75</v>
      </c>
      <c r="AY27" s="65">
        <v>0</v>
      </c>
      <c r="AZ27" s="82" t="s">
        <v>192</v>
      </c>
      <c r="BA27" s="65">
        <v>0</v>
      </c>
      <c r="BB27" s="82">
        <v>0</v>
      </c>
      <c r="BC27" s="65">
        <v>0</v>
      </c>
      <c r="BD27" s="82" t="s">
        <v>192</v>
      </c>
      <c r="BE27" s="65">
        <v>0</v>
      </c>
      <c r="BF27" s="82" t="s">
        <v>192</v>
      </c>
      <c r="BG27" s="65">
        <v>0</v>
      </c>
      <c r="BH27" s="82" t="s">
        <v>192</v>
      </c>
      <c r="BI27" s="65">
        <v>3</v>
      </c>
      <c r="BJ27" s="82">
        <v>0.5</v>
      </c>
      <c r="BK27" s="65">
        <v>0</v>
      </c>
      <c r="BL27" s="82" t="s">
        <v>192</v>
      </c>
      <c r="BM27" s="65">
        <v>0</v>
      </c>
      <c r="BN27" s="82">
        <v>0</v>
      </c>
      <c r="BO27" s="65">
        <v>2</v>
      </c>
      <c r="BP27" s="82">
        <v>1</v>
      </c>
      <c r="BQ27" s="83">
        <v>226982461</v>
      </c>
      <c r="BR27" s="83">
        <v>238331584</v>
      </c>
      <c r="BS27" s="83">
        <v>281010577</v>
      </c>
      <c r="BT27" s="83">
        <v>352510560</v>
      </c>
      <c r="BU27" s="83">
        <v>299633976</v>
      </c>
      <c r="BV27" s="83">
        <v>283206860</v>
      </c>
      <c r="BW27" s="84">
        <v>305373359</v>
      </c>
      <c r="BX27" s="84">
        <v>315453127</v>
      </c>
      <c r="BY27" s="84">
        <v>324837597</v>
      </c>
      <c r="BZ27" s="84">
        <v>328826525</v>
      </c>
      <c r="CA27" s="83">
        <v>39326100768</v>
      </c>
      <c r="CB27" s="84">
        <v>427124989</v>
      </c>
      <c r="CC27" s="61">
        <v>98298464</v>
      </c>
      <c r="CD27" s="64">
        <f t="shared" si="15"/>
        <v>0.23013981043380255</v>
      </c>
      <c r="CE27" s="85">
        <f t="shared" si="16"/>
        <v>8.3615339069559903E-3</v>
      </c>
      <c r="CF27" s="84">
        <f t="shared" si="17"/>
        <v>13153061</v>
      </c>
      <c r="CG27" s="83">
        <f t="shared" si="18"/>
        <v>138.83517270876055</v>
      </c>
      <c r="CH27" s="125" t="s">
        <v>0</v>
      </c>
      <c r="CI27" s="130">
        <v>324837597</v>
      </c>
      <c r="CJ27" s="130">
        <v>372477849</v>
      </c>
      <c r="CK27" s="130">
        <v>309160637</v>
      </c>
      <c r="CL27" s="131">
        <v>0.15</v>
      </c>
      <c r="CM27" s="131">
        <v>-0.05</v>
      </c>
      <c r="CN27" s="135">
        <f t="shared" si="0"/>
        <v>12366425.48</v>
      </c>
      <c r="CO27" s="130">
        <v>158725504</v>
      </c>
      <c r="CP27" s="131">
        <v>0.51</v>
      </c>
      <c r="CQ27" s="130">
        <v>10132055</v>
      </c>
      <c r="CR27" s="131">
        <v>0.03</v>
      </c>
      <c r="CS27" s="130">
        <v>43145247</v>
      </c>
      <c r="CT27" s="131">
        <v>0.14000000000000001</v>
      </c>
      <c r="CU27" s="130">
        <v>95333936</v>
      </c>
      <c r="CV27" s="131">
        <v>0.31</v>
      </c>
      <c r="CW27" s="130">
        <v>1823896</v>
      </c>
      <c r="CX27" s="131">
        <v>0.01</v>
      </c>
      <c r="CY27" s="132">
        <v>0</v>
      </c>
      <c r="CZ27" s="131">
        <v>0</v>
      </c>
      <c r="DA27" s="132">
        <v>0</v>
      </c>
      <c r="DB27" s="131">
        <v>0</v>
      </c>
      <c r="DC27" s="130">
        <v>30101427</v>
      </c>
      <c r="DD27" s="131">
        <v>0.1</v>
      </c>
      <c r="DE27" s="130">
        <v>18932197</v>
      </c>
      <c r="DF27" s="131">
        <v>0.06</v>
      </c>
      <c r="DG27" s="130">
        <v>807299</v>
      </c>
      <c r="DH27" s="131">
        <v>0</v>
      </c>
      <c r="DI27" s="130">
        <v>20454939</v>
      </c>
      <c r="DJ27" s="131">
        <v>7.0000000000000007E-2</v>
      </c>
      <c r="DK27" s="130">
        <v>34934</v>
      </c>
      <c r="DL27" s="131">
        <v>0</v>
      </c>
      <c r="DM27" s="132">
        <v>0</v>
      </c>
      <c r="DN27" s="131">
        <v>0</v>
      </c>
      <c r="DO27" s="130">
        <v>4784330</v>
      </c>
      <c r="DP27" s="131">
        <v>0.02</v>
      </c>
      <c r="DQ27" s="132">
        <v>0</v>
      </c>
      <c r="DR27" s="131">
        <v>0</v>
      </c>
      <c r="DS27" s="130">
        <v>981580</v>
      </c>
      <c r="DT27" s="131">
        <v>0</v>
      </c>
      <c r="DU27" s="130">
        <v>11973591</v>
      </c>
      <c r="DV27" s="131">
        <v>0.04</v>
      </c>
    </row>
    <row r="28" spans="1:126" s="86" customFormat="1" x14ac:dyDescent="0.35">
      <c r="A28" s="73" t="s">
        <v>235</v>
      </c>
      <c r="B28" s="74"/>
      <c r="C28" s="62">
        <v>1857985</v>
      </c>
      <c r="D28" s="62">
        <v>1325254</v>
      </c>
      <c r="E28" s="62">
        <v>1322567</v>
      </c>
      <c r="F28" s="62">
        <f t="shared" si="1"/>
        <v>74319.399999999994</v>
      </c>
      <c r="G28" s="65" t="s">
        <v>316</v>
      </c>
      <c r="H28" s="65" t="s">
        <v>315</v>
      </c>
      <c r="I28" s="65">
        <v>25</v>
      </c>
      <c r="J28" s="65">
        <v>15</v>
      </c>
      <c r="K28" s="63">
        <v>0.6</v>
      </c>
      <c r="L28" s="65">
        <v>10</v>
      </c>
      <c r="M28" s="63">
        <v>0.4</v>
      </c>
      <c r="N28" s="65">
        <v>8</v>
      </c>
      <c r="O28" s="75">
        <v>1</v>
      </c>
      <c r="P28" s="76" t="s">
        <v>325</v>
      </c>
      <c r="Q28" s="77">
        <v>0.36</v>
      </c>
      <c r="R28" s="78" t="s">
        <v>329</v>
      </c>
      <c r="S28" s="79"/>
      <c r="T28" s="65">
        <v>4</v>
      </c>
      <c r="U28" s="64">
        <f t="shared" si="2"/>
        <v>0.16</v>
      </c>
      <c r="V28" s="65">
        <v>1</v>
      </c>
      <c r="W28" s="64">
        <f t="shared" si="3"/>
        <v>0.04</v>
      </c>
      <c r="X28" s="65">
        <v>2</v>
      </c>
      <c r="Y28" s="64">
        <f t="shared" si="4"/>
        <v>0.08</v>
      </c>
      <c r="Z28" s="80">
        <v>3</v>
      </c>
      <c r="AA28" s="64">
        <f t="shared" si="5"/>
        <v>0.12</v>
      </c>
      <c r="AB28" s="65">
        <v>3</v>
      </c>
      <c r="AC28" s="64">
        <f t="shared" si="6"/>
        <v>0.12</v>
      </c>
      <c r="AD28" s="65">
        <v>1</v>
      </c>
      <c r="AE28" s="64">
        <f t="shared" si="7"/>
        <v>0.04</v>
      </c>
      <c r="AF28" s="65">
        <v>0</v>
      </c>
      <c r="AG28" s="64">
        <f t="shared" si="8"/>
        <v>0</v>
      </c>
      <c r="AH28" s="65">
        <v>9</v>
      </c>
      <c r="AI28" s="64">
        <f t="shared" si="9"/>
        <v>0.36</v>
      </c>
      <c r="AJ28" s="65">
        <v>0</v>
      </c>
      <c r="AK28" s="64">
        <f t="shared" si="10"/>
        <v>0</v>
      </c>
      <c r="AL28" s="65">
        <v>1</v>
      </c>
      <c r="AM28" s="64">
        <f t="shared" si="11"/>
        <v>0.04</v>
      </c>
      <c r="AN28" s="65">
        <v>1</v>
      </c>
      <c r="AO28" s="64">
        <f t="shared" si="12"/>
        <v>0.04</v>
      </c>
      <c r="AP28" s="75">
        <v>25</v>
      </c>
      <c r="AQ28" s="75">
        <v>12</v>
      </c>
      <c r="AR28" s="81">
        <f t="shared" si="13"/>
        <v>0.48</v>
      </c>
      <c r="AS28" s="65">
        <v>13</v>
      </c>
      <c r="AT28" s="81">
        <f t="shared" si="14"/>
        <v>0.52</v>
      </c>
      <c r="AU28" s="65">
        <v>3</v>
      </c>
      <c r="AV28" s="82">
        <v>0.75</v>
      </c>
      <c r="AW28" s="75">
        <v>0</v>
      </c>
      <c r="AX28" s="82">
        <v>0</v>
      </c>
      <c r="AY28" s="65">
        <v>1</v>
      </c>
      <c r="AZ28" s="82">
        <v>0.5</v>
      </c>
      <c r="BA28" s="65">
        <v>1</v>
      </c>
      <c r="BB28" s="82">
        <v>0.33333333333333298</v>
      </c>
      <c r="BC28" s="65">
        <v>1</v>
      </c>
      <c r="BD28" s="82">
        <v>0.33333333333333298</v>
      </c>
      <c r="BE28" s="65">
        <v>0</v>
      </c>
      <c r="BF28" s="82">
        <v>0</v>
      </c>
      <c r="BG28" s="65">
        <v>0</v>
      </c>
      <c r="BH28" s="82" t="s">
        <v>192</v>
      </c>
      <c r="BI28" s="65">
        <v>6</v>
      </c>
      <c r="BJ28" s="82">
        <v>0.66666666666666696</v>
      </c>
      <c r="BK28" s="65">
        <v>0</v>
      </c>
      <c r="BL28" s="82" t="s">
        <v>192</v>
      </c>
      <c r="BM28" s="65">
        <v>0</v>
      </c>
      <c r="BN28" s="82">
        <v>0</v>
      </c>
      <c r="BO28" s="65">
        <v>1</v>
      </c>
      <c r="BP28" s="82">
        <v>1</v>
      </c>
      <c r="BQ28" s="83">
        <v>317138239</v>
      </c>
      <c r="BR28" s="83">
        <v>338941446</v>
      </c>
      <c r="BS28" s="83">
        <v>338941446</v>
      </c>
      <c r="BT28" s="83">
        <v>340767863</v>
      </c>
      <c r="BU28" s="83">
        <v>340767863</v>
      </c>
      <c r="BV28" s="83">
        <v>435872332</v>
      </c>
      <c r="BW28" s="84">
        <v>468858458</v>
      </c>
      <c r="BX28" s="84">
        <v>468858458</v>
      </c>
      <c r="BY28" s="84">
        <v>485622930</v>
      </c>
      <c r="BZ28" s="84">
        <v>485622930</v>
      </c>
      <c r="CA28" s="83">
        <v>33860864890</v>
      </c>
      <c r="CB28" s="84">
        <v>690506829</v>
      </c>
      <c r="CC28" s="61">
        <v>204883899</v>
      </c>
      <c r="CD28" s="64">
        <f t="shared" si="15"/>
        <v>0.29671523929273119</v>
      </c>
      <c r="CE28" s="85">
        <f t="shared" si="16"/>
        <v>1.434171665660605E-2</v>
      </c>
      <c r="CF28" s="84">
        <f t="shared" si="17"/>
        <v>19424917.199999999</v>
      </c>
      <c r="CG28" s="83">
        <f t="shared" si="18"/>
        <v>261.37074841831338</v>
      </c>
      <c r="CH28" s="125" t="s">
        <v>0</v>
      </c>
      <c r="CI28" s="130">
        <v>485623000</v>
      </c>
      <c r="CJ28" s="130">
        <v>491573000</v>
      </c>
      <c r="CK28" s="130">
        <v>482019000</v>
      </c>
      <c r="CL28" s="131">
        <v>0.01</v>
      </c>
      <c r="CM28" s="131">
        <v>-0.01</v>
      </c>
      <c r="CN28" s="135">
        <f t="shared" si="0"/>
        <v>19280760</v>
      </c>
      <c r="CO28" s="130">
        <v>312425000</v>
      </c>
      <c r="CP28" s="131">
        <v>0.65</v>
      </c>
      <c r="CQ28" s="130">
        <v>18972000</v>
      </c>
      <c r="CR28" s="131">
        <v>0.04</v>
      </c>
      <c r="CS28" s="130">
        <v>51088000</v>
      </c>
      <c r="CT28" s="131">
        <v>0.11</v>
      </c>
      <c r="CU28" s="130">
        <v>98029000</v>
      </c>
      <c r="CV28" s="131">
        <v>0.2</v>
      </c>
      <c r="CW28" s="130">
        <v>1505</v>
      </c>
      <c r="CX28" s="131">
        <v>0</v>
      </c>
      <c r="CY28" s="132">
        <v>0</v>
      </c>
      <c r="CZ28" s="131">
        <v>0</v>
      </c>
      <c r="DA28" s="132">
        <v>0</v>
      </c>
      <c r="DB28" s="131">
        <v>0</v>
      </c>
      <c r="DC28" s="130">
        <v>16820000</v>
      </c>
      <c r="DD28" s="131">
        <v>0.03</v>
      </c>
      <c r="DE28" s="130">
        <v>73578000</v>
      </c>
      <c r="DF28" s="131">
        <v>0.15</v>
      </c>
      <c r="DG28" s="130">
        <v>10584000</v>
      </c>
      <c r="DH28" s="131">
        <v>0.02</v>
      </c>
      <c r="DI28" s="130">
        <v>24622000</v>
      </c>
      <c r="DJ28" s="131">
        <v>0.05</v>
      </c>
      <c r="DK28" s="130">
        <v>2014000</v>
      </c>
      <c r="DL28" s="131">
        <v>0</v>
      </c>
      <c r="DM28" s="130">
        <v>584000</v>
      </c>
      <c r="DN28" s="131">
        <v>0</v>
      </c>
      <c r="DO28" s="130">
        <v>761000</v>
      </c>
      <c r="DP28" s="131">
        <v>0</v>
      </c>
      <c r="DQ28" s="132">
        <v>0</v>
      </c>
      <c r="DR28" s="131">
        <v>0</v>
      </c>
      <c r="DS28" s="130">
        <v>98029000</v>
      </c>
      <c r="DT28" s="131">
        <v>0.2</v>
      </c>
      <c r="DU28" s="132">
        <v>0</v>
      </c>
      <c r="DV28" s="131">
        <v>0</v>
      </c>
    </row>
    <row r="29" spans="1:126" s="102" customFormat="1" x14ac:dyDescent="0.35">
      <c r="A29" s="88" t="s">
        <v>236</v>
      </c>
      <c r="B29" s="89"/>
      <c r="C29" s="69">
        <v>2822255</v>
      </c>
      <c r="D29" s="69">
        <v>2071522</v>
      </c>
      <c r="E29" s="69">
        <v>2068290</v>
      </c>
      <c r="F29" s="69">
        <f t="shared" si="1"/>
        <v>104527.96296296296</v>
      </c>
      <c r="G29" s="90" t="s">
        <v>199</v>
      </c>
      <c r="H29" s="90" t="s">
        <v>196</v>
      </c>
      <c r="I29" s="90">
        <v>27</v>
      </c>
      <c r="J29" s="90">
        <v>15</v>
      </c>
      <c r="K29" s="67">
        <v>0.55555555555555503</v>
      </c>
      <c r="L29" s="90">
        <v>12</v>
      </c>
      <c r="M29" s="67">
        <v>0.44444444444444398</v>
      </c>
      <c r="N29" s="90">
        <v>10</v>
      </c>
      <c r="O29" s="90">
        <v>2</v>
      </c>
      <c r="P29" s="91" t="s">
        <v>325</v>
      </c>
      <c r="Q29" s="92">
        <v>0.22222222222222221</v>
      </c>
      <c r="R29" s="93" t="s">
        <v>329</v>
      </c>
      <c r="S29" s="94"/>
      <c r="T29" s="90">
        <v>6</v>
      </c>
      <c r="U29" s="68">
        <f t="shared" si="2"/>
        <v>0.22222222222222221</v>
      </c>
      <c r="V29" s="90">
        <v>5</v>
      </c>
      <c r="W29" s="68">
        <f t="shared" si="3"/>
        <v>0.18518518518518517</v>
      </c>
      <c r="X29" s="90">
        <v>1</v>
      </c>
      <c r="Y29" s="68">
        <f t="shared" si="4"/>
        <v>3.7037037037037035E-2</v>
      </c>
      <c r="Z29" s="95">
        <v>2</v>
      </c>
      <c r="AA29" s="68">
        <f t="shared" si="5"/>
        <v>7.407407407407407E-2</v>
      </c>
      <c r="AB29" s="90">
        <v>2</v>
      </c>
      <c r="AC29" s="68">
        <f t="shared" si="6"/>
        <v>7.407407407407407E-2</v>
      </c>
      <c r="AD29" s="90">
        <v>1</v>
      </c>
      <c r="AE29" s="68">
        <f t="shared" si="7"/>
        <v>3.7037037037037035E-2</v>
      </c>
      <c r="AF29" s="90">
        <v>1</v>
      </c>
      <c r="AG29" s="68">
        <f t="shared" si="8"/>
        <v>3.7037037037037035E-2</v>
      </c>
      <c r="AH29" s="90">
        <v>6</v>
      </c>
      <c r="AI29" s="68">
        <f t="shared" si="9"/>
        <v>0.22222222222222221</v>
      </c>
      <c r="AJ29" s="90">
        <v>1</v>
      </c>
      <c r="AK29" s="68">
        <f t="shared" si="10"/>
        <v>3.7037037037037035E-2</v>
      </c>
      <c r="AL29" s="90">
        <v>2</v>
      </c>
      <c r="AM29" s="68">
        <f t="shared" si="11"/>
        <v>7.407407407407407E-2</v>
      </c>
      <c r="AN29" s="90">
        <v>1</v>
      </c>
      <c r="AO29" s="68">
        <f t="shared" si="12"/>
        <v>3.7037037037037035E-2</v>
      </c>
      <c r="AP29" s="96">
        <v>27</v>
      </c>
      <c r="AQ29" s="96">
        <v>14</v>
      </c>
      <c r="AR29" s="97">
        <f t="shared" si="13"/>
        <v>0.51851851851851849</v>
      </c>
      <c r="AS29" s="90">
        <v>13</v>
      </c>
      <c r="AT29" s="97">
        <f t="shared" si="14"/>
        <v>0.48148148148148145</v>
      </c>
      <c r="AU29" s="90">
        <v>2</v>
      </c>
      <c r="AV29" s="98">
        <v>0.33333333333333298</v>
      </c>
      <c r="AW29" s="96">
        <v>3</v>
      </c>
      <c r="AX29" s="98">
        <v>0.6</v>
      </c>
      <c r="AY29" s="90">
        <v>1</v>
      </c>
      <c r="AZ29" s="98">
        <v>1</v>
      </c>
      <c r="BA29" s="90">
        <v>0</v>
      </c>
      <c r="BB29" s="98">
        <v>0</v>
      </c>
      <c r="BC29" s="90">
        <v>1</v>
      </c>
      <c r="BD29" s="98">
        <v>0.5</v>
      </c>
      <c r="BE29" s="90">
        <v>0</v>
      </c>
      <c r="BF29" s="98">
        <v>0</v>
      </c>
      <c r="BG29" s="90">
        <v>1</v>
      </c>
      <c r="BH29" s="98">
        <v>1</v>
      </c>
      <c r="BI29" s="90">
        <v>5</v>
      </c>
      <c r="BJ29" s="98">
        <v>0.83333333333333304</v>
      </c>
      <c r="BK29" s="90">
        <v>1</v>
      </c>
      <c r="BL29" s="98">
        <v>0</v>
      </c>
      <c r="BM29" s="90">
        <v>1</v>
      </c>
      <c r="BN29" s="98">
        <v>0.5</v>
      </c>
      <c r="BO29" s="90">
        <v>0</v>
      </c>
      <c r="BP29" s="98">
        <v>0</v>
      </c>
      <c r="BQ29" s="99">
        <v>227840771</v>
      </c>
      <c r="BR29" s="99">
        <v>243614841</v>
      </c>
      <c r="BS29" s="99">
        <v>251386404</v>
      </c>
      <c r="BT29" s="99">
        <v>259361797</v>
      </c>
      <c r="BU29" s="99">
        <v>283517123</v>
      </c>
      <c r="BV29" s="99">
        <v>293068050</v>
      </c>
      <c r="BW29" s="100">
        <v>293068050</v>
      </c>
      <c r="BX29" s="100">
        <v>308708617</v>
      </c>
      <c r="BY29" s="100">
        <v>323148355</v>
      </c>
      <c r="BZ29" s="100">
        <v>323148355</v>
      </c>
      <c r="CA29" s="99">
        <v>48987838640</v>
      </c>
      <c r="CB29" s="100">
        <v>645184329</v>
      </c>
      <c r="CC29" s="66">
        <v>322035974</v>
      </c>
      <c r="CD29" s="68">
        <f t="shared" si="15"/>
        <v>0.49913793550927987</v>
      </c>
      <c r="CE29" s="101">
        <f t="shared" si="16"/>
        <v>6.5965015802134193E-3</v>
      </c>
      <c r="CF29" s="100">
        <f t="shared" si="17"/>
        <v>11968457.592592593</v>
      </c>
      <c r="CG29" s="99">
        <f t="shared" si="18"/>
        <v>114.50005580643847</v>
      </c>
      <c r="CH29" s="125" t="s">
        <v>0</v>
      </c>
      <c r="CI29" s="130">
        <v>323148355</v>
      </c>
      <c r="CJ29" s="130">
        <v>333018707</v>
      </c>
      <c r="CK29" s="130">
        <v>313267231</v>
      </c>
      <c r="CL29" s="131">
        <v>0.03</v>
      </c>
      <c r="CM29" s="131">
        <v>-0.03</v>
      </c>
      <c r="CN29" s="135">
        <f t="shared" si="0"/>
        <v>11602490.037037037</v>
      </c>
      <c r="CO29" s="130">
        <v>286215615</v>
      </c>
      <c r="CP29" s="131">
        <v>0.91</v>
      </c>
      <c r="CQ29" s="130">
        <v>2750569</v>
      </c>
      <c r="CR29" s="131">
        <v>0.01</v>
      </c>
      <c r="CS29" s="130">
        <v>21768295</v>
      </c>
      <c r="CT29" s="131">
        <v>7.0000000000000007E-2</v>
      </c>
      <c r="CU29" s="130">
        <v>535000</v>
      </c>
      <c r="CV29" s="131">
        <v>0</v>
      </c>
      <c r="CW29" s="130">
        <v>1997752</v>
      </c>
      <c r="CX29" s="131">
        <v>0.01</v>
      </c>
      <c r="CY29" s="132">
        <v>0</v>
      </c>
      <c r="CZ29" s="131">
        <v>0</v>
      </c>
      <c r="DA29" s="132">
        <v>0</v>
      </c>
      <c r="DB29" s="131">
        <v>0</v>
      </c>
      <c r="DC29" s="130">
        <v>46793054</v>
      </c>
      <c r="DD29" s="131">
        <v>0.15</v>
      </c>
      <c r="DE29" s="130">
        <v>31954435</v>
      </c>
      <c r="DF29" s="131">
        <v>0.1</v>
      </c>
      <c r="DG29" s="130">
        <v>79082</v>
      </c>
      <c r="DH29" s="131">
        <v>0</v>
      </c>
      <c r="DI29" s="130">
        <v>10689926</v>
      </c>
      <c r="DJ29" s="131">
        <v>0.03</v>
      </c>
      <c r="DK29" s="130">
        <v>95656</v>
      </c>
      <c r="DL29" s="131">
        <v>0</v>
      </c>
      <c r="DM29" s="130">
        <v>414443</v>
      </c>
      <c r="DN29" s="131">
        <v>0</v>
      </c>
      <c r="DO29" s="130">
        <v>6336641</v>
      </c>
      <c r="DP29" s="131">
        <v>0.02</v>
      </c>
      <c r="DQ29" s="132">
        <v>0</v>
      </c>
      <c r="DR29" s="131">
        <v>0</v>
      </c>
      <c r="DS29" s="132">
        <v>0</v>
      </c>
      <c r="DT29" s="131">
        <v>0</v>
      </c>
      <c r="DU29" s="132">
        <v>0</v>
      </c>
      <c r="DV29" s="131">
        <v>0</v>
      </c>
    </row>
    <row r="30" spans="1:126" s="86" customFormat="1" x14ac:dyDescent="0.35">
      <c r="A30" s="73" t="s">
        <v>237</v>
      </c>
      <c r="B30" s="74"/>
      <c r="C30" s="62">
        <v>3026943</v>
      </c>
      <c r="D30" s="62">
        <v>2255962</v>
      </c>
      <c r="E30" s="62">
        <v>2252107</v>
      </c>
      <c r="F30" s="62">
        <f t="shared" si="1"/>
        <v>75673.574999999997</v>
      </c>
      <c r="G30" s="65" t="s">
        <v>199</v>
      </c>
      <c r="H30" s="65" t="s">
        <v>196</v>
      </c>
      <c r="I30" s="65">
        <v>40</v>
      </c>
      <c r="J30" s="65">
        <v>24</v>
      </c>
      <c r="K30" s="63">
        <v>0.6</v>
      </c>
      <c r="L30" s="65">
        <v>16</v>
      </c>
      <c r="M30" s="63">
        <v>0.4</v>
      </c>
      <c r="N30" s="65">
        <v>7</v>
      </c>
      <c r="O30" s="65">
        <v>1</v>
      </c>
      <c r="P30" s="76" t="s">
        <v>325</v>
      </c>
      <c r="Q30" s="77">
        <v>0.57499999999999996</v>
      </c>
      <c r="R30" s="78" t="s">
        <v>328</v>
      </c>
      <c r="S30" s="79"/>
      <c r="T30" s="65">
        <v>2</v>
      </c>
      <c r="U30" s="64">
        <f t="shared" si="2"/>
        <v>0.05</v>
      </c>
      <c r="V30" s="65">
        <v>8</v>
      </c>
      <c r="W30" s="64">
        <f t="shared" si="3"/>
        <v>0.2</v>
      </c>
      <c r="X30" s="65">
        <v>1</v>
      </c>
      <c r="Y30" s="64">
        <f t="shared" si="4"/>
        <v>2.5000000000000001E-2</v>
      </c>
      <c r="Z30" s="80">
        <v>0</v>
      </c>
      <c r="AA30" s="64">
        <f t="shared" si="5"/>
        <v>0</v>
      </c>
      <c r="AB30" s="65">
        <v>3</v>
      </c>
      <c r="AC30" s="64">
        <f t="shared" si="6"/>
        <v>7.4999999999999997E-2</v>
      </c>
      <c r="AD30" s="65">
        <v>0</v>
      </c>
      <c r="AE30" s="64">
        <f t="shared" si="7"/>
        <v>0</v>
      </c>
      <c r="AF30" s="65">
        <v>0</v>
      </c>
      <c r="AG30" s="64">
        <f t="shared" si="8"/>
        <v>0</v>
      </c>
      <c r="AH30" s="65">
        <v>23</v>
      </c>
      <c r="AI30" s="64">
        <f t="shared" si="9"/>
        <v>0.57499999999999996</v>
      </c>
      <c r="AJ30" s="65">
        <v>1</v>
      </c>
      <c r="AK30" s="64">
        <f t="shared" si="10"/>
        <v>2.5000000000000001E-2</v>
      </c>
      <c r="AL30" s="65">
        <v>1</v>
      </c>
      <c r="AM30" s="64">
        <f t="shared" si="11"/>
        <v>2.5000000000000001E-2</v>
      </c>
      <c r="AN30" s="65">
        <v>1</v>
      </c>
      <c r="AO30" s="64">
        <f t="shared" si="12"/>
        <v>2.5000000000000001E-2</v>
      </c>
      <c r="AP30" s="75">
        <v>40</v>
      </c>
      <c r="AQ30" s="75">
        <v>21</v>
      </c>
      <c r="AR30" s="81">
        <f t="shared" si="13"/>
        <v>0.52500000000000002</v>
      </c>
      <c r="AS30" s="65">
        <v>19</v>
      </c>
      <c r="AT30" s="81">
        <f t="shared" si="14"/>
        <v>0.47499999999999998</v>
      </c>
      <c r="AU30" s="65">
        <v>1</v>
      </c>
      <c r="AV30" s="82">
        <v>0.5</v>
      </c>
      <c r="AW30" s="75">
        <v>5</v>
      </c>
      <c r="AX30" s="82">
        <v>0.625</v>
      </c>
      <c r="AY30" s="65">
        <v>0</v>
      </c>
      <c r="AZ30" s="82">
        <v>0</v>
      </c>
      <c r="BA30" s="65">
        <v>0</v>
      </c>
      <c r="BB30" s="82" t="s">
        <v>192</v>
      </c>
      <c r="BC30" s="65">
        <v>0</v>
      </c>
      <c r="BD30" s="82">
        <v>0</v>
      </c>
      <c r="BE30" s="65">
        <v>0</v>
      </c>
      <c r="BF30" s="82" t="s">
        <v>192</v>
      </c>
      <c r="BG30" s="65">
        <v>0</v>
      </c>
      <c r="BH30" s="82" t="s">
        <v>192</v>
      </c>
      <c r="BI30" s="65">
        <v>11</v>
      </c>
      <c r="BJ30" s="82">
        <v>0.47826086956521702</v>
      </c>
      <c r="BK30" s="65">
        <v>0</v>
      </c>
      <c r="BL30" s="82">
        <v>1</v>
      </c>
      <c r="BM30" s="65">
        <v>1</v>
      </c>
      <c r="BN30" s="82">
        <v>1</v>
      </c>
      <c r="BO30" s="65">
        <v>0</v>
      </c>
      <c r="BP30" s="82">
        <v>0</v>
      </c>
      <c r="BQ30" s="83">
        <v>247484287</v>
      </c>
      <c r="BR30" s="83">
        <v>247356797</v>
      </c>
      <c r="BS30" s="83">
        <v>273014624</v>
      </c>
      <c r="BT30" s="83">
        <v>290453155</v>
      </c>
      <c r="BU30" s="83">
        <v>292453155</v>
      </c>
      <c r="BV30" s="83">
        <v>292453155</v>
      </c>
      <c r="BW30" s="84">
        <v>305698988</v>
      </c>
      <c r="BX30" s="84">
        <v>305698988</v>
      </c>
      <c r="BY30" s="84">
        <v>312748988</v>
      </c>
      <c r="BZ30" s="84">
        <v>305698988</v>
      </c>
      <c r="CA30" s="83">
        <v>56012461342</v>
      </c>
      <c r="CB30" s="84">
        <v>442820149</v>
      </c>
      <c r="CC30" s="61">
        <v>137121161</v>
      </c>
      <c r="CD30" s="64">
        <f t="shared" si="15"/>
        <v>0.30965429488620672</v>
      </c>
      <c r="CE30" s="85">
        <f t="shared" si="16"/>
        <v>5.4576960318431277E-3</v>
      </c>
      <c r="CF30" s="84">
        <f t="shared" si="17"/>
        <v>7642474.7000000002</v>
      </c>
      <c r="CG30" s="83">
        <f t="shared" si="18"/>
        <v>100.99264769769368</v>
      </c>
      <c r="CH30" s="125" t="s">
        <v>419</v>
      </c>
      <c r="CI30" s="130">
        <v>459386346</v>
      </c>
      <c r="CJ30" s="130">
        <v>550824556</v>
      </c>
      <c r="CK30" s="130">
        <v>462357664</v>
      </c>
      <c r="CL30" s="131">
        <v>0.2</v>
      </c>
      <c r="CM30" s="131">
        <v>0.01</v>
      </c>
      <c r="CN30" s="135">
        <f t="shared" si="0"/>
        <v>11558941.6</v>
      </c>
      <c r="CO30" s="134">
        <v>344298074</v>
      </c>
      <c r="CP30" s="131">
        <v>0.74</v>
      </c>
      <c r="CQ30" s="134">
        <v>16566313</v>
      </c>
      <c r="CR30" s="131">
        <v>0.04</v>
      </c>
      <c r="CS30" s="133">
        <v>48799079</v>
      </c>
      <c r="CT30" s="131">
        <v>0.11</v>
      </c>
      <c r="CU30" s="134">
        <v>19871877</v>
      </c>
      <c r="CV30" s="131">
        <v>0.04</v>
      </c>
      <c r="CW30" s="134">
        <v>23786281</v>
      </c>
      <c r="CX30" s="131">
        <v>0.05</v>
      </c>
      <c r="CY30" s="134">
        <v>9032608</v>
      </c>
      <c r="CZ30" s="131">
        <v>0.02</v>
      </c>
      <c r="DA30" s="132">
        <v>0</v>
      </c>
      <c r="DB30" s="131">
        <v>0</v>
      </c>
      <c r="DC30" s="130">
        <v>82439299</v>
      </c>
      <c r="DD30" s="131">
        <v>0.18</v>
      </c>
      <c r="DE30" s="130">
        <v>125409249</v>
      </c>
      <c r="DF30" s="131">
        <v>0.27</v>
      </c>
      <c r="DG30" s="130">
        <v>1236827</v>
      </c>
      <c r="DH30" s="131">
        <v>0</v>
      </c>
      <c r="DI30" s="130">
        <v>5724205</v>
      </c>
      <c r="DJ30" s="131">
        <v>0.01</v>
      </c>
      <c r="DK30" s="130">
        <v>5724205</v>
      </c>
      <c r="DL30" s="131">
        <v>0.01</v>
      </c>
      <c r="DM30" s="130">
        <v>254979</v>
      </c>
      <c r="DN30" s="131">
        <v>0</v>
      </c>
      <c r="DO30" s="130">
        <v>6527429</v>
      </c>
      <c r="DP30" s="131">
        <v>0.01</v>
      </c>
      <c r="DQ30" s="132">
        <v>0</v>
      </c>
      <c r="DR30" s="131">
        <v>0</v>
      </c>
      <c r="DS30" s="130">
        <v>19671577</v>
      </c>
      <c r="DT30" s="131">
        <v>0.04</v>
      </c>
      <c r="DU30" s="132">
        <v>0</v>
      </c>
      <c r="DV30" s="131">
        <v>0</v>
      </c>
    </row>
    <row r="31" spans="1:126" s="86" customFormat="1" x14ac:dyDescent="0.35">
      <c r="A31" s="73" t="s">
        <v>238</v>
      </c>
      <c r="B31" s="74"/>
      <c r="C31" s="62">
        <v>2944840</v>
      </c>
      <c r="D31" s="62">
        <v>2191080</v>
      </c>
      <c r="E31" s="62">
        <v>2187614</v>
      </c>
      <c r="F31" s="62">
        <f t="shared" si="1"/>
        <v>89237.57575757576</v>
      </c>
      <c r="G31" s="65" t="s">
        <v>199</v>
      </c>
      <c r="H31" s="65" t="s">
        <v>196</v>
      </c>
      <c r="I31" s="65">
        <v>33</v>
      </c>
      <c r="J31" s="65">
        <v>21</v>
      </c>
      <c r="K31" s="63">
        <v>0.63636363636363602</v>
      </c>
      <c r="L31" s="65">
        <v>12</v>
      </c>
      <c r="M31" s="63">
        <v>0.36363636363636298</v>
      </c>
      <c r="N31" s="65">
        <v>8</v>
      </c>
      <c r="O31" s="75">
        <v>1</v>
      </c>
      <c r="P31" s="76" t="s">
        <v>325</v>
      </c>
      <c r="Q31" s="77">
        <v>0.36363636363636365</v>
      </c>
      <c r="R31" s="78" t="s">
        <v>329</v>
      </c>
      <c r="S31" s="79"/>
      <c r="T31" s="65">
        <v>3</v>
      </c>
      <c r="U31" s="64">
        <f t="shared" si="2"/>
        <v>9.0909090909090912E-2</v>
      </c>
      <c r="V31" s="65">
        <v>5</v>
      </c>
      <c r="W31" s="64">
        <f t="shared" si="3"/>
        <v>0.15151515151515152</v>
      </c>
      <c r="X31" s="65">
        <v>0</v>
      </c>
      <c r="Y31" s="64">
        <f t="shared" si="4"/>
        <v>0</v>
      </c>
      <c r="Z31" s="80">
        <v>1</v>
      </c>
      <c r="AA31" s="64">
        <f t="shared" si="5"/>
        <v>3.0303030303030304E-2</v>
      </c>
      <c r="AB31" s="65">
        <v>4</v>
      </c>
      <c r="AC31" s="64">
        <f t="shared" si="6"/>
        <v>0.12121212121212122</v>
      </c>
      <c r="AD31" s="65">
        <v>1</v>
      </c>
      <c r="AE31" s="64">
        <f t="shared" si="7"/>
        <v>3.0303030303030304E-2</v>
      </c>
      <c r="AF31" s="65">
        <v>2</v>
      </c>
      <c r="AG31" s="64">
        <f t="shared" si="8"/>
        <v>6.0606060606060608E-2</v>
      </c>
      <c r="AH31" s="65">
        <v>12</v>
      </c>
      <c r="AI31" s="64">
        <f t="shared" si="9"/>
        <v>0.36363636363636365</v>
      </c>
      <c r="AJ31" s="65">
        <v>5</v>
      </c>
      <c r="AK31" s="64">
        <f t="shared" si="10"/>
        <v>0.15151515151515152</v>
      </c>
      <c r="AL31" s="65">
        <v>2</v>
      </c>
      <c r="AM31" s="64">
        <f t="shared" si="11"/>
        <v>6.0606060606060608E-2</v>
      </c>
      <c r="AN31" s="65">
        <v>0</v>
      </c>
      <c r="AO31" s="64">
        <f t="shared" si="12"/>
        <v>0</v>
      </c>
      <c r="AP31" s="75">
        <v>33</v>
      </c>
      <c r="AQ31" s="75">
        <v>19</v>
      </c>
      <c r="AR31" s="81">
        <f t="shared" si="13"/>
        <v>0.5757575757575758</v>
      </c>
      <c r="AS31" s="65">
        <v>14</v>
      </c>
      <c r="AT31" s="81">
        <f t="shared" si="14"/>
        <v>0.42424242424242425</v>
      </c>
      <c r="AU31" s="65">
        <v>1</v>
      </c>
      <c r="AV31" s="82">
        <v>0.33333333333333298</v>
      </c>
      <c r="AW31" s="75">
        <v>2</v>
      </c>
      <c r="AX31" s="82">
        <v>0.4</v>
      </c>
      <c r="AY31" s="65">
        <v>0</v>
      </c>
      <c r="AZ31" s="82" t="s">
        <v>192</v>
      </c>
      <c r="BA31" s="65">
        <v>0</v>
      </c>
      <c r="BB31" s="82">
        <v>0</v>
      </c>
      <c r="BC31" s="65">
        <v>1</v>
      </c>
      <c r="BD31" s="82">
        <v>0.25</v>
      </c>
      <c r="BE31" s="65">
        <v>1</v>
      </c>
      <c r="BF31" s="82">
        <v>1</v>
      </c>
      <c r="BG31" s="65">
        <v>0</v>
      </c>
      <c r="BH31" s="82">
        <v>0</v>
      </c>
      <c r="BI31" s="65">
        <v>7</v>
      </c>
      <c r="BJ31" s="82">
        <v>0.58333333333333304</v>
      </c>
      <c r="BK31" s="65">
        <v>3</v>
      </c>
      <c r="BL31" s="82">
        <v>0.4</v>
      </c>
      <c r="BM31" s="65">
        <v>0</v>
      </c>
      <c r="BN31" s="82">
        <v>0</v>
      </c>
      <c r="BO31" s="65">
        <v>0</v>
      </c>
      <c r="BP31" s="82" t="s">
        <v>192</v>
      </c>
      <c r="BQ31" s="83">
        <v>329500000</v>
      </c>
      <c r="BR31" s="83">
        <v>402015000</v>
      </c>
      <c r="BS31" s="83">
        <v>693911500</v>
      </c>
      <c r="BT31" s="83">
        <v>563841500</v>
      </c>
      <c r="BU31" s="83">
        <v>610000000</v>
      </c>
      <c r="BV31" s="83">
        <v>660360822.25</v>
      </c>
      <c r="BW31" s="84">
        <v>688944000</v>
      </c>
      <c r="BX31" s="84">
        <v>651632580.32000005</v>
      </c>
      <c r="BY31" s="84">
        <v>795045927</v>
      </c>
      <c r="BZ31" s="84">
        <v>764596406</v>
      </c>
      <c r="CA31" s="83">
        <v>67515261781</v>
      </c>
      <c r="CB31" s="84">
        <v>999596406</v>
      </c>
      <c r="CC31" s="61">
        <v>235000000</v>
      </c>
      <c r="CD31" s="64">
        <f t="shared" si="15"/>
        <v>0.23509488288416275</v>
      </c>
      <c r="CE31" s="85">
        <f t="shared" si="16"/>
        <v>1.1324793621924029E-2</v>
      </c>
      <c r="CF31" s="84">
        <f t="shared" si="17"/>
        <v>23169588.060606062</v>
      </c>
      <c r="CG31" s="83">
        <f t="shared" si="18"/>
        <v>259.63937123918447</v>
      </c>
      <c r="CH31" s="125" t="s">
        <v>0</v>
      </c>
      <c r="CI31" s="130">
        <v>796045927</v>
      </c>
      <c r="CJ31" s="130">
        <v>871042536</v>
      </c>
      <c r="CK31" s="130">
        <v>871038236</v>
      </c>
      <c r="CL31" s="131">
        <v>0.09</v>
      </c>
      <c r="CM31" s="131">
        <v>0.09</v>
      </c>
      <c r="CN31" s="135">
        <f t="shared" si="0"/>
        <v>26395098.060606062</v>
      </c>
      <c r="CO31" s="130">
        <v>215656301</v>
      </c>
      <c r="CP31" s="131">
        <v>0.25</v>
      </c>
      <c r="CQ31" s="130">
        <v>103203426</v>
      </c>
      <c r="CR31" s="131">
        <v>0.12</v>
      </c>
      <c r="CS31" s="130">
        <v>205789750</v>
      </c>
      <c r="CT31" s="131">
        <v>0.24</v>
      </c>
      <c r="CU31" s="130">
        <v>340539675</v>
      </c>
      <c r="CV31" s="131">
        <v>0.39</v>
      </c>
      <c r="CW31" s="130">
        <v>629132</v>
      </c>
      <c r="CX31" s="131">
        <v>0</v>
      </c>
      <c r="CY31" s="132">
        <v>0</v>
      </c>
      <c r="CZ31" s="131">
        <v>0</v>
      </c>
      <c r="DA31" s="132">
        <v>0</v>
      </c>
      <c r="DB31" s="131">
        <v>0</v>
      </c>
      <c r="DC31" s="130">
        <v>8951258</v>
      </c>
      <c r="DD31" s="131">
        <v>0.01</v>
      </c>
      <c r="DE31" s="130">
        <v>20552267</v>
      </c>
      <c r="DF31" s="131">
        <v>0.02</v>
      </c>
      <c r="DG31" s="130">
        <v>2348197</v>
      </c>
      <c r="DH31" s="131">
        <v>0</v>
      </c>
      <c r="DI31" s="130">
        <v>34558856</v>
      </c>
      <c r="DJ31" s="131">
        <v>0.04</v>
      </c>
      <c r="DK31" s="130">
        <v>1721170</v>
      </c>
      <c r="DL31" s="131">
        <v>0</v>
      </c>
      <c r="DM31" s="130">
        <v>46527183</v>
      </c>
      <c r="DN31" s="131">
        <v>0.05</v>
      </c>
      <c r="DO31" s="130">
        <v>46125605</v>
      </c>
      <c r="DP31" s="131">
        <v>0.05</v>
      </c>
      <c r="DQ31" s="132">
        <v>0</v>
      </c>
      <c r="DR31" s="131">
        <v>0</v>
      </c>
      <c r="DS31" s="130">
        <v>340539675</v>
      </c>
      <c r="DT31" s="131">
        <v>0.39</v>
      </c>
      <c r="DU31" s="132">
        <v>0</v>
      </c>
      <c r="DV31" s="131">
        <v>0</v>
      </c>
    </row>
    <row r="32" spans="1:126" s="86" customFormat="1" x14ac:dyDescent="0.35">
      <c r="A32" s="73" t="s">
        <v>239</v>
      </c>
      <c r="B32" s="74"/>
      <c r="C32" s="62">
        <v>2402598</v>
      </c>
      <c r="D32" s="62">
        <v>1754428</v>
      </c>
      <c r="E32" s="62">
        <v>1752744</v>
      </c>
      <c r="F32" s="62">
        <f t="shared" si="1"/>
        <v>68645.657142857148</v>
      </c>
      <c r="G32" s="65" t="s">
        <v>199</v>
      </c>
      <c r="H32" s="65" t="s">
        <v>196</v>
      </c>
      <c r="I32" s="65">
        <v>35</v>
      </c>
      <c r="J32" s="65">
        <v>21</v>
      </c>
      <c r="K32" s="63">
        <v>0.6</v>
      </c>
      <c r="L32" s="65">
        <v>14</v>
      </c>
      <c r="M32" s="63">
        <v>0.4</v>
      </c>
      <c r="N32" s="65">
        <v>4</v>
      </c>
      <c r="O32" s="75">
        <v>0</v>
      </c>
      <c r="P32" s="76" t="s">
        <v>325</v>
      </c>
      <c r="Q32" s="77">
        <v>0.6</v>
      </c>
      <c r="R32" s="78" t="s">
        <v>328</v>
      </c>
      <c r="S32" s="79"/>
      <c r="T32" s="65">
        <v>0</v>
      </c>
      <c r="U32" s="64">
        <f t="shared" si="2"/>
        <v>0</v>
      </c>
      <c r="V32" s="65">
        <v>5</v>
      </c>
      <c r="W32" s="64">
        <f t="shared" si="3"/>
        <v>0.14285714285714285</v>
      </c>
      <c r="X32" s="65">
        <v>6</v>
      </c>
      <c r="Y32" s="64">
        <f t="shared" si="4"/>
        <v>0.17142857142857143</v>
      </c>
      <c r="Z32" s="80">
        <v>2</v>
      </c>
      <c r="AA32" s="64">
        <f t="shared" si="5"/>
        <v>5.7142857142857141E-2</v>
      </c>
      <c r="AB32" s="65">
        <v>0</v>
      </c>
      <c r="AC32" s="64">
        <f t="shared" si="6"/>
        <v>0</v>
      </c>
      <c r="AD32" s="65">
        <v>0</v>
      </c>
      <c r="AE32" s="64">
        <f t="shared" si="7"/>
        <v>0</v>
      </c>
      <c r="AF32" s="65">
        <v>0</v>
      </c>
      <c r="AG32" s="64">
        <f t="shared" si="8"/>
        <v>0</v>
      </c>
      <c r="AH32" s="65">
        <v>21</v>
      </c>
      <c r="AI32" s="64">
        <f t="shared" si="9"/>
        <v>0.6</v>
      </c>
      <c r="AJ32" s="65">
        <v>0</v>
      </c>
      <c r="AK32" s="64">
        <f t="shared" si="10"/>
        <v>0</v>
      </c>
      <c r="AL32" s="65">
        <v>0</v>
      </c>
      <c r="AM32" s="64">
        <f t="shared" si="11"/>
        <v>0</v>
      </c>
      <c r="AN32" s="65">
        <v>1</v>
      </c>
      <c r="AO32" s="64">
        <f t="shared" si="12"/>
        <v>2.8571428571428571E-2</v>
      </c>
      <c r="AP32" s="75">
        <v>35</v>
      </c>
      <c r="AQ32" s="75">
        <v>17</v>
      </c>
      <c r="AR32" s="81">
        <f t="shared" si="13"/>
        <v>0.48571428571428571</v>
      </c>
      <c r="AS32" s="65">
        <v>18</v>
      </c>
      <c r="AT32" s="81">
        <f t="shared" si="14"/>
        <v>0.51428571428571423</v>
      </c>
      <c r="AU32" s="65">
        <v>0</v>
      </c>
      <c r="AV32" s="82">
        <v>0</v>
      </c>
      <c r="AW32" s="75">
        <v>3</v>
      </c>
      <c r="AX32" s="82">
        <v>0.6</v>
      </c>
      <c r="AY32" s="65">
        <v>3</v>
      </c>
      <c r="AZ32" s="82">
        <v>0.5</v>
      </c>
      <c r="BA32" s="65">
        <v>1</v>
      </c>
      <c r="BB32" s="82">
        <v>0.5</v>
      </c>
      <c r="BC32" s="65">
        <v>0</v>
      </c>
      <c r="BD32" s="82" t="s">
        <v>192</v>
      </c>
      <c r="BE32" s="65">
        <v>0</v>
      </c>
      <c r="BF32" s="82" t="s">
        <v>192</v>
      </c>
      <c r="BG32" s="65">
        <v>0</v>
      </c>
      <c r="BH32" s="82" t="s">
        <v>192</v>
      </c>
      <c r="BI32" s="65">
        <v>11</v>
      </c>
      <c r="BJ32" s="82">
        <v>0.52380952380952395</v>
      </c>
      <c r="BK32" s="65">
        <v>0</v>
      </c>
      <c r="BL32" s="82" t="s">
        <v>192</v>
      </c>
      <c r="BM32" s="65">
        <v>0</v>
      </c>
      <c r="BN32" s="82" t="s">
        <v>192</v>
      </c>
      <c r="BO32" s="65">
        <v>0</v>
      </c>
      <c r="BP32" s="82">
        <v>0</v>
      </c>
      <c r="BQ32" s="83">
        <v>263009124</v>
      </c>
      <c r="BR32" s="83" t="s">
        <v>192</v>
      </c>
      <c r="BS32" s="83">
        <v>290326646</v>
      </c>
      <c r="BT32" s="83">
        <v>315326646</v>
      </c>
      <c r="BU32" s="83">
        <v>325326646</v>
      </c>
      <c r="BV32" s="83">
        <v>334060313</v>
      </c>
      <c r="BW32" s="84">
        <v>334060313</v>
      </c>
      <c r="BX32" s="84">
        <v>250262329</v>
      </c>
      <c r="BY32" s="84">
        <v>260272822</v>
      </c>
      <c r="BZ32" s="84">
        <v>252000000</v>
      </c>
      <c r="CA32" s="84">
        <v>51098955328</v>
      </c>
      <c r="CB32" s="84">
        <v>333500000</v>
      </c>
      <c r="CC32" s="84">
        <v>81500000</v>
      </c>
      <c r="CD32" s="64">
        <f t="shared" si="15"/>
        <v>0.24437781109445278</v>
      </c>
      <c r="CE32" s="85">
        <f t="shared" si="16"/>
        <v>4.9316076695195173E-3</v>
      </c>
      <c r="CF32" s="84">
        <f t="shared" si="17"/>
        <v>7200000</v>
      </c>
      <c r="CG32" s="83">
        <f t="shared" si="18"/>
        <v>104.88646040660984</v>
      </c>
      <c r="CH32" s="125" t="s">
        <v>0</v>
      </c>
      <c r="CI32" s="130">
        <v>260272822</v>
      </c>
      <c r="CJ32" s="130">
        <v>260272822</v>
      </c>
      <c r="CK32" s="130">
        <v>260272822</v>
      </c>
      <c r="CL32" s="131">
        <v>0</v>
      </c>
      <c r="CM32" s="131">
        <v>0</v>
      </c>
      <c r="CN32" s="135">
        <f t="shared" si="0"/>
        <v>7436366.3428571429</v>
      </c>
      <c r="CO32" s="130">
        <v>130881098</v>
      </c>
      <c r="CP32" s="131">
        <v>0.5</v>
      </c>
      <c r="CQ32" s="130">
        <v>3761756</v>
      </c>
      <c r="CR32" s="131">
        <v>0.01</v>
      </c>
      <c r="CS32" s="130">
        <v>124660920</v>
      </c>
      <c r="CT32" s="131">
        <v>0.48</v>
      </c>
      <c r="CU32" s="132">
        <v>0</v>
      </c>
      <c r="CV32" s="131">
        <v>0</v>
      </c>
      <c r="CW32" s="132">
        <v>0</v>
      </c>
      <c r="CX32" s="131">
        <v>0</v>
      </c>
      <c r="CY32" s="132">
        <v>0</v>
      </c>
      <c r="CZ32" s="131">
        <v>0</v>
      </c>
      <c r="DA32" s="132">
        <v>0</v>
      </c>
      <c r="DB32" s="131">
        <v>0</v>
      </c>
      <c r="DC32" s="130">
        <v>20221704</v>
      </c>
      <c r="DD32" s="131">
        <v>0.08</v>
      </c>
      <c r="DE32" s="130">
        <v>13606508</v>
      </c>
      <c r="DF32" s="131">
        <v>0.05</v>
      </c>
      <c r="DG32" s="130">
        <v>480000</v>
      </c>
      <c r="DH32" s="131">
        <v>0</v>
      </c>
      <c r="DI32" s="130">
        <v>727320</v>
      </c>
      <c r="DJ32" s="131">
        <v>0</v>
      </c>
      <c r="DK32" s="130">
        <v>334080</v>
      </c>
      <c r="DL32" s="131">
        <v>0</v>
      </c>
      <c r="DM32" s="130">
        <v>223404</v>
      </c>
      <c r="DN32" s="131">
        <v>0</v>
      </c>
      <c r="DO32" s="130">
        <v>110548987</v>
      </c>
      <c r="DP32" s="131">
        <v>0.42</v>
      </c>
      <c r="DQ32" s="132">
        <v>0</v>
      </c>
      <c r="DR32" s="131">
        <v>0</v>
      </c>
      <c r="DS32" s="132">
        <v>0</v>
      </c>
      <c r="DT32" s="131">
        <v>0</v>
      </c>
      <c r="DU32" s="132">
        <v>0</v>
      </c>
      <c r="DV32" s="131">
        <v>0</v>
      </c>
    </row>
    <row r="33" spans="1:126" s="86" customFormat="1" ht="17" customHeight="1" x14ac:dyDescent="0.35">
      <c r="A33" s="73" t="s">
        <v>240</v>
      </c>
      <c r="B33" s="74"/>
      <c r="C33" s="62">
        <v>3527735</v>
      </c>
      <c r="D33" s="62">
        <v>2739933</v>
      </c>
      <c r="E33" s="62">
        <v>2735940</v>
      </c>
      <c r="F33" s="62">
        <f t="shared" si="1"/>
        <v>97992.638888888891</v>
      </c>
      <c r="G33" s="65" t="s">
        <v>199</v>
      </c>
      <c r="H33" s="65" t="s">
        <v>315</v>
      </c>
      <c r="I33" s="65">
        <v>36</v>
      </c>
      <c r="J33" s="65">
        <v>22</v>
      </c>
      <c r="K33" s="63">
        <v>0.61111111111111105</v>
      </c>
      <c r="L33" s="65">
        <v>14</v>
      </c>
      <c r="M33" s="63">
        <v>0.38888888888888801</v>
      </c>
      <c r="N33" s="65">
        <v>4</v>
      </c>
      <c r="O33" s="75">
        <v>0</v>
      </c>
      <c r="P33" s="76" t="s">
        <v>190</v>
      </c>
      <c r="Q33" s="77">
        <v>0.61111111111111116</v>
      </c>
      <c r="R33" s="78" t="s">
        <v>328</v>
      </c>
      <c r="S33" s="79"/>
      <c r="T33" s="65">
        <v>22</v>
      </c>
      <c r="U33" s="64">
        <f t="shared" si="2"/>
        <v>0.61111111111111116</v>
      </c>
      <c r="V33" s="65">
        <v>3</v>
      </c>
      <c r="W33" s="64">
        <f t="shared" si="3"/>
        <v>8.3333333333333329E-2</v>
      </c>
      <c r="X33" s="65">
        <v>0</v>
      </c>
      <c r="Y33" s="64">
        <f t="shared" si="4"/>
        <v>0</v>
      </c>
      <c r="Z33" s="80">
        <v>0</v>
      </c>
      <c r="AA33" s="64">
        <f t="shared" si="5"/>
        <v>0</v>
      </c>
      <c r="AB33" s="65">
        <v>0</v>
      </c>
      <c r="AC33" s="64">
        <f t="shared" si="6"/>
        <v>0</v>
      </c>
      <c r="AD33" s="65">
        <v>1</v>
      </c>
      <c r="AE33" s="64">
        <f t="shared" si="7"/>
        <v>2.7777777777777776E-2</v>
      </c>
      <c r="AF33" s="65">
        <v>0</v>
      </c>
      <c r="AG33" s="64">
        <f t="shared" si="8"/>
        <v>0</v>
      </c>
      <c r="AH33" s="65">
        <v>10</v>
      </c>
      <c r="AI33" s="64">
        <f t="shared" si="9"/>
        <v>0.27777777777777779</v>
      </c>
      <c r="AJ33" s="65">
        <v>0</v>
      </c>
      <c r="AK33" s="64">
        <f t="shared" si="10"/>
        <v>0</v>
      </c>
      <c r="AL33" s="65">
        <v>0</v>
      </c>
      <c r="AM33" s="64">
        <f t="shared" si="11"/>
        <v>0</v>
      </c>
      <c r="AN33" s="65">
        <v>0</v>
      </c>
      <c r="AO33" s="64">
        <f t="shared" si="12"/>
        <v>0</v>
      </c>
      <c r="AP33" s="75">
        <v>36</v>
      </c>
      <c r="AQ33" s="75">
        <v>17</v>
      </c>
      <c r="AR33" s="81">
        <f t="shared" si="13"/>
        <v>0.47222222222222221</v>
      </c>
      <c r="AS33" s="65">
        <v>19</v>
      </c>
      <c r="AT33" s="81">
        <f t="shared" si="14"/>
        <v>0.52777777777777779</v>
      </c>
      <c r="AU33" s="65">
        <v>10</v>
      </c>
      <c r="AV33" s="82">
        <v>0.45454545454545497</v>
      </c>
      <c r="AW33" s="75">
        <v>2</v>
      </c>
      <c r="AX33" s="82">
        <v>0.66666666666666696</v>
      </c>
      <c r="AY33" s="65">
        <v>0</v>
      </c>
      <c r="AZ33" s="82" t="s">
        <v>192</v>
      </c>
      <c r="BA33" s="65">
        <v>0</v>
      </c>
      <c r="BB33" s="82" t="s">
        <v>192</v>
      </c>
      <c r="BC33" s="65">
        <v>0</v>
      </c>
      <c r="BD33" s="82" t="s">
        <v>192</v>
      </c>
      <c r="BE33" s="65">
        <v>1</v>
      </c>
      <c r="BF33" s="82">
        <v>1</v>
      </c>
      <c r="BG33" s="65">
        <v>0</v>
      </c>
      <c r="BH33" s="82" t="s">
        <v>192</v>
      </c>
      <c r="BI33" s="65">
        <v>6</v>
      </c>
      <c r="BJ33" s="82">
        <v>0.6</v>
      </c>
      <c r="BK33" s="65">
        <v>0</v>
      </c>
      <c r="BL33" s="82" t="s">
        <v>192</v>
      </c>
      <c r="BM33" s="65">
        <v>0</v>
      </c>
      <c r="BN33" s="82" t="s">
        <v>192</v>
      </c>
      <c r="BO33" s="65">
        <v>0</v>
      </c>
      <c r="BP33" s="82" t="s">
        <v>192</v>
      </c>
      <c r="BQ33" s="83">
        <v>120605850</v>
      </c>
      <c r="BR33" s="83">
        <v>129695223</v>
      </c>
      <c r="BS33" s="83">
        <v>129695223</v>
      </c>
      <c r="BT33" s="83">
        <v>134883000</v>
      </c>
      <c r="BU33" s="83">
        <v>140278000</v>
      </c>
      <c r="BV33" s="83">
        <v>155863000</v>
      </c>
      <c r="BW33" s="84">
        <v>156681822.46000001</v>
      </c>
      <c r="BX33" s="84">
        <v>156681822.46000001</v>
      </c>
      <c r="BY33" s="84">
        <v>182411254</v>
      </c>
      <c r="BZ33" s="84">
        <v>194121977.88</v>
      </c>
      <c r="CA33" s="84">
        <v>63580292973</v>
      </c>
      <c r="CB33" s="84">
        <v>293571712.02999997</v>
      </c>
      <c r="CC33" s="84">
        <v>99449734.150000006</v>
      </c>
      <c r="CD33" s="64">
        <f t="shared" si="15"/>
        <v>0.33875789142735008</v>
      </c>
      <c r="CE33" s="85">
        <f t="shared" si="16"/>
        <v>3.0531784111538429E-3</v>
      </c>
      <c r="CF33" s="84">
        <f t="shared" si="17"/>
        <v>5392277.1633333331</v>
      </c>
      <c r="CG33" s="83">
        <f t="shared" si="18"/>
        <v>55.027369652198928</v>
      </c>
      <c r="CH33" s="125" t="s">
        <v>0</v>
      </c>
      <c r="CI33" s="130">
        <v>182411254</v>
      </c>
      <c r="CJ33" s="130">
        <v>210544484</v>
      </c>
      <c r="CK33" s="130">
        <v>205076487</v>
      </c>
      <c r="CL33" s="131">
        <v>0.15</v>
      </c>
      <c r="CM33" s="131">
        <v>0.12</v>
      </c>
      <c r="CN33" s="135">
        <f t="shared" si="0"/>
        <v>5696569.083333333</v>
      </c>
      <c r="CO33" s="130">
        <v>131975979</v>
      </c>
      <c r="CP33" s="131">
        <v>0.64</v>
      </c>
      <c r="CQ33" s="130">
        <v>14507001</v>
      </c>
      <c r="CR33" s="131">
        <v>7.0000000000000007E-2</v>
      </c>
      <c r="CS33" s="130">
        <v>53420079</v>
      </c>
      <c r="CT33" s="131">
        <v>0.26</v>
      </c>
      <c r="CU33" s="132">
        <v>0</v>
      </c>
      <c r="CV33" s="131">
        <v>0</v>
      </c>
      <c r="CW33" s="130">
        <v>366515</v>
      </c>
      <c r="CX33" s="131">
        <v>0</v>
      </c>
      <c r="CY33" s="132">
        <v>0</v>
      </c>
      <c r="CZ33" s="131">
        <v>0</v>
      </c>
      <c r="DA33" s="132">
        <v>0</v>
      </c>
      <c r="DB33" s="131">
        <v>0</v>
      </c>
      <c r="DC33" s="130">
        <v>3244064</v>
      </c>
      <c r="DD33" s="131">
        <v>0.02</v>
      </c>
      <c r="DE33" s="130">
        <v>54520731</v>
      </c>
      <c r="DF33" s="131">
        <v>0.27</v>
      </c>
      <c r="DG33" s="130">
        <v>1857783</v>
      </c>
      <c r="DH33" s="131">
        <v>0.01</v>
      </c>
      <c r="DI33" s="130">
        <v>64090</v>
      </c>
      <c r="DJ33" s="131">
        <v>0</v>
      </c>
      <c r="DK33" s="130">
        <v>8558</v>
      </c>
      <c r="DL33" s="131">
        <v>0</v>
      </c>
      <c r="DM33" s="130">
        <v>3737944</v>
      </c>
      <c r="DN33" s="131">
        <v>0.02</v>
      </c>
      <c r="DO33" s="130">
        <v>38634564</v>
      </c>
      <c r="DP33" s="131">
        <v>0.19</v>
      </c>
      <c r="DQ33" s="132">
        <v>0</v>
      </c>
      <c r="DR33" s="131">
        <v>0</v>
      </c>
      <c r="DS33" s="132">
        <v>0</v>
      </c>
      <c r="DT33" s="131">
        <v>0</v>
      </c>
      <c r="DU33" s="132">
        <v>0</v>
      </c>
      <c r="DV33" s="131">
        <v>0</v>
      </c>
    </row>
    <row r="34" spans="1:126" s="86" customFormat="1" x14ac:dyDescent="0.35">
      <c r="A34" s="73" t="s">
        <v>241</v>
      </c>
      <c r="B34" s="74"/>
      <c r="C34" s="62">
        <v>1342977</v>
      </c>
      <c r="D34" s="62">
        <v>974437</v>
      </c>
      <c r="E34" s="62">
        <v>973393</v>
      </c>
      <c r="F34" s="62">
        <f t="shared" si="1"/>
        <v>53719.08</v>
      </c>
      <c r="G34" s="65" t="s">
        <v>199</v>
      </c>
      <c r="H34" s="65" t="s">
        <v>196</v>
      </c>
      <c r="I34" s="65">
        <v>25</v>
      </c>
      <c r="J34" s="65">
        <v>14</v>
      </c>
      <c r="K34" s="63">
        <v>0.56000000000000005</v>
      </c>
      <c r="L34" s="65">
        <v>11</v>
      </c>
      <c r="M34" s="63">
        <v>0.44</v>
      </c>
      <c r="N34" s="65">
        <v>9</v>
      </c>
      <c r="O34" s="65">
        <v>1</v>
      </c>
      <c r="P34" s="76" t="s">
        <v>325</v>
      </c>
      <c r="Q34" s="77">
        <v>0.48</v>
      </c>
      <c r="R34" s="78" t="s">
        <v>329</v>
      </c>
      <c r="S34" s="79"/>
      <c r="T34" s="65">
        <v>2</v>
      </c>
      <c r="U34" s="64">
        <f t="shared" si="2"/>
        <v>0.08</v>
      </c>
      <c r="V34" s="65">
        <v>1</v>
      </c>
      <c r="W34" s="64">
        <f t="shared" si="3"/>
        <v>0.04</v>
      </c>
      <c r="X34" s="65">
        <v>2</v>
      </c>
      <c r="Y34" s="64">
        <f t="shared" si="4"/>
        <v>0.08</v>
      </c>
      <c r="Z34" s="80">
        <v>1</v>
      </c>
      <c r="AA34" s="64">
        <f t="shared" si="5"/>
        <v>0.04</v>
      </c>
      <c r="AB34" s="65">
        <v>3</v>
      </c>
      <c r="AC34" s="64">
        <f t="shared" si="6"/>
        <v>0.12</v>
      </c>
      <c r="AD34" s="65">
        <v>1</v>
      </c>
      <c r="AE34" s="64">
        <f t="shared" si="7"/>
        <v>0.04</v>
      </c>
      <c r="AF34" s="65">
        <v>1</v>
      </c>
      <c r="AG34" s="64">
        <f t="shared" si="8"/>
        <v>0.04</v>
      </c>
      <c r="AH34" s="65">
        <v>12</v>
      </c>
      <c r="AI34" s="64">
        <f t="shared" si="9"/>
        <v>0.48</v>
      </c>
      <c r="AJ34" s="65">
        <v>2</v>
      </c>
      <c r="AK34" s="64">
        <f t="shared" si="10"/>
        <v>0.08</v>
      </c>
      <c r="AL34" s="65">
        <v>1</v>
      </c>
      <c r="AM34" s="64">
        <f t="shared" si="11"/>
        <v>0.04</v>
      </c>
      <c r="AN34" s="65">
        <v>0</v>
      </c>
      <c r="AO34" s="64">
        <f t="shared" si="12"/>
        <v>0</v>
      </c>
      <c r="AP34" s="75">
        <v>25</v>
      </c>
      <c r="AQ34" s="75">
        <v>10</v>
      </c>
      <c r="AR34" s="81">
        <f t="shared" si="13"/>
        <v>0.4</v>
      </c>
      <c r="AS34" s="65">
        <v>15</v>
      </c>
      <c r="AT34" s="81">
        <f t="shared" si="14"/>
        <v>0.6</v>
      </c>
      <c r="AU34" s="65">
        <v>1</v>
      </c>
      <c r="AV34" s="82">
        <v>0.5</v>
      </c>
      <c r="AW34" s="75">
        <v>1</v>
      </c>
      <c r="AX34" s="82">
        <v>1</v>
      </c>
      <c r="AY34" s="65">
        <v>1</v>
      </c>
      <c r="AZ34" s="82">
        <v>0.5</v>
      </c>
      <c r="BA34" s="65">
        <v>1</v>
      </c>
      <c r="BB34" s="82">
        <v>1</v>
      </c>
      <c r="BC34" s="65">
        <v>3</v>
      </c>
      <c r="BD34" s="82">
        <v>1</v>
      </c>
      <c r="BE34" s="65">
        <v>1</v>
      </c>
      <c r="BF34" s="82">
        <v>1</v>
      </c>
      <c r="BG34" s="65">
        <v>1</v>
      </c>
      <c r="BH34" s="82">
        <v>1</v>
      </c>
      <c r="BI34" s="65">
        <v>5</v>
      </c>
      <c r="BJ34" s="82">
        <v>0.41666666666666702</v>
      </c>
      <c r="BK34" s="65">
        <v>1</v>
      </c>
      <c r="BL34" s="82">
        <v>0.5</v>
      </c>
      <c r="BM34" s="65">
        <v>1</v>
      </c>
      <c r="BN34" s="82">
        <v>1</v>
      </c>
      <c r="BO34" s="65">
        <v>0</v>
      </c>
      <c r="BP34" s="82" t="s">
        <v>192</v>
      </c>
      <c r="BQ34" s="83">
        <v>173485635.12</v>
      </c>
      <c r="BR34" s="83">
        <v>176087919.65000001</v>
      </c>
      <c r="BS34" s="83">
        <v>176087919.65000001</v>
      </c>
      <c r="BT34" s="83">
        <v>183191119</v>
      </c>
      <c r="BU34" s="83">
        <v>190191000</v>
      </c>
      <c r="BV34" s="83">
        <v>170000000</v>
      </c>
      <c r="BW34" s="84">
        <v>178500000</v>
      </c>
      <c r="BX34" s="84">
        <v>235144800</v>
      </c>
      <c r="BY34" s="84">
        <v>253188985</v>
      </c>
      <c r="BZ34" s="84">
        <v>271163501</v>
      </c>
      <c r="CA34" s="84">
        <v>20667669175</v>
      </c>
      <c r="CB34" s="84">
        <v>350180621</v>
      </c>
      <c r="CC34" s="84">
        <v>79017120</v>
      </c>
      <c r="CD34" s="64">
        <f t="shared" si="15"/>
        <v>0.22564675273678267</v>
      </c>
      <c r="CE34" s="85">
        <f t="shared" si="16"/>
        <v>1.3120178124778795E-2</v>
      </c>
      <c r="CF34" s="84">
        <f t="shared" si="17"/>
        <v>10846540.039999999</v>
      </c>
      <c r="CG34" s="83">
        <f t="shared" si="18"/>
        <v>201.91224496026365</v>
      </c>
      <c r="CH34" s="125" t="s">
        <v>0</v>
      </c>
      <c r="CI34" s="130">
        <v>253188985</v>
      </c>
      <c r="CJ34" s="130">
        <v>279402187</v>
      </c>
      <c r="CK34" s="130">
        <v>278215449</v>
      </c>
      <c r="CL34" s="131">
        <v>0.1</v>
      </c>
      <c r="CM34" s="131">
        <v>0.1</v>
      </c>
      <c r="CN34" s="135">
        <f t="shared" si="0"/>
        <v>11128617.960000001</v>
      </c>
      <c r="CO34" s="132">
        <v>0</v>
      </c>
      <c r="CP34" s="131">
        <v>0</v>
      </c>
      <c r="CQ34" s="130">
        <v>13822776</v>
      </c>
      <c r="CR34" s="131">
        <v>0.05</v>
      </c>
      <c r="CS34" s="130">
        <v>32697598</v>
      </c>
      <c r="CT34" s="131">
        <v>0.12</v>
      </c>
      <c r="CU34" s="130">
        <v>103987472</v>
      </c>
      <c r="CV34" s="131">
        <v>0.37</v>
      </c>
      <c r="CW34" s="130">
        <v>2554865</v>
      </c>
      <c r="CX34" s="131">
        <v>0.01</v>
      </c>
      <c r="CY34" s="132">
        <v>0</v>
      </c>
      <c r="CZ34" s="131">
        <v>0</v>
      </c>
      <c r="DA34" s="132">
        <v>0</v>
      </c>
      <c r="DB34" s="131">
        <v>0</v>
      </c>
      <c r="DC34" s="132">
        <v>0</v>
      </c>
      <c r="DD34" s="131">
        <v>0</v>
      </c>
      <c r="DE34" s="130">
        <v>10934199</v>
      </c>
      <c r="DF34" s="131">
        <v>0.04</v>
      </c>
      <c r="DG34" s="130">
        <v>606508</v>
      </c>
      <c r="DH34" s="131">
        <v>0</v>
      </c>
      <c r="DI34" s="130">
        <v>1488000</v>
      </c>
      <c r="DJ34" s="131">
        <v>0.01</v>
      </c>
      <c r="DK34" s="130">
        <v>104629</v>
      </c>
      <c r="DL34" s="131">
        <v>0</v>
      </c>
      <c r="DM34" s="130">
        <v>1203737</v>
      </c>
      <c r="DN34" s="131">
        <v>0</v>
      </c>
      <c r="DO34" s="130">
        <v>23510728</v>
      </c>
      <c r="DP34" s="131">
        <v>0.08</v>
      </c>
      <c r="DQ34" s="132">
        <v>0</v>
      </c>
      <c r="DR34" s="131">
        <v>0</v>
      </c>
      <c r="DS34" s="130">
        <v>103987472</v>
      </c>
      <c r="DT34" s="131">
        <v>0.37</v>
      </c>
      <c r="DU34" s="132">
        <v>0</v>
      </c>
      <c r="DV34" s="131">
        <v>0</v>
      </c>
    </row>
    <row r="35" spans="1:126" s="86" customFormat="1" x14ac:dyDescent="0.35">
      <c r="A35" s="73" t="s">
        <v>242</v>
      </c>
      <c r="B35" s="74"/>
      <c r="C35" s="62">
        <v>8062579</v>
      </c>
      <c r="D35" s="62">
        <v>5985786</v>
      </c>
      <c r="E35" s="62">
        <v>5979606</v>
      </c>
      <c r="F35" s="62">
        <f t="shared" si="1"/>
        <v>161251.57999999999</v>
      </c>
      <c r="G35" s="65" t="s">
        <v>243</v>
      </c>
      <c r="H35" s="65" t="s">
        <v>196</v>
      </c>
      <c r="I35" s="65">
        <v>50</v>
      </c>
      <c r="J35" s="65">
        <v>30</v>
      </c>
      <c r="K35" s="63">
        <v>0.6</v>
      </c>
      <c r="L35" s="65">
        <v>20</v>
      </c>
      <c r="M35" s="63">
        <v>0.4</v>
      </c>
      <c r="N35" s="65">
        <v>7</v>
      </c>
      <c r="O35" s="75">
        <v>0</v>
      </c>
      <c r="P35" s="76" t="s">
        <v>325</v>
      </c>
      <c r="Q35" s="77">
        <v>0.56000000000000005</v>
      </c>
      <c r="R35" s="78" t="s">
        <v>328</v>
      </c>
      <c r="S35" s="79"/>
      <c r="T35" s="65">
        <v>13</v>
      </c>
      <c r="U35" s="64">
        <f t="shared" si="2"/>
        <v>0.26</v>
      </c>
      <c r="V35" s="65">
        <v>3</v>
      </c>
      <c r="W35" s="64">
        <f t="shared" si="3"/>
        <v>0.06</v>
      </c>
      <c r="X35" s="65">
        <v>1</v>
      </c>
      <c r="Y35" s="64">
        <f t="shared" si="4"/>
        <v>0.02</v>
      </c>
      <c r="Z35" s="80">
        <v>1</v>
      </c>
      <c r="AA35" s="64">
        <f t="shared" si="5"/>
        <v>0.02</v>
      </c>
      <c r="AB35" s="65">
        <v>0</v>
      </c>
      <c r="AC35" s="64">
        <f t="shared" si="6"/>
        <v>0</v>
      </c>
      <c r="AD35" s="65">
        <v>2</v>
      </c>
      <c r="AE35" s="64">
        <f t="shared" si="7"/>
        <v>0.04</v>
      </c>
      <c r="AF35" s="65">
        <v>0</v>
      </c>
      <c r="AG35" s="64">
        <f t="shared" si="8"/>
        <v>0</v>
      </c>
      <c r="AH35" s="65">
        <v>28</v>
      </c>
      <c r="AI35" s="64">
        <f t="shared" si="9"/>
        <v>0.56000000000000005</v>
      </c>
      <c r="AJ35" s="65">
        <v>2</v>
      </c>
      <c r="AK35" s="64">
        <f t="shared" si="10"/>
        <v>0.04</v>
      </c>
      <c r="AL35" s="65">
        <v>0</v>
      </c>
      <c r="AM35" s="64">
        <f t="shared" si="11"/>
        <v>0</v>
      </c>
      <c r="AN35" s="65">
        <v>0</v>
      </c>
      <c r="AO35" s="64">
        <f t="shared" si="12"/>
        <v>0</v>
      </c>
      <c r="AP35" s="75">
        <v>50</v>
      </c>
      <c r="AQ35" s="75">
        <v>24</v>
      </c>
      <c r="AR35" s="81">
        <f t="shared" si="13"/>
        <v>0.48</v>
      </c>
      <c r="AS35" s="65">
        <v>26</v>
      </c>
      <c r="AT35" s="81">
        <f t="shared" si="14"/>
        <v>0.52</v>
      </c>
      <c r="AU35" s="65">
        <v>6</v>
      </c>
      <c r="AV35" s="82">
        <v>0.46153846153846201</v>
      </c>
      <c r="AW35" s="75">
        <v>1</v>
      </c>
      <c r="AX35" s="82">
        <v>0.33333333333333298</v>
      </c>
      <c r="AY35" s="65">
        <v>1</v>
      </c>
      <c r="AZ35" s="82">
        <v>1</v>
      </c>
      <c r="BA35" s="65">
        <v>1</v>
      </c>
      <c r="BB35" s="82">
        <v>1</v>
      </c>
      <c r="BC35" s="65">
        <v>0</v>
      </c>
      <c r="BD35" s="82" t="s">
        <v>192</v>
      </c>
      <c r="BE35" s="65">
        <v>1</v>
      </c>
      <c r="BF35" s="82">
        <v>0.5</v>
      </c>
      <c r="BG35" s="65">
        <v>0</v>
      </c>
      <c r="BH35" s="82" t="s">
        <v>192</v>
      </c>
      <c r="BI35" s="65">
        <v>15</v>
      </c>
      <c r="BJ35" s="82">
        <v>0.53571428571428603</v>
      </c>
      <c r="BK35" s="65">
        <v>1</v>
      </c>
      <c r="BL35" s="82">
        <v>0.5</v>
      </c>
      <c r="BM35" s="65">
        <v>0</v>
      </c>
      <c r="BN35" s="82" t="s">
        <v>192</v>
      </c>
      <c r="BO35" s="65">
        <v>0</v>
      </c>
      <c r="BP35" s="82" t="s">
        <v>192</v>
      </c>
      <c r="BQ35" s="83">
        <v>501000000</v>
      </c>
      <c r="BR35" s="83">
        <v>541850000</v>
      </c>
      <c r="BS35" s="83">
        <v>577300000</v>
      </c>
      <c r="BT35" s="83">
        <v>616000000</v>
      </c>
      <c r="BU35" s="83">
        <v>676900000</v>
      </c>
      <c r="BV35" s="83">
        <v>676900000</v>
      </c>
      <c r="BW35" s="84">
        <v>732185000</v>
      </c>
      <c r="BX35" s="84">
        <v>776116100</v>
      </c>
      <c r="BY35" s="84">
        <v>776116100</v>
      </c>
      <c r="BZ35" s="84">
        <v>725835959</v>
      </c>
      <c r="CA35" s="84">
        <v>128420684290</v>
      </c>
      <c r="CB35" s="84">
        <v>908553541</v>
      </c>
      <c r="CC35" s="84">
        <v>182717582</v>
      </c>
      <c r="CD35" s="64">
        <f t="shared" si="15"/>
        <v>0.20110821625205685</v>
      </c>
      <c r="CE35" s="85">
        <f t="shared" si="16"/>
        <v>5.652017531388596E-3</v>
      </c>
      <c r="CF35" s="84">
        <f t="shared" si="17"/>
        <v>14516719.18</v>
      </c>
      <c r="CG35" s="83">
        <f t="shared" si="18"/>
        <v>90.025283349161597</v>
      </c>
      <c r="CH35" s="125" t="s">
        <v>0</v>
      </c>
      <c r="CI35" s="130">
        <v>776116100</v>
      </c>
      <c r="CJ35" s="130">
        <v>797327002</v>
      </c>
      <c r="CK35" s="130">
        <v>796504121</v>
      </c>
      <c r="CL35" s="131">
        <v>0.03</v>
      </c>
      <c r="CM35" s="131">
        <v>0.03</v>
      </c>
      <c r="CN35" s="135">
        <f t="shared" si="0"/>
        <v>15930082.42</v>
      </c>
      <c r="CO35" s="130">
        <v>456201263</v>
      </c>
      <c r="CP35" s="131">
        <v>0.56999999999999995</v>
      </c>
      <c r="CQ35" s="130">
        <v>5276862</v>
      </c>
      <c r="CR35" s="131">
        <v>0.01</v>
      </c>
      <c r="CS35" s="130">
        <v>60708609</v>
      </c>
      <c r="CT35" s="131">
        <v>0.08</v>
      </c>
      <c r="CU35" s="130">
        <v>265264562</v>
      </c>
      <c r="CV35" s="131">
        <v>0.33</v>
      </c>
      <c r="CW35" s="130">
        <v>9052825</v>
      </c>
      <c r="CX35" s="131">
        <v>0.01</v>
      </c>
      <c r="CY35" s="132">
        <v>0</v>
      </c>
      <c r="CZ35" s="131">
        <v>0</v>
      </c>
      <c r="DA35" s="132">
        <v>0</v>
      </c>
      <c r="DB35" s="131">
        <v>0</v>
      </c>
      <c r="DC35" s="130">
        <v>67590412</v>
      </c>
      <c r="DD35" s="131">
        <v>0.08</v>
      </c>
      <c r="DE35" s="130">
        <v>74032846</v>
      </c>
      <c r="DF35" s="131">
        <v>0.09</v>
      </c>
      <c r="DG35" s="130">
        <v>659522</v>
      </c>
      <c r="DH35" s="131">
        <v>0</v>
      </c>
      <c r="DI35" s="130">
        <v>17904792</v>
      </c>
      <c r="DJ35" s="131">
        <v>0.02</v>
      </c>
      <c r="DK35" s="130">
        <v>637525</v>
      </c>
      <c r="DL35" s="131">
        <v>0</v>
      </c>
      <c r="DM35" s="130">
        <v>302218</v>
      </c>
      <c r="DN35" s="131">
        <v>0</v>
      </c>
      <c r="DO35" s="130">
        <v>14675409</v>
      </c>
      <c r="DP35" s="131">
        <v>0.02</v>
      </c>
      <c r="DQ35" s="130">
        <v>254072500</v>
      </c>
      <c r="DR35" s="131">
        <v>0.32</v>
      </c>
      <c r="DS35" s="130">
        <v>10942062</v>
      </c>
      <c r="DT35" s="131">
        <v>0.01</v>
      </c>
      <c r="DU35" s="132">
        <v>0</v>
      </c>
      <c r="DV35" s="131">
        <v>0</v>
      </c>
    </row>
    <row r="36" spans="1:126" s="86" customFormat="1" x14ac:dyDescent="0.35">
      <c r="A36" s="73" t="s">
        <v>244</v>
      </c>
      <c r="B36" s="74"/>
      <c r="C36" s="62">
        <v>2320898</v>
      </c>
      <c r="D36" s="62">
        <v>1662136</v>
      </c>
      <c r="E36" s="62">
        <v>1660064</v>
      </c>
      <c r="F36" s="62">
        <f t="shared" si="1"/>
        <v>92835.92</v>
      </c>
      <c r="G36" s="65" t="s">
        <v>199</v>
      </c>
      <c r="H36" s="65" t="s">
        <v>196</v>
      </c>
      <c r="I36" s="65">
        <v>25</v>
      </c>
      <c r="J36" s="65">
        <v>15</v>
      </c>
      <c r="K36" s="63">
        <v>0.6</v>
      </c>
      <c r="L36" s="65">
        <v>10</v>
      </c>
      <c r="M36" s="63">
        <v>0.4</v>
      </c>
      <c r="N36" s="65">
        <v>7</v>
      </c>
      <c r="O36" s="75">
        <v>1</v>
      </c>
      <c r="P36" s="76" t="s">
        <v>200</v>
      </c>
      <c r="Q36" s="77">
        <v>0.4</v>
      </c>
      <c r="R36" s="78" t="s">
        <v>329</v>
      </c>
      <c r="S36" s="79"/>
      <c r="T36" s="65">
        <v>6</v>
      </c>
      <c r="U36" s="64">
        <f t="shared" si="2"/>
        <v>0.24</v>
      </c>
      <c r="V36" s="65">
        <v>10</v>
      </c>
      <c r="W36" s="64">
        <f t="shared" si="3"/>
        <v>0.4</v>
      </c>
      <c r="X36" s="65">
        <v>1</v>
      </c>
      <c r="Y36" s="64">
        <f t="shared" si="4"/>
        <v>0.04</v>
      </c>
      <c r="Z36" s="80">
        <v>1</v>
      </c>
      <c r="AA36" s="64">
        <f t="shared" si="5"/>
        <v>0.04</v>
      </c>
      <c r="AB36" s="65">
        <v>0</v>
      </c>
      <c r="AC36" s="64">
        <f t="shared" si="6"/>
        <v>0</v>
      </c>
      <c r="AD36" s="65">
        <v>2</v>
      </c>
      <c r="AE36" s="64">
        <f t="shared" si="7"/>
        <v>0.08</v>
      </c>
      <c r="AF36" s="65">
        <v>1</v>
      </c>
      <c r="AG36" s="64">
        <f t="shared" si="8"/>
        <v>0.04</v>
      </c>
      <c r="AH36" s="65">
        <v>4</v>
      </c>
      <c r="AI36" s="64">
        <f t="shared" si="9"/>
        <v>0.16</v>
      </c>
      <c r="AJ36" s="65">
        <v>0</v>
      </c>
      <c r="AK36" s="64">
        <f t="shared" si="10"/>
        <v>0</v>
      </c>
      <c r="AL36" s="65">
        <v>1</v>
      </c>
      <c r="AM36" s="64">
        <f t="shared" si="11"/>
        <v>0.04</v>
      </c>
      <c r="AN36" s="65">
        <v>0</v>
      </c>
      <c r="AO36" s="64">
        <f t="shared" si="12"/>
        <v>0</v>
      </c>
      <c r="AP36" s="75">
        <v>25</v>
      </c>
      <c r="AQ36" s="75">
        <v>13</v>
      </c>
      <c r="AR36" s="81">
        <f t="shared" si="13"/>
        <v>0.52</v>
      </c>
      <c r="AS36" s="65">
        <v>12</v>
      </c>
      <c r="AT36" s="81">
        <f t="shared" si="14"/>
        <v>0.48</v>
      </c>
      <c r="AU36" s="65">
        <v>3</v>
      </c>
      <c r="AV36" s="82">
        <v>0.5</v>
      </c>
      <c r="AW36" s="75">
        <v>5</v>
      </c>
      <c r="AX36" s="82">
        <v>0.5</v>
      </c>
      <c r="AY36" s="65">
        <v>0</v>
      </c>
      <c r="AZ36" s="82">
        <v>0</v>
      </c>
      <c r="BA36" s="65">
        <v>0</v>
      </c>
      <c r="BB36" s="82">
        <v>0</v>
      </c>
      <c r="BC36" s="65">
        <v>0</v>
      </c>
      <c r="BD36" s="82" t="s">
        <v>192</v>
      </c>
      <c r="BE36" s="65">
        <v>2</v>
      </c>
      <c r="BF36" s="82">
        <v>1</v>
      </c>
      <c r="BG36" s="65">
        <v>0</v>
      </c>
      <c r="BH36" s="82">
        <v>0</v>
      </c>
      <c r="BI36" s="65">
        <v>2</v>
      </c>
      <c r="BJ36" s="82">
        <v>0.5</v>
      </c>
      <c r="BK36" s="65">
        <v>0</v>
      </c>
      <c r="BL36" s="82" t="s">
        <v>192</v>
      </c>
      <c r="BM36" s="65">
        <v>0</v>
      </c>
      <c r="BN36" s="82">
        <v>0</v>
      </c>
      <c r="BO36" s="65">
        <v>0</v>
      </c>
      <c r="BP36" s="82" t="s">
        <v>192</v>
      </c>
      <c r="BQ36" s="83">
        <v>110250000</v>
      </c>
      <c r="BR36" s="83" t="s">
        <v>192</v>
      </c>
      <c r="BS36" s="83">
        <v>121728900</v>
      </c>
      <c r="BT36" s="83">
        <v>127815450</v>
      </c>
      <c r="BU36" s="83">
        <v>132928068</v>
      </c>
      <c r="BV36" s="83">
        <v>141767000</v>
      </c>
      <c r="BW36" s="84">
        <v>147437680</v>
      </c>
      <c r="BX36" s="84">
        <v>137009613</v>
      </c>
      <c r="BY36" s="84">
        <v>150137680</v>
      </c>
      <c r="BZ36" s="84">
        <v>135123912</v>
      </c>
      <c r="CA36" s="83">
        <v>41136103198</v>
      </c>
      <c r="CB36" s="84">
        <v>220004107</v>
      </c>
      <c r="CC36" s="61">
        <v>84880195</v>
      </c>
      <c r="CD36" s="64">
        <f t="shared" si="15"/>
        <v>0.38581186577576027</v>
      </c>
      <c r="CE36" s="85">
        <f t="shared" si="16"/>
        <v>3.2848009776134945E-3</v>
      </c>
      <c r="CF36" s="84">
        <f t="shared" si="17"/>
        <v>5404956.4800000004</v>
      </c>
      <c r="CG36" s="83">
        <f t="shared" si="18"/>
        <v>58.220530156861699</v>
      </c>
      <c r="CH36" s="125" t="s">
        <v>0</v>
      </c>
      <c r="CI36" s="130">
        <v>150137680</v>
      </c>
      <c r="CJ36" s="130">
        <v>154298382</v>
      </c>
      <c r="CK36" s="130">
        <v>154298382</v>
      </c>
      <c r="CL36" s="131">
        <v>0.03</v>
      </c>
      <c r="CM36" s="131">
        <v>0.03</v>
      </c>
      <c r="CN36" s="135">
        <f t="shared" si="0"/>
        <v>6171935.2800000003</v>
      </c>
      <c r="CO36" s="130">
        <v>115326523</v>
      </c>
      <c r="CP36" s="131">
        <v>0.75</v>
      </c>
      <c r="CQ36" s="130">
        <v>16994702</v>
      </c>
      <c r="CR36" s="131">
        <v>0.11</v>
      </c>
      <c r="CS36" s="130">
        <v>21598471</v>
      </c>
      <c r="CT36" s="131">
        <v>0.14000000000000001</v>
      </c>
      <c r="CU36" s="132">
        <v>0</v>
      </c>
      <c r="CV36" s="131">
        <v>0</v>
      </c>
      <c r="CW36" s="130">
        <v>378686</v>
      </c>
      <c r="CX36" s="131">
        <v>0</v>
      </c>
      <c r="CY36" s="132">
        <v>0</v>
      </c>
      <c r="CZ36" s="131">
        <v>0</v>
      </c>
      <c r="DA36" s="132">
        <v>0</v>
      </c>
      <c r="DB36" s="131">
        <v>0</v>
      </c>
      <c r="DC36" s="130">
        <v>353708</v>
      </c>
      <c r="DD36" s="131">
        <v>0</v>
      </c>
      <c r="DE36" s="130">
        <v>34636765</v>
      </c>
      <c r="DF36" s="131">
        <v>0.22</v>
      </c>
      <c r="DG36" s="130">
        <v>3502851</v>
      </c>
      <c r="DH36" s="131">
        <v>0.02</v>
      </c>
      <c r="DI36" s="130">
        <v>4812788</v>
      </c>
      <c r="DJ36" s="131">
        <v>0.03</v>
      </c>
      <c r="DK36" s="130">
        <v>136607</v>
      </c>
      <c r="DL36" s="131">
        <v>0</v>
      </c>
      <c r="DM36" s="130">
        <v>515304</v>
      </c>
      <c r="DN36" s="131">
        <v>0</v>
      </c>
      <c r="DO36" s="130">
        <v>299176</v>
      </c>
      <c r="DP36" s="131">
        <v>0</v>
      </c>
      <c r="DQ36" s="132">
        <v>0</v>
      </c>
      <c r="DR36" s="131">
        <v>0</v>
      </c>
      <c r="DS36" s="132">
        <v>0</v>
      </c>
      <c r="DT36" s="131">
        <v>0</v>
      </c>
      <c r="DU36" s="132">
        <v>0</v>
      </c>
      <c r="DV36" s="131">
        <v>0</v>
      </c>
    </row>
    <row r="37" spans="1:126" x14ac:dyDescent="0.35">
      <c r="A37" s="15" t="s">
        <v>245</v>
      </c>
      <c r="B37" s="16"/>
      <c r="C37" s="17">
        <v>1622138</v>
      </c>
      <c r="D37" s="17">
        <v>1214019</v>
      </c>
      <c r="E37" s="17">
        <v>1211037</v>
      </c>
      <c r="F37" s="17">
        <f t="shared" si="1"/>
        <v>54071.26666666667</v>
      </c>
      <c r="G37" s="31" t="s">
        <v>199</v>
      </c>
      <c r="H37" s="31" t="s">
        <v>196</v>
      </c>
      <c r="I37" s="31">
        <v>30</v>
      </c>
      <c r="J37" s="31">
        <v>18</v>
      </c>
      <c r="K37" s="40">
        <v>0.6</v>
      </c>
      <c r="L37" s="31">
        <v>12</v>
      </c>
      <c r="M37" s="40">
        <v>0.4</v>
      </c>
      <c r="N37" s="31">
        <v>8</v>
      </c>
      <c r="O37" s="19">
        <v>1</v>
      </c>
      <c r="P37" s="21" t="s">
        <v>325</v>
      </c>
      <c r="Q37" s="29">
        <v>0.3</v>
      </c>
      <c r="R37" s="22" t="s">
        <v>329</v>
      </c>
      <c r="S37" s="56"/>
      <c r="T37" s="31">
        <v>4</v>
      </c>
      <c r="U37" s="20">
        <f t="shared" si="2"/>
        <v>0.13333333333333333</v>
      </c>
      <c r="V37" s="31">
        <v>6</v>
      </c>
      <c r="W37" s="20">
        <f t="shared" si="3"/>
        <v>0.2</v>
      </c>
      <c r="X37" s="31">
        <v>3</v>
      </c>
      <c r="Y37" s="20">
        <f t="shared" si="4"/>
        <v>0.1</v>
      </c>
      <c r="Z37" s="24">
        <v>2</v>
      </c>
      <c r="AA37" s="20">
        <f t="shared" si="5"/>
        <v>6.6666666666666666E-2</v>
      </c>
      <c r="AB37" s="31">
        <v>2</v>
      </c>
      <c r="AC37" s="20">
        <f t="shared" si="6"/>
        <v>6.6666666666666666E-2</v>
      </c>
      <c r="AD37" s="31">
        <v>0</v>
      </c>
      <c r="AE37" s="20">
        <f t="shared" si="7"/>
        <v>0</v>
      </c>
      <c r="AF37" s="31">
        <v>2</v>
      </c>
      <c r="AG37" s="20">
        <f t="shared" si="8"/>
        <v>6.6666666666666666E-2</v>
      </c>
      <c r="AH37" s="31">
        <v>9</v>
      </c>
      <c r="AI37" s="20">
        <f t="shared" si="9"/>
        <v>0.3</v>
      </c>
      <c r="AJ37" s="31">
        <v>2</v>
      </c>
      <c r="AK37" s="20">
        <f t="shared" si="10"/>
        <v>6.6666666666666666E-2</v>
      </c>
      <c r="AL37" s="31">
        <v>2</v>
      </c>
      <c r="AM37" s="20">
        <f t="shared" si="11"/>
        <v>6.6666666666666666E-2</v>
      </c>
      <c r="AN37" s="31">
        <v>0</v>
      </c>
      <c r="AO37" s="20">
        <f t="shared" si="12"/>
        <v>0</v>
      </c>
      <c r="AP37" s="36">
        <v>30</v>
      </c>
      <c r="AQ37" s="19">
        <v>16</v>
      </c>
      <c r="AR37" s="25">
        <f t="shared" si="13"/>
        <v>0.53333333333333333</v>
      </c>
      <c r="AS37" s="41">
        <v>14</v>
      </c>
      <c r="AT37" s="25">
        <f t="shared" si="14"/>
        <v>0.46666666666666667</v>
      </c>
      <c r="AU37" s="41">
        <v>1</v>
      </c>
      <c r="AV37" s="26">
        <v>0.25</v>
      </c>
      <c r="AW37" s="36">
        <v>4</v>
      </c>
      <c r="AX37" s="26">
        <v>0.66666666666666696</v>
      </c>
      <c r="AY37" s="41">
        <v>1</v>
      </c>
      <c r="AZ37" s="26">
        <v>0.33333333333333298</v>
      </c>
      <c r="BA37" s="41">
        <v>2</v>
      </c>
      <c r="BB37" s="26">
        <v>1</v>
      </c>
      <c r="BC37" s="41">
        <v>1</v>
      </c>
      <c r="BD37" s="26">
        <v>0.5</v>
      </c>
      <c r="BE37" s="41">
        <v>0</v>
      </c>
      <c r="BF37" s="26" t="s">
        <v>192</v>
      </c>
      <c r="BG37" s="41">
        <v>1</v>
      </c>
      <c r="BH37" s="26">
        <v>0.5</v>
      </c>
      <c r="BI37" s="41">
        <v>4</v>
      </c>
      <c r="BJ37" s="26">
        <v>0.44444444444444398</v>
      </c>
      <c r="BK37" s="41">
        <v>2</v>
      </c>
      <c r="BL37" s="26">
        <v>0</v>
      </c>
      <c r="BM37" s="41">
        <v>1</v>
      </c>
      <c r="BN37" s="26">
        <v>0.5</v>
      </c>
      <c r="BO37" s="41">
        <v>0</v>
      </c>
      <c r="BP37" s="26" t="s">
        <v>192</v>
      </c>
      <c r="BQ37" s="42">
        <v>251995618</v>
      </c>
      <c r="BR37" s="32">
        <v>275477367</v>
      </c>
      <c r="BS37" s="32">
        <v>275477367</v>
      </c>
      <c r="BT37" s="32">
        <v>288180141</v>
      </c>
      <c r="BU37" s="32">
        <v>292374085</v>
      </c>
      <c r="BV37" s="32">
        <v>288216656</v>
      </c>
      <c r="BW37" s="32">
        <v>315966672</v>
      </c>
      <c r="BX37" s="27">
        <v>315966672</v>
      </c>
      <c r="BY37" s="27">
        <v>294924367</v>
      </c>
      <c r="BZ37" s="27">
        <v>326051309</v>
      </c>
      <c r="CA37" s="32">
        <v>30226165891</v>
      </c>
      <c r="CB37" s="27">
        <v>472618724</v>
      </c>
      <c r="CC37" s="18">
        <v>146567415</v>
      </c>
      <c r="CD37" s="20">
        <f t="shared" si="15"/>
        <v>0.31011766474152641</v>
      </c>
      <c r="CE37" s="28">
        <f t="shared" si="16"/>
        <v>1.07870548377121E-2</v>
      </c>
      <c r="CF37" s="27">
        <f t="shared" si="17"/>
        <v>10868376.966666667</v>
      </c>
      <c r="CG37" s="32">
        <f t="shared" si="18"/>
        <v>201.00096847493862</v>
      </c>
      <c r="CH37" s="125" t="s">
        <v>0</v>
      </c>
      <c r="CI37" s="130">
        <v>294924367</v>
      </c>
      <c r="CJ37" s="130">
        <v>323826539</v>
      </c>
      <c r="CK37" s="130">
        <v>323782139</v>
      </c>
      <c r="CL37" s="131">
        <v>0.1</v>
      </c>
      <c r="CM37" s="131">
        <v>0.1</v>
      </c>
      <c r="CN37" s="135">
        <f t="shared" si="0"/>
        <v>10792737.966666667</v>
      </c>
      <c r="CO37" s="130">
        <v>219091853</v>
      </c>
      <c r="CP37" s="131">
        <v>0.68</v>
      </c>
      <c r="CQ37" s="134">
        <v>3991091</v>
      </c>
      <c r="CR37" s="131">
        <v>0.01</v>
      </c>
      <c r="CS37" s="134">
        <v>100650255</v>
      </c>
      <c r="CT37" s="131">
        <v>0.31</v>
      </c>
      <c r="CU37" s="132">
        <v>0</v>
      </c>
      <c r="CV37" s="131">
        <v>0</v>
      </c>
      <c r="CW37" s="134">
        <v>48940</v>
      </c>
      <c r="CX37" s="131">
        <v>0</v>
      </c>
      <c r="CY37" s="132">
        <v>0</v>
      </c>
      <c r="CZ37" s="131">
        <v>0</v>
      </c>
      <c r="DA37" s="132">
        <v>0</v>
      </c>
      <c r="DB37" s="131">
        <v>0</v>
      </c>
      <c r="DC37" s="130">
        <v>6549504</v>
      </c>
      <c r="DD37" s="131">
        <v>0.02</v>
      </c>
      <c r="DE37" s="130">
        <v>21494882</v>
      </c>
      <c r="DF37" s="131">
        <v>7.0000000000000007E-2</v>
      </c>
      <c r="DG37" s="130">
        <v>124063</v>
      </c>
      <c r="DH37" s="131">
        <v>0</v>
      </c>
      <c r="DI37" s="130">
        <v>3528184</v>
      </c>
      <c r="DJ37" s="131">
        <v>0.01</v>
      </c>
      <c r="DK37" s="130">
        <v>14017658</v>
      </c>
      <c r="DL37" s="131">
        <v>0.04</v>
      </c>
      <c r="DM37" s="130">
        <v>18277247</v>
      </c>
      <c r="DN37" s="131">
        <v>0.06</v>
      </c>
      <c r="DO37" s="130">
        <v>5248139</v>
      </c>
      <c r="DP37" s="131">
        <v>0.02</v>
      </c>
      <c r="DQ37" s="132">
        <v>0</v>
      </c>
      <c r="DR37" s="131">
        <v>0</v>
      </c>
      <c r="DS37" s="132">
        <v>0</v>
      </c>
      <c r="DT37" s="131">
        <v>0</v>
      </c>
      <c r="DU37" s="132">
        <v>0</v>
      </c>
      <c r="DV37" s="131">
        <v>0</v>
      </c>
    </row>
    <row r="38" spans="1:126" x14ac:dyDescent="0.35">
      <c r="C38" s="14"/>
      <c r="D38" s="14"/>
      <c r="E38" s="14"/>
      <c r="F38" s="43"/>
      <c r="H38" s="14"/>
      <c r="I38" s="14"/>
      <c r="J38" s="14"/>
      <c r="K38" s="45"/>
      <c r="L38" s="14"/>
      <c r="M38" s="45"/>
      <c r="Q38" s="46"/>
      <c r="T38" s="47"/>
      <c r="U38" s="48"/>
      <c r="V38" s="47"/>
      <c r="W38" s="48"/>
      <c r="X38" s="47"/>
      <c r="Y38" s="48"/>
      <c r="Z38" s="47"/>
      <c r="AA38" s="48"/>
      <c r="AB38" s="47"/>
      <c r="AC38" s="48"/>
      <c r="AD38" s="47"/>
      <c r="AE38" s="48"/>
      <c r="AF38" s="47"/>
      <c r="AG38" s="48"/>
      <c r="AH38" s="47"/>
      <c r="AI38" s="48"/>
      <c r="AJ38" s="47"/>
      <c r="AK38" s="48"/>
      <c r="AL38" s="47"/>
      <c r="AM38" s="48"/>
      <c r="AN38" s="47"/>
      <c r="AO38" s="48"/>
      <c r="AP38" s="47"/>
      <c r="AQ38" s="47"/>
      <c r="AR38" s="49"/>
      <c r="AS38" s="47"/>
      <c r="AT38" s="49"/>
      <c r="AU38" s="47"/>
      <c r="AV38" s="50"/>
      <c r="AW38" s="47"/>
      <c r="AX38" s="50"/>
      <c r="AY38" s="47"/>
      <c r="AZ38" s="50"/>
      <c r="BA38" s="47"/>
      <c r="BB38" s="50"/>
      <c r="BC38" s="47"/>
      <c r="BD38" s="50"/>
      <c r="BE38" s="47"/>
      <c r="BF38" s="50"/>
      <c r="BG38" s="47"/>
      <c r="BH38" s="50"/>
      <c r="BI38" s="47"/>
      <c r="BJ38" s="50"/>
      <c r="BK38" s="47"/>
      <c r="BL38" s="50"/>
      <c r="BM38" s="47"/>
      <c r="BN38" s="50"/>
      <c r="BO38" s="47"/>
      <c r="BP38" s="50"/>
      <c r="BQ38" s="47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</row>
    <row r="39" spans="1:126" x14ac:dyDescent="0.35">
      <c r="C39" s="51"/>
      <c r="H39" s="14"/>
      <c r="T39" s="55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1" spans="1:126" x14ac:dyDescent="0.35">
      <c r="C41" s="3" t="s">
        <v>306</v>
      </c>
    </row>
  </sheetData>
  <mergeCells count="14">
    <mergeCell ref="BQ2:CG2"/>
    <mergeCell ref="CO2:DB2"/>
    <mergeCell ref="DC2:DU2"/>
    <mergeCell ref="A1:A5"/>
    <mergeCell ref="C1:AO1"/>
    <mergeCell ref="AP1:BP1"/>
    <mergeCell ref="BQ1:DU1"/>
    <mergeCell ref="C2:F2"/>
    <mergeCell ref="G2:H2"/>
    <mergeCell ref="I2:M2"/>
    <mergeCell ref="N2:S2"/>
    <mergeCell ref="T2:AO2"/>
    <mergeCell ref="AP2:BP2"/>
    <mergeCell ref="CI2:CN2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P41"/>
  <sheetViews>
    <sheetView showGridLines="0" zoomScaleNormal="100" workbookViewId="0">
      <pane xSplit="2" ySplit="5" topLeftCell="CB6" activePane="bottomRight" state="frozen"/>
      <selection pane="topRight" activeCell="BZ1" sqref="BZ1"/>
      <selection pane="bottomLeft" activeCell="A7" sqref="A7"/>
      <selection pane="bottomRight" activeCell="CF3" sqref="CF3"/>
    </sheetView>
  </sheetViews>
  <sheetFormatPr baseColWidth="10" defaultColWidth="23.6328125" defaultRowHeight="14.5" x14ac:dyDescent="0.35"/>
  <cols>
    <col min="1" max="1" width="16.81640625" style="3" customWidth="1"/>
    <col min="2" max="2" width="11.6328125" style="3" customWidth="1"/>
    <col min="3" max="3" width="23.6328125" style="3"/>
    <col min="4" max="8" width="23.6328125" style="44"/>
    <col min="9" max="13" width="23.6328125" style="3"/>
    <col min="14" max="14" width="23.6328125" style="44"/>
    <col min="15" max="15" width="23.6328125" style="44" customWidth="1"/>
    <col min="16" max="16" width="23.6328125" style="3" customWidth="1"/>
    <col min="17" max="17" width="23.6328125" style="44" customWidth="1"/>
    <col min="18" max="41" width="23.6328125" style="3" customWidth="1"/>
    <col min="42" max="74" width="23.6328125" style="3"/>
    <col min="75" max="76" width="23.6328125" style="3" customWidth="1"/>
    <col min="77" max="80" width="23.6328125" style="3"/>
    <col min="81" max="81" width="23.6328125" style="44"/>
    <col min="82" max="83" width="23.6328125" style="3"/>
    <col min="84" max="85" width="25.6328125" style="44" customWidth="1"/>
    <col min="86" max="103" width="25.6328125" style="3" customWidth="1"/>
    <col min="104" max="104" width="23.6328125" style="3"/>
    <col min="105" max="105" width="23.6328125" style="3" customWidth="1"/>
    <col min="106" max="107" width="23.6328125" style="3"/>
    <col min="108" max="108" width="23.6328125" style="44"/>
    <col min="109" max="16384" width="23.6328125" style="3"/>
  </cols>
  <sheetData>
    <row r="1" spans="1:146" s="2" customFormat="1" ht="13" customHeight="1" x14ac:dyDescent="0.35">
      <c r="A1" s="139" t="s">
        <v>0</v>
      </c>
      <c r="B1" s="1" t="s">
        <v>1</v>
      </c>
      <c r="C1" s="141" t="s">
        <v>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3"/>
      <c r="AP1" s="141" t="s">
        <v>9</v>
      </c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 t="s">
        <v>3</v>
      </c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</row>
    <row r="2" spans="1:146" ht="13" customHeight="1" x14ac:dyDescent="0.35">
      <c r="A2" s="139"/>
      <c r="B2" s="1" t="s">
        <v>4</v>
      </c>
      <c r="C2" s="144" t="s">
        <v>5</v>
      </c>
      <c r="D2" s="144"/>
      <c r="E2" s="144"/>
      <c r="F2" s="144"/>
      <c r="G2" s="144" t="s">
        <v>6</v>
      </c>
      <c r="H2" s="144"/>
      <c r="I2" s="145" t="s">
        <v>7</v>
      </c>
      <c r="J2" s="138"/>
      <c r="K2" s="138"/>
      <c r="L2" s="138"/>
      <c r="M2" s="146"/>
      <c r="N2" s="144" t="s">
        <v>8</v>
      </c>
      <c r="O2" s="144"/>
      <c r="P2" s="144"/>
      <c r="Q2" s="144"/>
      <c r="R2" s="144"/>
      <c r="S2" s="144"/>
      <c r="T2" s="145" t="s">
        <v>304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46"/>
      <c r="AP2" s="145" t="s">
        <v>247</v>
      </c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46"/>
      <c r="BQ2" s="136" t="s">
        <v>10</v>
      </c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7" t="s">
        <v>264</v>
      </c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6" t="s">
        <v>11</v>
      </c>
      <c r="CU2" s="136"/>
      <c r="CV2" s="136"/>
      <c r="CW2" s="136"/>
      <c r="CX2" s="136"/>
      <c r="CY2" s="136"/>
      <c r="CZ2" s="138" t="s">
        <v>12</v>
      </c>
      <c r="DA2" s="138"/>
      <c r="DB2" s="138"/>
      <c r="DC2" s="138"/>
      <c r="DD2" s="138"/>
      <c r="DE2" s="138"/>
      <c r="DF2" s="138"/>
      <c r="DG2" s="138"/>
      <c r="DH2" s="138"/>
      <c r="DI2" s="138"/>
    </row>
    <row r="3" spans="1:146" ht="44.75" customHeight="1" x14ac:dyDescent="0.35">
      <c r="A3" s="139"/>
      <c r="B3" s="4" t="s">
        <v>13</v>
      </c>
      <c r="C3" s="5" t="s">
        <v>14</v>
      </c>
      <c r="D3" s="5" t="s">
        <v>15</v>
      </c>
      <c r="E3" s="6" t="s">
        <v>16</v>
      </c>
      <c r="F3" s="5" t="s">
        <v>17</v>
      </c>
      <c r="G3" s="7" t="s">
        <v>18</v>
      </c>
      <c r="H3" s="5" t="s">
        <v>19</v>
      </c>
      <c r="I3" s="7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5" t="s">
        <v>29</v>
      </c>
      <c r="S3" s="5" t="s">
        <v>30</v>
      </c>
      <c r="T3" s="5" t="s">
        <v>283</v>
      </c>
      <c r="U3" s="5" t="s">
        <v>294</v>
      </c>
      <c r="V3" s="5" t="s">
        <v>284</v>
      </c>
      <c r="W3" s="5" t="s">
        <v>295</v>
      </c>
      <c r="X3" s="5" t="s">
        <v>285</v>
      </c>
      <c r="Y3" s="5" t="s">
        <v>296</v>
      </c>
      <c r="Z3" s="5" t="s">
        <v>286</v>
      </c>
      <c r="AA3" s="5" t="s">
        <v>297</v>
      </c>
      <c r="AB3" s="5" t="s">
        <v>287</v>
      </c>
      <c r="AC3" s="5" t="s">
        <v>298</v>
      </c>
      <c r="AD3" s="5" t="s">
        <v>288</v>
      </c>
      <c r="AE3" s="5" t="s">
        <v>299</v>
      </c>
      <c r="AF3" s="5" t="s">
        <v>289</v>
      </c>
      <c r="AG3" s="5" t="s">
        <v>300</v>
      </c>
      <c r="AH3" s="5" t="s">
        <v>290</v>
      </c>
      <c r="AI3" s="5" t="s">
        <v>301</v>
      </c>
      <c r="AJ3" s="5" t="s">
        <v>291</v>
      </c>
      <c r="AK3" s="5" t="s">
        <v>302</v>
      </c>
      <c r="AL3" s="5" t="s">
        <v>292</v>
      </c>
      <c r="AM3" s="5" t="s">
        <v>303</v>
      </c>
      <c r="AN3" s="5" t="s">
        <v>317</v>
      </c>
      <c r="AO3" s="5" t="s">
        <v>319</v>
      </c>
      <c r="AP3" s="7" t="s">
        <v>293</v>
      </c>
      <c r="AQ3" s="5" t="s">
        <v>31</v>
      </c>
      <c r="AR3" s="5" t="s">
        <v>32</v>
      </c>
      <c r="AS3" s="5" t="s">
        <v>33</v>
      </c>
      <c r="AT3" s="5" t="s">
        <v>34</v>
      </c>
      <c r="AU3" s="5" t="s">
        <v>35</v>
      </c>
      <c r="AV3" s="5" t="s">
        <v>36</v>
      </c>
      <c r="AW3" s="5" t="s">
        <v>37</v>
      </c>
      <c r="AX3" s="5" t="s">
        <v>38</v>
      </c>
      <c r="AY3" s="5" t="s">
        <v>39</v>
      </c>
      <c r="AZ3" s="5" t="s">
        <v>40</v>
      </c>
      <c r="BA3" s="5" t="s">
        <v>41</v>
      </c>
      <c r="BB3" s="5" t="s">
        <v>42</v>
      </c>
      <c r="BC3" s="5" t="s">
        <v>43</v>
      </c>
      <c r="BD3" s="5" t="s">
        <v>44</v>
      </c>
      <c r="BE3" s="5" t="s">
        <v>45</v>
      </c>
      <c r="BF3" s="5" t="s">
        <v>46</v>
      </c>
      <c r="BG3" s="5" t="s">
        <v>47</v>
      </c>
      <c r="BH3" s="5" t="s">
        <v>48</v>
      </c>
      <c r="BI3" s="5" t="s">
        <v>49</v>
      </c>
      <c r="BJ3" s="5" t="s">
        <v>50</v>
      </c>
      <c r="BK3" s="5" t="s">
        <v>51</v>
      </c>
      <c r="BL3" s="5" t="s">
        <v>52</v>
      </c>
      <c r="BM3" s="5" t="s">
        <v>53</v>
      </c>
      <c r="BN3" s="5" t="s">
        <v>54</v>
      </c>
      <c r="BO3" s="5" t="s">
        <v>55</v>
      </c>
      <c r="BP3" s="5" t="s">
        <v>56</v>
      </c>
      <c r="BQ3" s="5" t="s">
        <v>57</v>
      </c>
      <c r="BR3" s="5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5" t="s">
        <v>66</v>
      </c>
      <c r="CA3" s="5" t="s">
        <v>67</v>
      </c>
      <c r="CB3" s="5" t="s">
        <v>68</v>
      </c>
      <c r="CC3" s="5" t="s">
        <v>69</v>
      </c>
      <c r="CD3" s="5" t="s">
        <v>70</v>
      </c>
      <c r="CE3" s="5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251</v>
      </c>
      <c r="CM3" s="8" t="s">
        <v>252</v>
      </c>
      <c r="CN3" s="8" t="s">
        <v>78</v>
      </c>
      <c r="CO3" s="8" t="s">
        <v>79</v>
      </c>
      <c r="CP3" s="8" t="s">
        <v>80</v>
      </c>
      <c r="CQ3" s="8" t="s">
        <v>81</v>
      </c>
      <c r="CR3" s="8" t="s">
        <v>82</v>
      </c>
      <c r="CS3" s="8" t="s">
        <v>83</v>
      </c>
      <c r="CT3" s="8" t="s">
        <v>84</v>
      </c>
      <c r="CU3" s="8" t="s">
        <v>85</v>
      </c>
      <c r="CV3" s="8" t="s">
        <v>86</v>
      </c>
      <c r="CW3" s="8" t="s">
        <v>311</v>
      </c>
      <c r="CX3" s="8" t="s">
        <v>87</v>
      </c>
      <c r="CY3" s="8" t="s">
        <v>88</v>
      </c>
      <c r="CZ3" s="5" t="s">
        <v>89</v>
      </c>
      <c r="DA3" s="5" t="s">
        <v>90</v>
      </c>
      <c r="DB3" s="5" t="s">
        <v>91</v>
      </c>
      <c r="DC3" s="5" t="s">
        <v>92</v>
      </c>
      <c r="DD3" s="5" t="s">
        <v>93</v>
      </c>
      <c r="DE3" s="5" t="s">
        <v>94</v>
      </c>
      <c r="DF3" s="5" t="s">
        <v>95</v>
      </c>
      <c r="DG3" s="5" t="s">
        <v>96</v>
      </c>
      <c r="DH3" s="5" t="s">
        <v>97</v>
      </c>
      <c r="DI3" s="5" t="s">
        <v>98</v>
      </c>
    </row>
    <row r="4" spans="1:146" s="12" customFormat="1" ht="25" customHeight="1" x14ac:dyDescent="0.35">
      <c r="A4" s="139"/>
      <c r="B4" s="4" t="s">
        <v>99</v>
      </c>
      <c r="C4" s="9" t="s">
        <v>248</v>
      </c>
      <c r="D4" s="9" t="s">
        <v>100</v>
      </c>
      <c r="E4" s="10" t="s">
        <v>101</v>
      </c>
      <c r="F4" s="9" t="s">
        <v>102</v>
      </c>
      <c r="G4" s="11" t="s">
        <v>312</v>
      </c>
      <c r="H4" s="9" t="s">
        <v>103</v>
      </c>
      <c r="I4" s="11" t="s">
        <v>246</v>
      </c>
      <c r="J4" s="9" t="s">
        <v>104</v>
      </c>
      <c r="K4" s="9" t="s">
        <v>105</v>
      </c>
      <c r="L4" s="9" t="s">
        <v>253</v>
      </c>
      <c r="M4" s="9" t="s">
        <v>106</v>
      </c>
      <c r="N4" s="9" t="s">
        <v>107</v>
      </c>
      <c r="O4" s="9" t="s">
        <v>108</v>
      </c>
      <c r="P4" s="9" t="s">
        <v>249</v>
      </c>
      <c r="Q4" s="9" t="s">
        <v>109</v>
      </c>
      <c r="R4" s="9" t="s">
        <v>254</v>
      </c>
      <c r="S4" s="9" t="s">
        <v>308</v>
      </c>
      <c r="T4" s="9" t="s">
        <v>110</v>
      </c>
      <c r="U4" s="9" t="s">
        <v>111</v>
      </c>
      <c r="V4" s="9" t="s">
        <v>112</v>
      </c>
      <c r="W4" s="9" t="s">
        <v>113</v>
      </c>
      <c r="X4" s="9" t="s">
        <v>114</v>
      </c>
      <c r="Y4" s="9" t="s">
        <v>115</v>
      </c>
      <c r="Z4" s="9" t="s">
        <v>116</v>
      </c>
      <c r="AA4" s="9" t="s">
        <v>117</v>
      </c>
      <c r="AB4" s="9" t="s">
        <v>118</v>
      </c>
      <c r="AC4" s="9" t="s">
        <v>119</v>
      </c>
      <c r="AD4" s="9" t="s">
        <v>120</v>
      </c>
      <c r="AE4" s="9" t="s">
        <v>121</v>
      </c>
      <c r="AF4" s="9" t="s">
        <v>122</v>
      </c>
      <c r="AG4" s="9" t="s">
        <v>123</v>
      </c>
      <c r="AH4" s="9" t="s">
        <v>124</v>
      </c>
      <c r="AI4" s="9" t="s">
        <v>125</v>
      </c>
      <c r="AJ4" s="9" t="s">
        <v>126</v>
      </c>
      <c r="AK4" s="9" t="s">
        <v>127</v>
      </c>
      <c r="AL4" s="9" t="s">
        <v>128</v>
      </c>
      <c r="AM4" s="9" t="s">
        <v>129</v>
      </c>
      <c r="AN4" s="9" t="s">
        <v>318</v>
      </c>
      <c r="AO4" s="9" t="s">
        <v>130</v>
      </c>
      <c r="AP4" s="9" t="s">
        <v>309</v>
      </c>
      <c r="AQ4" s="9" t="s">
        <v>131</v>
      </c>
      <c r="AR4" s="9" t="s">
        <v>132</v>
      </c>
      <c r="AS4" s="9" t="s">
        <v>133</v>
      </c>
      <c r="AT4" s="9" t="s">
        <v>134</v>
      </c>
      <c r="AU4" s="9" t="s">
        <v>135</v>
      </c>
      <c r="AV4" s="9" t="s">
        <v>136</v>
      </c>
      <c r="AW4" s="9" t="s">
        <v>137</v>
      </c>
      <c r="AX4" s="9" t="s">
        <v>138</v>
      </c>
      <c r="AY4" s="9" t="s">
        <v>139</v>
      </c>
      <c r="AZ4" s="9" t="s">
        <v>140</v>
      </c>
      <c r="BA4" s="9" t="s">
        <v>141</v>
      </c>
      <c r="BB4" s="9" t="s">
        <v>142</v>
      </c>
      <c r="BC4" s="9" t="s">
        <v>143</v>
      </c>
      <c r="BD4" s="9" t="s">
        <v>144</v>
      </c>
      <c r="BE4" s="9" t="s">
        <v>145</v>
      </c>
      <c r="BF4" s="9" t="s">
        <v>146</v>
      </c>
      <c r="BG4" s="9" t="s">
        <v>147</v>
      </c>
      <c r="BH4" s="9" t="s">
        <v>148</v>
      </c>
      <c r="BI4" s="9" t="s">
        <v>149</v>
      </c>
      <c r="BJ4" s="9" t="s">
        <v>150</v>
      </c>
      <c r="BK4" s="9" t="s">
        <v>151</v>
      </c>
      <c r="BL4" s="9" t="s">
        <v>152</v>
      </c>
      <c r="BM4" s="9" t="s">
        <v>153</v>
      </c>
      <c r="BN4" s="9" t="s">
        <v>154</v>
      </c>
      <c r="BO4" s="9" t="s">
        <v>155</v>
      </c>
      <c r="BP4" s="9" t="s">
        <v>156</v>
      </c>
      <c r="BQ4" s="9" t="s">
        <v>157</v>
      </c>
      <c r="BR4" s="9" t="s">
        <v>158</v>
      </c>
      <c r="BS4" s="9" t="s">
        <v>159</v>
      </c>
      <c r="BT4" s="9" t="s">
        <v>160</v>
      </c>
      <c r="BU4" s="9" t="s">
        <v>161</v>
      </c>
      <c r="BV4" s="9" t="s">
        <v>162</v>
      </c>
      <c r="BW4" s="9" t="s">
        <v>163</v>
      </c>
      <c r="BX4" s="9" t="s">
        <v>164</v>
      </c>
      <c r="BY4" s="9" t="s">
        <v>165</v>
      </c>
      <c r="BZ4" s="9" t="s">
        <v>166</v>
      </c>
      <c r="CA4" s="9" t="s">
        <v>167</v>
      </c>
      <c r="CB4" s="9" t="s">
        <v>168</v>
      </c>
      <c r="CC4" s="9" t="s">
        <v>169</v>
      </c>
      <c r="CD4" s="9" t="s">
        <v>310</v>
      </c>
      <c r="CE4" s="9" t="s">
        <v>170</v>
      </c>
      <c r="CF4" s="9" t="s">
        <v>255</v>
      </c>
      <c r="CG4" s="9" t="s">
        <v>256</v>
      </c>
      <c r="CH4" s="9" t="s">
        <v>257</v>
      </c>
      <c r="CI4" s="9" t="s">
        <v>258</v>
      </c>
      <c r="CJ4" s="9" t="s">
        <v>259</v>
      </c>
      <c r="CK4" s="9" t="s">
        <v>260</v>
      </c>
      <c r="CL4" s="9" t="s">
        <v>261</v>
      </c>
      <c r="CM4" s="9" t="s">
        <v>262</v>
      </c>
      <c r="CN4" s="9" t="s">
        <v>263</v>
      </c>
      <c r="CO4" s="9" t="s">
        <v>268</v>
      </c>
      <c r="CP4" s="9" t="s">
        <v>267</v>
      </c>
      <c r="CQ4" s="9" t="s">
        <v>266</v>
      </c>
      <c r="CR4" s="9" t="s">
        <v>265</v>
      </c>
      <c r="CS4" s="9" t="s">
        <v>269</v>
      </c>
      <c r="CT4" s="9" t="s">
        <v>163</v>
      </c>
      <c r="CU4" s="9" t="s">
        <v>270</v>
      </c>
      <c r="CV4" s="9" t="s">
        <v>271</v>
      </c>
      <c r="CW4" s="9" t="s">
        <v>307</v>
      </c>
      <c r="CX4" s="9" t="s">
        <v>171</v>
      </c>
      <c r="CY4" s="9" t="s">
        <v>172</v>
      </c>
      <c r="CZ4" s="9" t="s">
        <v>272</v>
      </c>
      <c r="DA4" s="9" t="s">
        <v>273</v>
      </c>
      <c r="DB4" s="9" t="s">
        <v>274</v>
      </c>
      <c r="DC4" s="9" t="s">
        <v>275</v>
      </c>
      <c r="DD4" s="9" t="s">
        <v>276</v>
      </c>
      <c r="DE4" s="9" t="s">
        <v>277</v>
      </c>
      <c r="DF4" s="9" t="s">
        <v>278</v>
      </c>
      <c r="DG4" s="9" t="s">
        <v>279</v>
      </c>
      <c r="DH4" s="9" t="s">
        <v>280</v>
      </c>
      <c r="DI4" s="9" t="s">
        <v>281</v>
      </c>
    </row>
    <row r="5" spans="1:146" ht="13" customHeight="1" x14ac:dyDescent="0.35">
      <c r="A5" s="140"/>
      <c r="B5" s="4" t="s">
        <v>173</v>
      </c>
      <c r="C5" s="9" t="s">
        <v>174</v>
      </c>
      <c r="D5" s="9" t="s">
        <v>175</v>
      </c>
      <c r="E5" s="10" t="s">
        <v>175</v>
      </c>
      <c r="F5" s="9" t="s">
        <v>177</v>
      </c>
      <c r="G5" s="11" t="s">
        <v>282</v>
      </c>
      <c r="H5" s="11" t="s">
        <v>282</v>
      </c>
      <c r="I5" s="11" t="s">
        <v>176</v>
      </c>
      <c r="J5" s="9" t="s">
        <v>176</v>
      </c>
      <c r="K5" s="9" t="s">
        <v>176</v>
      </c>
      <c r="L5" s="9" t="s">
        <v>176</v>
      </c>
      <c r="M5" s="9" t="s">
        <v>176</v>
      </c>
      <c r="N5" s="9" t="s">
        <v>178</v>
      </c>
      <c r="O5" s="9" t="s">
        <v>178</v>
      </c>
      <c r="P5" s="9" t="s">
        <v>178</v>
      </c>
      <c r="Q5" s="9" t="s">
        <v>178</v>
      </c>
      <c r="R5" s="10" t="s">
        <v>178</v>
      </c>
      <c r="S5" s="9" t="s">
        <v>176</v>
      </c>
      <c r="T5" s="9" t="s">
        <v>178</v>
      </c>
      <c r="U5" s="9" t="s">
        <v>177</v>
      </c>
      <c r="V5" s="9" t="s">
        <v>178</v>
      </c>
      <c r="W5" s="9" t="s">
        <v>177</v>
      </c>
      <c r="X5" s="9" t="s">
        <v>178</v>
      </c>
      <c r="Y5" s="9" t="s">
        <v>177</v>
      </c>
      <c r="Z5" s="9" t="s">
        <v>178</v>
      </c>
      <c r="AA5" s="9" t="s">
        <v>177</v>
      </c>
      <c r="AB5" s="9" t="s">
        <v>178</v>
      </c>
      <c r="AC5" s="9" t="s">
        <v>177</v>
      </c>
      <c r="AD5" s="9" t="s">
        <v>178</v>
      </c>
      <c r="AE5" s="9" t="s">
        <v>177</v>
      </c>
      <c r="AF5" s="9" t="s">
        <v>178</v>
      </c>
      <c r="AG5" s="9" t="s">
        <v>177</v>
      </c>
      <c r="AH5" s="9" t="s">
        <v>178</v>
      </c>
      <c r="AI5" s="9" t="s">
        <v>177</v>
      </c>
      <c r="AJ5" s="9" t="s">
        <v>178</v>
      </c>
      <c r="AK5" s="9" t="s">
        <v>177</v>
      </c>
      <c r="AL5" s="9" t="s">
        <v>178</v>
      </c>
      <c r="AM5" s="9" t="s">
        <v>177</v>
      </c>
      <c r="AN5" s="9" t="s">
        <v>178</v>
      </c>
      <c r="AO5" s="9" t="s">
        <v>177</v>
      </c>
      <c r="AP5" s="13" t="s">
        <v>177</v>
      </c>
      <c r="AQ5" s="9" t="s">
        <v>178</v>
      </c>
      <c r="AR5" s="9" t="s">
        <v>178</v>
      </c>
      <c r="AS5" s="9" t="s">
        <v>178</v>
      </c>
      <c r="AT5" s="9" t="s">
        <v>178</v>
      </c>
      <c r="AU5" s="9" t="s">
        <v>178</v>
      </c>
      <c r="AV5" s="9" t="s">
        <v>178</v>
      </c>
      <c r="AW5" s="9" t="s">
        <v>178</v>
      </c>
      <c r="AX5" s="9" t="s">
        <v>178</v>
      </c>
      <c r="AY5" s="9" t="s">
        <v>178</v>
      </c>
      <c r="AZ5" s="9" t="s">
        <v>178</v>
      </c>
      <c r="BA5" s="9" t="s">
        <v>178</v>
      </c>
      <c r="BB5" s="9" t="s">
        <v>178</v>
      </c>
      <c r="BC5" s="9" t="s">
        <v>178</v>
      </c>
      <c r="BD5" s="9" t="s">
        <v>178</v>
      </c>
      <c r="BE5" s="9" t="s">
        <v>178</v>
      </c>
      <c r="BF5" s="9" t="s">
        <v>178</v>
      </c>
      <c r="BG5" s="9" t="s">
        <v>178</v>
      </c>
      <c r="BH5" s="9" t="s">
        <v>178</v>
      </c>
      <c r="BI5" s="9" t="s">
        <v>178</v>
      </c>
      <c r="BJ5" s="9" t="s">
        <v>178</v>
      </c>
      <c r="BK5" s="9" t="s">
        <v>178</v>
      </c>
      <c r="BL5" s="9" t="s">
        <v>178</v>
      </c>
      <c r="BM5" s="9" t="s">
        <v>178</v>
      </c>
      <c r="BN5" s="9" t="s">
        <v>178</v>
      </c>
      <c r="BO5" s="9" t="s">
        <v>178</v>
      </c>
      <c r="BP5" s="9" t="s">
        <v>178</v>
      </c>
      <c r="BQ5" s="9" t="s">
        <v>179</v>
      </c>
      <c r="BR5" s="9" t="s">
        <v>180</v>
      </c>
      <c r="BS5" s="9" t="s">
        <v>181</v>
      </c>
      <c r="BT5" s="9" t="s">
        <v>182</v>
      </c>
      <c r="BU5" s="9" t="s">
        <v>183</v>
      </c>
      <c r="BV5" s="9" t="s">
        <v>184</v>
      </c>
      <c r="BW5" s="9" t="s">
        <v>185</v>
      </c>
      <c r="BX5" s="9" t="s">
        <v>186</v>
      </c>
      <c r="BY5" s="9" t="s">
        <v>186</v>
      </c>
      <c r="BZ5" s="9" t="s">
        <v>186</v>
      </c>
      <c r="CA5" s="9" t="s">
        <v>186</v>
      </c>
      <c r="CB5" s="9" t="s">
        <v>177</v>
      </c>
      <c r="CC5" s="9" t="s">
        <v>177</v>
      </c>
      <c r="CD5" s="9" t="s">
        <v>177</v>
      </c>
      <c r="CE5" s="9" t="s">
        <v>177</v>
      </c>
      <c r="CF5" s="9" t="s">
        <v>305</v>
      </c>
      <c r="CG5" s="9" t="s">
        <v>305</v>
      </c>
      <c r="CH5" s="9" t="s">
        <v>305</v>
      </c>
      <c r="CI5" s="9" t="s">
        <v>305</v>
      </c>
      <c r="CJ5" s="9" t="s">
        <v>305</v>
      </c>
      <c r="CK5" s="9" t="s">
        <v>305</v>
      </c>
      <c r="CL5" s="9" t="s">
        <v>305</v>
      </c>
      <c r="CM5" s="9" t="s">
        <v>305</v>
      </c>
      <c r="CN5" s="9" t="s">
        <v>305</v>
      </c>
      <c r="CO5" s="9" t="s">
        <v>305</v>
      </c>
      <c r="CP5" s="9" t="s">
        <v>305</v>
      </c>
      <c r="CQ5" s="9" t="s">
        <v>305</v>
      </c>
      <c r="CR5" s="9" t="s">
        <v>305</v>
      </c>
      <c r="CS5" s="9" t="s">
        <v>305</v>
      </c>
      <c r="CT5" s="9" t="s">
        <v>305</v>
      </c>
      <c r="CU5" s="9" t="s">
        <v>305</v>
      </c>
      <c r="CV5" s="9" t="s">
        <v>305</v>
      </c>
      <c r="CW5" s="9" t="s">
        <v>305</v>
      </c>
      <c r="CX5" s="11" t="s">
        <v>177</v>
      </c>
      <c r="CY5" s="10" t="s">
        <v>177</v>
      </c>
      <c r="CZ5" s="9" t="s">
        <v>305</v>
      </c>
      <c r="DA5" s="9" t="s">
        <v>305</v>
      </c>
      <c r="DB5" s="9" t="s">
        <v>305</v>
      </c>
      <c r="DC5" s="9" t="s">
        <v>305</v>
      </c>
      <c r="DD5" s="9" t="s">
        <v>305</v>
      </c>
      <c r="DE5" s="9" t="s">
        <v>305</v>
      </c>
      <c r="DF5" s="9" t="s">
        <v>305</v>
      </c>
      <c r="DG5" s="9" t="s">
        <v>305</v>
      </c>
      <c r="DH5" s="9" t="s">
        <v>305</v>
      </c>
      <c r="DI5" s="9" t="s">
        <v>305</v>
      </c>
    </row>
    <row r="6" spans="1:146" s="30" customFormat="1" x14ac:dyDescent="0.35">
      <c r="A6" s="15" t="s">
        <v>187</v>
      </c>
      <c r="B6" s="16"/>
      <c r="C6" s="17">
        <v>1415421</v>
      </c>
      <c r="D6" s="17">
        <v>976262</v>
      </c>
      <c r="E6" s="17">
        <v>969942</v>
      </c>
      <c r="F6" s="17">
        <f>(C6/I6)</f>
        <v>52423</v>
      </c>
      <c r="G6" s="19" t="s">
        <v>188</v>
      </c>
      <c r="H6" s="19" t="s">
        <v>196</v>
      </c>
      <c r="I6" s="19">
        <v>27</v>
      </c>
      <c r="J6" s="19">
        <v>18</v>
      </c>
      <c r="K6" s="20">
        <f>(J6/I6)</f>
        <v>0.66666666666666663</v>
      </c>
      <c r="L6" s="19">
        <v>9</v>
      </c>
      <c r="M6" s="20">
        <f>(L6/I6)</f>
        <v>0.33333333333333331</v>
      </c>
      <c r="N6" s="19">
        <v>7</v>
      </c>
      <c r="O6" s="19">
        <v>0</v>
      </c>
      <c r="P6" s="21" t="s">
        <v>190</v>
      </c>
      <c r="Q6" s="20">
        <v>0.48148148148148145</v>
      </c>
      <c r="R6" s="22" t="str">
        <f t="shared" ref="R6:R37" si="0">IF(Q6&gt;0.6666,"Mayoría calificada",IF(Q6&gt;0.5,"Mayoría simple","Dividido"))</f>
        <v>Dividido</v>
      </c>
      <c r="S6" s="23" t="s">
        <v>191</v>
      </c>
      <c r="T6" s="19">
        <v>13</v>
      </c>
      <c r="U6" s="20">
        <f t="shared" ref="U6:U37" si="1">(T6/AP6)</f>
        <v>0.48148148148148145</v>
      </c>
      <c r="V6" s="19">
        <v>4</v>
      </c>
      <c r="W6" s="20">
        <f t="shared" ref="W6:W37" si="2">(V6/AP6)</f>
        <v>0.14814814814814814</v>
      </c>
      <c r="X6" s="19">
        <v>1</v>
      </c>
      <c r="Y6" s="20">
        <f t="shared" ref="Y6:Y37" si="3">(X6/AP6)</f>
        <v>3.7037037037037035E-2</v>
      </c>
      <c r="Z6" s="24">
        <v>1</v>
      </c>
      <c r="AA6" s="20">
        <f t="shared" ref="AA6:AA37" si="4">(Z6/AP6)</f>
        <v>3.7037037037037035E-2</v>
      </c>
      <c r="AB6" s="19">
        <v>0</v>
      </c>
      <c r="AC6" s="20">
        <f t="shared" ref="AC6:AC37" si="5">(AB6/AP6)</f>
        <v>0</v>
      </c>
      <c r="AD6" s="19">
        <v>0</v>
      </c>
      <c r="AE6" s="20">
        <f t="shared" ref="AE6:AE37" si="6">(AD6/AP6)</f>
        <v>0</v>
      </c>
      <c r="AF6" s="19">
        <v>1</v>
      </c>
      <c r="AG6" s="20">
        <f t="shared" ref="AG6:AG37" si="7">(AF6/AP6)</f>
        <v>3.7037037037037035E-2</v>
      </c>
      <c r="AH6" s="19">
        <v>5</v>
      </c>
      <c r="AI6" s="20">
        <f t="shared" ref="AI6:AI37" si="8">(AH6/AP6)</f>
        <v>0.18518518518518517</v>
      </c>
      <c r="AJ6" s="19">
        <v>2</v>
      </c>
      <c r="AK6" s="20">
        <f t="shared" ref="AK6:AK37" si="9">(AJ6/AP6)</f>
        <v>7.407407407407407E-2</v>
      </c>
      <c r="AL6" s="19">
        <v>0</v>
      </c>
      <c r="AM6" s="20">
        <f t="shared" ref="AM6:AM37" si="10">(AL6/AP6)</f>
        <v>0</v>
      </c>
      <c r="AN6" s="19">
        <v>0</v>
      </c>
      <c r="AO6" s="20">
        <f t="shared" ref="AO6:AO37" si="11">(AN6/AP6)</f>
        <v>0</v>
      </c>
      <c r="AP6" s="19">
        <v>27</v>
      </c>
      <c r="AQ6" s="19">
        <v>13</v>
      </c>
      <c r="AR6" s="25">
        <f t="shared" ref="AR6:AR37" si="12">(AQ6/AP6)</f>
        <v>0.48148148148148145</v>
      </c>
      <c r="AS6" s="19">
        <v>14</v>
      </c>
      <c r="AT6" s="25">
        <f t="shared" ref="AT6:AT37" si="13">(AS6/AP6)</f>
        <v>0.51851851851851849</v>
      </c>
      <c r="AU6" s="19">
        <v>7</v>
      </c>
      <c r="AV6" s="26">
        <f t="shared" ref="AV6:AV31" si="14">(AU6/T6)</f>
        <v>0.53846153846153844</v>
      </c>
      <c r="AW6" s="19">
        <v>3</v>
      </c>
      <c r="AX6" s="26">
        <f t="shared" ref="AX6:AX37" si="15">(AW6/V6)</f>
        <v>0.75</v>
      </c>
      <c r="AY6" s="19">
        <v>0</v>
      </c>
      <c r="AZ6" s="26">
        <f>(AY6/X6)</f>
        <v>0</v>
      </c>
      <c r="BA6" s="19">
        <v>0</v>
      </c>
      <c r="BB6" s="26">
        <f>(BA6/Z6)</f>
        <v>0</v>
      </c>
      <c r="BC6" s="19">
        <v>0</v>
      </c>
      <c r="BD6" s="26" t="s">
        <v>192</v>
      </c>
      <c r="BE6" s="19">
        <v>0</v>
      </c>
      <c r="BF6" s="26" t="s">
        <v>192</v>
      </c>
      <c r="BG6" s="19">
        <v>0</v>
      </c>
      <c r="BH6" s="26">
        <f>(BG6/AF6)</f>
        <v>0</v>
      </c>
      <c r="BI6" s="19">
        <v>2</v>
      </c>
      <c r="BJ6" s="26">
        <f t="shared" ref="BJ6:BJ28" si="16">(BI6/AH6)</f>
        <v>0.4</v>
      </c>
      <c r="BK6" s="19">
        <v>2</v>
      </c>
      <c r="BL6" s="26">
        <f>(BK6/AJ6)</f>
        <v>1</v>
      </c>
      <c r="BM6" s="19">
        <v>0</v>
      </c>
      <c r="BN6" s="26" t="s">
        <v>192</v>
      </c>
      <c r="BO6" s="19">
        <v>0</v>
      </c>
      <c r="BP6" s="26" t="s">
        <v>192</v>
      </c>
      <c r="BQ6" s="27">
        <v>167771000</v>
      </c>
      <c r="BR6" s="27">
        <v>170971000</v>
      </c>
      <c r="BS6" s="27">
        <v>170171000</v>
      </c>
      <c r="BT6" s="27">
        <v>171144000</v>
      </c>
      <c r="BU6" s="27">
        <v>172144000</v>
      </c>
      <c r="BV6" s="27">
        <v>173524000</v>
      </c>
      <c r="BW6" s="27">
        <v>183935000</v>
      </c>
      <c r="BX6" s="27">
        <v>193000000</v>
      </c>
      <c r="BY6" s="27">
        <v>25804619000</v>
      </c>
      <c r="BZ6" s="27">
        <v>223128000</v>
      </c>
      <c r="CA6" s="17">
        <v>30128000</v>
      </c>
      <c r="CB6" s="20">
        <f>(CA6/BZ6)</f>
        <v>0.13502563550966262</v>
      </c>
      <c r="CC6" s="28">
        <f t="shared" ref="CC6:CC20" si="17">(BX6/BY6)</f>
        <v>7.4792811318004733E-3</v>
      </c>
      <c r="CD6" s="27">
        <f t="shared" ref="CD6:CD20" si="18">(BX6/I6)</f>
        <v>7148148.1481481483</v>
      </c>
      <c r="CE6" s="27">
        <f t="shared" ref="CE6:CE20" si="19">(BX6/C6)</f>
        <v>136.35519043450677</v>
      </c>
      <c r="CF6" s="17">
        <v>123732911</v>
      </c>
      <c r="CG6" s="29">
        <f>(CF6/CV6)</f>
        <v>0.60318548542012429</v>
      </c>
      <c r="CH6" s="17">
        <v>3837851</v>
      </c>
      <c r="CI6" s="29">
        <f>(CH6/CV6)</f>
        <v>1.8709137283653733E-2</v>
      </c>
      <c r="CJ6" s="17">
        <v>8262844</v>
      </c>
      <c r="CK6" s="29">
        <f>(CJ6/CV6)</f>
        <v>4.0280532712034564E-2</v>
      </c>
      <c r="CL6" s="17">
        <v>69252067</v>
      </c>
      <c r="CM6" s="29">
        <f>(CL6/CV6)</f>
        <v>0.33759685529213784</v>
      </c>
      <c r="CN6" s="17">
        <v>0</v>
      </c>
      <c r="CO6" s="20">
        <f>(CN6/CV6)</f>
        <v>0</v>
      </c>
      <c r="CP6" s="17">
        <v>0</v>
      </c>
      <c r="CQ6" s="20">
        <f>(CP6/CV6)</f>
        <v>0</v>
      </c>
      <c r="CR6" s="17">
        <v>0</v>
      </c>
      <c r="CS6" s="29">
        <f>(CR6/CV6)</f>
        <v>0</v>
      </c>
      <c r="CT6" s="17">
        <v>183935000</v>
      </c>
      <c r="CU6" s="17">
        <v>205245000</v>
      </c>
      <c r="CV6" s="17">
        <v>205132441</v>
      </c>
      <c r="CW6" s="17">
        <f t="shared" ref="CW6:CW37" si="20">(CV6/I6)</f>
        <v>7597497.8148148144</v>
      </c>
      <c r="CX6" s="20">
        <f>(CU6-CT6)/CT6</f>
        <v>0.1158561448337728</v>
      </c>
      <c r="CY6" s="20">
        <f>(CV6-CT6)/CT6</f>
        <v>0.11524419496017616</v>
      </c>
      <c r="CZ6" s="17">
        <v>0</v>
      </c>
      <c r="DA6" s="17">
        <v>0</v>
      </c>
      <c r="DB6" s="17">
        <v>1584316</v>
      </c>
      <c r="DC6" s="17">
        <v>2174745</v>
      </c>
      <c r="DD6" s="17">
        <v>51312</v>
      </c>
      <c r="DE6" s="17">
        <v>0</v>
      </c>
      <c r="DF6" s="17">
        <v>2125330</v>
      </c>
      <c r="DG6" s="17">
        <v>0</v>
      </c>
      <c r="DH6" s="17">
        <v>69172067</v>
      </c>
      <c r="DI6" s="17">
        <v>0</v>
      </c>
    </row>
    <row r="7" spans="1:146" x14ac:dyDescent="0.35">
      <c r="A7" s="15" t="s">
        <v>193</v>
      </c>
      <c r="B7" s="16"/>
      <c r="C7" s="17">
        <v>3578561</v>
      </c>
      <c r="D7" s="17">
        <v>2828186</v>
      </c>
      <c r="E7" s="17">
        <v>2816710</v>
      </c>
      <c r="F7" s="17">
        <f t="shared" ref="F7:F37" si="21">(C7/I7)</f>
        <v>143142.44</v>
      </c>
      <c r="G7" s="21" t="s">
        <v>313</v>
      </c>
      <c r="H7" s="21" t="s">
        <v>314</v>
      </c>
      <c r="I7" s="31">
        <v>25</v>
      </c>
      <c r="J7" s="31">
        <v>17</v>
      </c>
      <c r="K7" s="29">
        <f t="shared" ref="K7:K37" si="22">(J7/I7)</f>
        <v>0.68</v>
      </c>
      <c r="L7" s="31">
        <v>8</v>
      </c>
      <c r="M7" s="29">
        <f t="shared" ref="M7:M37" si="23">(L7/I7)</f>
        <v>0.32</v>
      </c>
      <c r="N7" s="31">
        <v>8</v>
      </c>
      <c r="O7" s="31">
        <v>2</v>
      </c>
      <c r="P7" s="21" t="s">
        <v>197</v>
      </c>
      <c r="Q7" s="29">
        <v>0.52</v>
      </c>
      <c r="R7" s="22" t="str">
        <f t="shared" si="0"/>
        <v>Mayoría simple</v>
      </c>
      <c r="S7" s="23" t="s">
        <v>191</v>
      </c>
      <c r="T7" s="31">
        <v>3</v>
      </c>
      <c r="U7" s="20">
        <f t="shared" si="1"/>
        <v>0.12</v>
      </c>
      <c r="V7" s="31">
        <v>1</v>
      </c>
      <c r="W7" s="20">
        <f t="shared" si="2"/>
        <v>0.04</v>
      </c>
      <c r="X7" s="31">
        <v>1</v>
      </c>
      <c r="Y7" s="20">
        <f t="shared" si="3"/>
        <v>0.04</v>
      </c>
      <c r="Z7" s="24">
        <v>1</v>
      </c>
      <c r="AA7" s="20">
        <f t="shared" si="4"/>
        <v>0.04</v>
      </c>
      <c r="AB7" s="31">
        <v>2</v>
      </c>
      <c r="AC7" s="20">
        <f t="shared" si="5"/>
        <v>0.08</v>
      </c>
      <c r="AD7" s="31">
        <v>1</v>
      </c>
      <c r="AE7" s="20">
        <f t="shared" si="6"/>
        <v>0.04</v>
      </c>
      <c r="AF7" s="31">
        <v>0</v>
      </c>
      <c r="AG7" s="20">
        <f t="shared" si="7"/>
        <v>0</v>
      </c>
      <c r="AH7" s="31">
        <v>13</v>
      </c>
      <c r="AI7" s="20">
        <f t="shared" si="8"/>
        <v>0.52</v>
      </c>
      <c r="AJ7" s="31">
        <v>0</v>
      </c>
      <c r="AK7" s="20">
        <f t="shared" si="9"/>
        <v>0</v>
      </c>
      <c r="AL7" s="31">
        <v>2</v>
      </c>
      <c r="AM7" s="20">
        <f t="shared" si="10"/>
        <v>0.08</v>
      </c>
      <c r="AN7" s="31">
        <v>1</v>
      </c>
      <c r="AO7" s="20">
        <f t="shared" si="11"/>
        <v>0.04</v>
      </c>
      <c r="AP7" s="19">
        <v>25</v>
      </c>
      <c r="AQ7" s="19">
        <v>14</v>
      </c>
      <c r="AR7" s="25">
        <f t="shared" si="12"/>
        <v>0.56000000000000005</v>
      </c>
      <c r="AS7" s="31">
        <v>11</v>
      </c>
      <c r="AT7" s="25">
        <f t="shared" si="13"/>
        <v>0.44</v>
      </c>
      <c r="AU7" s="31">
        <v>1</v>
      </c>
      <c r="AV7" s="26">
        <f t="shared" si="14"/>
        <v>0.33333333333333331</v>
      </c>
      <c r="AW7" s="19">
        <v>0</v>
      </c>
      <c r="AX7" s="26">
        <f t="shared" si="15"/>
        <v>0</v>
      </c>
      <c r="AY7" s="31">
        <v>0</v>
      </c>
      <c r="AZ7" s="26">
        <f>(AY7/X7)</f>
        <v>0</v>
      </c>
      <c r="BA7" s="31">
        <v>0</v>
      </c>
      <c r="BB7" s="26" t="s">
        <v>192</v>
      </c>
      <c r="BC7" s="31">
        <v>1</v>
      </c>
      <c r="BD7" s="26">
        <f t="shared" ref="BD7:BD12" si="24">(BC7/AB7)</f>
        <v>0.5</v>
      </c>
      <c r="BE7" s="31">
        <v>0</v>
      </c>
      <c r="BF7" s="26">
        <f>(BE7/AD7)</f>
        <v>0</v>
      </c>
      <c r="BG7" s="31">
        <v>0</v>
      </c>
      <c r="BH7" s="26" t="s">
        <v>192</v>
      </c>
      <c r="BI7" s="31">
        <v>8</v>
      </c>
      <c r="BJ7" s="26">
        <f t="shared" si="16"/>
        <v>0.61538461538461542</v>
      </c>
      <c r="BK7" s="31">
        <v>0</v>
      </c>
      <c r="BL7" s="26" t="s">
        <v>192</v>
      </c>
      <c r="BM7" s="31">
        <v>0</v>
      </c>
      <c r="BN7" s="26">
        <f>(BM7/AL7)</f>
        <v>0</v>
      </c>
      <c r="BO7" s="31">
        <v>1</v>
      </c>
      <c r="BP7" s="26">
        <f>(BO7/AN7)</f>
        <v>1</v>
      </c>
      <c r="BQ7" s="32">
        <v>527669958</v>
      </c>
      <c r="BR7" s="32">
        <v>661580536.92999995</v>
      </c>
      <c r="BS7" s="32">
        <v>521580538.81999999</v>
      </c>
      <c r="BT7" s="32">
        <v>535525607.20999998</v>
      </c>
      <c r="BU7" s="32">
        <v>563822662.24000001</v>
      </c>
      <c r="BV7" s="32">
        <v>498822622.24000001</v>
      </c>
      <c r="BW7" s="32">
        <v>498822622.24000001</v>
      </c>
      <c r="BX7" s="27">
        <v>568822662.24000001</v>
      </c>
      <c r="BY7" s="32">
        <v>54933972418.790001</v>
      </c>
      <c r="BZ7" s="27">
        <v>730580818.48000002</v>
      </c>
      <c r="CA7" s="18">
        <v>161758156.24000001</v>
      </c>
      <c r="CB7" s="20">
        <f t="shared" ref="CB7:CB20" si="25">(CA7/BZ7)</f>
        <v>0.22141035207650775</v>
      </c>
      <c r="CC7" s="28">
        <f t="shared" si="17"/>
        <v>1.0354661008375137E-2</v>
      </c>
      <c r="CD7" s="27">
        <f t="shared" si="18"/>
        <v>22752906.489599999</v>
      </c>
      <c r="CE7" s="27">
        <f t="shared" si="19"/>
        <v>158.95290376215468</v>
      </c>
      <c r="CF7" s="18">
        <v>351614911</v>
      </c>
      <c r="CG7" s="29">
        <f>(CF7/CV7)</f>
        <v>0.63807633029888644</v>
      </c>
      <c r="CH7" s="18">
        <v>5008196</v>
      </c>
      <c r="CI7" s="29">
        <f>(CH7/CV7)</f>
        <v>9.0883839823777037E-3</v>
      </c>
      <c r="CJ7" s="18">
        <v>113126297</v>
      </c>
      <c r="CK7" s="29">
        <f>(CJ7/CV7)</f>
        <v>0.20529053288659285</v>
      </c>
      <c r="CL7" s="18">
        <v>80685546</v>
      </c>
      <c r="CM7" s="29">
        <f>(CL7/CV7)</f>
        <v>0.14642023272966939</v>
      </c>
      <c r="CN7" s="18">
        <v>619671</v>
      </c>
      <c r="CO7" s="20">
        <f>(CN7/CV7)</f>
        <v>1.1245182877714797E-3</v>
      </c>
      <c r="CP7" s="18">
        <v>0</v>
      </c>
      <c r="CQ7" s="20">
        <f>(CP7/CV7)</f>
        <v>0</v>
      </c>
      <c r="CR7" s="18">
        <v>0</v>
      </c>
      <c r="CS7" s="29">
        <f>(CR7/CV7)</f>
        <v>0</v>
      </c>
      <c r="CT7" s="18">
        <v>498822662</v>
      </c>
      <c r="CU7" s="18">
        <v>551054622</v>
      </c>
      <c r="CV7" s="18">
        <v>551054622</v>
      </c>
      <c r="CW7" s="17">
        <f t="shared" si="20"/>
        <v>22042184.879999999</v>
      </c>
      <c r="CX7" s="20">
        <f>(CU7-CT7)/CT7</f>
        <v>0.10471047925244423</v>
      </c>
      <c r="CY7" s="20">
        <f>(CV7-CT7)/CT7</f>
        <v>0.10471047925244423</v>
      </c>
      <c r="CZ7" s="18">
        <v>60299437</v>
      </c>
      <c r="DA7" s="18">
        <v>134848232</v>
      </c>
      <c r="DB7" s="18">
        <v>1373783</v>
      </c>
      <c r="DC7" s="18">
        <v>18620746</v>
      </c>
      <c r="DD7" s="18">
        <v>667097</v>
      </c>
      <c r="DE7" s="18">
        <v>80210003</v>
      </c>
      <c r="DF7" s="18">
        <v>66289</v>
      </c>
      <c r="DG7" s="18">
        <v>0</v>
      </c>
      <c r="DH7" s="18">
        <v>80685546</v>
      </c>
      <c r="DI7" s="18">
        <v>0</v>
      </c>
    </row>
    <row r="8" spans="1:146" x14ac:dyDescent="0.35">
      <c r="A8" s="15" t="s">
        <v>194</v>
      </c>
      <c r="B8" s="16"/>
      <c r="C8" s="17">
        <v>788119</v>
      </c>
      <c r="D8" s="17">
        <v>517512</v>
      </c>
      <c r="E8" s="17">
        <v>510732</v>
      </c>
      <c r="F8" s="17">
        <f t="shared" si="21"/>
        <v>37529.476190476191</v>
      </c>
      <c r="G8" s="21" t="s">
        <v>195</v>
      </c>
      <c r="H8" s="21" t="s">
        <v>196</v>
      </c>
      <c r="I8" s="31">
        <v>21</v>
      </c>
      <c r="J8" s="31">
        <v>16</v>
      </c>
      <c r="K8" s="29">
        <f t="shared" si="22"/>
        <v>0.76190476190476186</v>
      </c>
      <c r="L8" s="31">
        <v>5</v>
      </c>
      <c r="M8" s="29">
        <f t="shared" si="23"/>
        <v>0.23809523809523808</v>
      </c>
      <c r="N8" s="31">
        <v>8</v>
      </c>
      <c r="O8" s="31">
        <v>2</v>
      </c>
      <c r="P8" s="21" t="s">
        <v>197</v>
      </c>
      <c r="Q8" s="29">
        <v>0.2857142857142857</v>
      </c>
      <c r="R8" s="22" t="str">
        <f t="shared" si="0"/>
        <v>Dividido</v>
      </c>
      <c r="S8" s="23" t="s">
        <v>191</v>
      </c>
      <c r="T8" s="31">
        <v>2</v>
      </c>
      <c r="U8" s="20">
        <f t="shared" si="1"/>
        <v>9.5238095238095233E-2</v>
      </c>
      <c r="V8" s="31">
        <v>1</v>
      </c>
      <c r="W8" s="20">
        <f t="shared" si="2"/>
        <v>4.7619047619047616E-2</v>
      </c>
      <c r="X8" s="31">
        <v>1</v>
      </c>
      <c r="Y8" s="20">
        <f t="shared" si="3"/>
        <v>4.7619047619047616E-2</v>
      </c>
      <c r="Z8" s="24">
        <v>0</v>
      </c>
      <c r="AA8" s="20">
        <f t="shared" si="4"/>
        <v>0</v>
      </c>
      <c r="AB8" s="31">
        <v>1</v>
      </c>
      <c r="AC8" s="20">
        <f t="shared" si="5"/>
        <v>4.7619047619047616E-2</v>
      </c>
      <c r="AD8" s="31">
        <v>0</v>
      </c>
      <c r="AE8" s="20">
        <f t="shared" si="6"/>
        <v>0</v>
      </c>
      <c r="AF8" s="31">
        <v>0</v>
      </c>
      <c r="AG8" s="20">
        <f t="shared" si="7"/>
        <v>0</v>
      </c>
      <c r="AH8" s="31">
        <v>6</v>
      </c>
      <c r="AI8" s="20">
        <f t="shared" si="8"/>
        <v>0.2857142857142857</v>
      </c>
      <c r="AJ8" s="31">
        <v>3</v>
      </c>
      <c r="AK8" s="20">
        <f t="shared" si="9"/>
        <v>0.14285714285714285</v>
      </c>
      <c r="AL8" s="31">
        <v>5</v>
      </c>
      <c r="AM8" s="20">
        <f t="shared" si="10"/>
        <v>0.23809523809523808</v>
      </c>
      <c r="AN8" s="31">
        <v>2</v>
      </c>
      <c r="AO8" s="20">
        <f t="shared" si="11"/>
        <v>9.5238095238095233E-2</v>
      </c>
      <c r="AP8" s="19">
        <v>21</v>
      </c>
      <c r="AQ8" s="19">
        <v>9</v>
      </c>
      <c r="AR8" s="25">
        <f t="shared" si="12"/>
        <v>0.42857142857142855</v>
      </c>
      <c r="AS8" s="31">
        <v>12</v>
      </c>
      <c r="AT8" s="25">
        <f t="shared" si="13"/>
        <v>0.5714285714285714</v>
      </c>
      <c r="AU8" s="31">
        <v>1</v>
      </c>
      <c r="AV8" s="26">
        <f t="shared" si="14"/>
        <v>0.5</v>
      </c>
      <c r="AW8" s="19">
        <v>1</v>
      </c>
      <c r="AX8" s="26">
        <f t="shared" si="15"/>
        <v>1</v>
      </c>
      <c r="AY8" s="31">
        <v>1</v>
      </c>
      <c r="AZ8" s="26">
        <f>(AY8/X8)</f>
        <v>1</v>
      </c>
      <c r="BA8" s="31">
        <v>0</v>
      </c>
      <c r="BB8" s="26" t="s">
        <v>192</v>
      </c>
      <c r="BC8" s="31">
        <v>1</v>
      </c>
      <c r="BD8" s="26">
        <f t="shared" si="24"/>
        <v>1</v>
      </c>
      <c r="BE8" s="31">
        <v>0</v>
      </c>
      <c r="BF8" s="26" t="s">
        <v>192</v>
      </c>
      <c r="BG8" s="31">
        <v>0</v>
      </c>
      <c r="BH8" s="26" t="s">
        <v>192</v>
      </c>
      <c r="BI8" s="31">
        <v>3</v>
      </c>
      <c r="BJ8" s="26">
        <f t="shared" si="16"/>
        <v>0.5</v>
      </c>
      <c r="BK8" s="31">
        <v>2</v>
      </c>
      <c r="BL8" s="26">
        <f>(BK8/AJ8)</f>
        <v>0.66666666666666663</v>
      </c>
      <c r="BM8" s="31">
        <v>2</v>
      </c>
      <c r="BN8" s="26">
        <f>(BM8/AL8)</f>
        <v>0.4</v>
      </c>
      <c r="BO8" s="31">
        <v>1</v>
      </c>
      <c r="BP8" s="26">
        <f>(BO8/AN8)</f>
        <v>0.5</v>
      </c>
      <c r="BQ8" s="32">
        <v>127000000</v>
      </c>
      <c r="BR8" s="32">
        <v>127000000</v>
      </c>
      <c r="BS8" s="32">
        <v>170000000</v>
      </c>
      <c r="BT8" s="32">
        <v>170000000</v>
      </c>
      <c r="BU8" s="32">
        <v>205273856</v>
      </c>
      <c r="BV8" s="32">
        <v>214000000</v>
      </c>
      <c r="BW8" s="32">
        <v>214000000</v>
      </c>
      <c r="BX8" s="27">
        <v>214000000</v>
      </c>
      <c r="BY8" s="32">
        <v>16910285881</v>
      </c>
      <c r="BZ8" s="27">
        <v>238000000</v>
      </c>
      <c r="CA8" s="32">
        <v>24000000</v>
      </c>
      <c r="CB8" s="20">
        <f t="shared" si="25"/>
        <v>0.10084033613445378</v>
      </c>
      <c r="CC8" s="28">
        <f t="shared" si="17"/>
        <v>1.2655019643425743E-2</v>
      </c>
      <c r="CD8" s="27">
        <f t="shared" si="18"/>
        <v>10190476.19047619</v>
      </c>
      <c r="CE8" s="27">
        <f t="shared" si="19"/>
        <v>271.53259850352549</v>
      </c>
      <c r="CF8" s="18">
        <v>170442918</v>
      </c>
      <c r="CG8" s="29">
        <f t="shared" ref="CG8:CG37" si="26">(CF8/CV8)</f>
        <v>0.70517358224525117</v>
      </c>
      <c r="CH8" s="18">
        <v>11442669</v>
      </c>
      <c r="CI8" s="29">
        <f t="shared" ref="CI8:CI37" si="27">(CH8/CV8)</f>
        <v>4.7341761006325214E-2</v>
      </c>
      <c r="CJ8" s="18">
        <v>25553942</v>
      </c>
      <c r="CK8" s="29">
        <f t="shared" ref="CK8:CK37" si="28">(CJ8/CV8)</f>
        <v>0.10572433887002204</v>
      </c>
      <c r="CL8" s="18">
        <v>29730142</v>
      </c>
      <c r="CM8" s="29">
        <f t="shared" ref="CM8:CM37" si="29">(CL8/CV8)</f>
        <v>0.12300253352151597</v>
      </c>
      <c r="CN8" s="18">
        <v>2028800</v>
      </c>
      <c r="CO8" s="20">
        <f t="shared" ref="CO8:CO37" si="30">(CN8/CV8)</f>
        <v>8.3937554017889191E-3</v>
      </c>
      <c r="CP8" s="18">
        <v>0</v>
      </c>
      <c r="CQ8" s="20">
        <f t="shared" ref="CQ8:CQ37" si="31">(CP8/CV8)</f>
        <v>0</v>
      </c>
      <c r="CR8" s="18">
        <v>2505023</v>
      </c>
      <c r="CS8" s="29">
        <f>(CR8/CV8)</f>
        <v>1.036403309239722E-2</v>
      </c>
      <c r="CT8" s="18">
        <v>214000000</v>
      </c>
      <c r="CU8" s="18">
        <v>243975039</v>
      </c>
      <c r="CV8" s="18">
        <v>241703493</v>
      </c>
      <c r="CW8" s="17">
        <f t="shared" si="20"/>
        <v>11509690.142857144</v>
      </c>
      <c r="CX8" s="20">
        <f t="shared" ref="CX8:CX15" si="32">(CU8-CT8)/CT8</f>
        <v>0.14007027570093458</v>
      </c>
      <c r="CY8" s="20">
        <f t="shared" ref="CY8:CY15" si="33">(CV8-CT8)/CT8</f>
        <v>0.12945557476635514</v>
      </c>
      <c r="CZ8" s="18">
        <v>274573</v>
      </c>
      <c r="DA8" s="18">
        <v>59878515</v>
      </c>
      <c r="DB8" s="18">
        <v>9225400</v>
      </c>
      <c r="DC8" s="18">
        <v>4114089</v>
      </c>
      <c r="DD8" s="18">
        <v>4998242</v>
      </c>
      <c r="DE8" s="18">
        <v>10668565</v>
      </c>
      <c r="DF8" s="18">
        <v>106966</v>
      </c>
      <c r="DG8" s="18">
        <v>0</v>
      </c>
      <c r="DH8" s="18">
        <v>15717954</v>
      </c>
      <c r="DI8" s="18">
        <v>0</v>
      </c>
    </row>
    <row r="9" spans="1:146" x14ac:dyDescent="0.35">
      <c r="A9" s="15" t="s">
        <v>198</v>
      </c>
      <c r="B9" s="16"/>
      <c r="C9" s="17">
        <v>984046</v>
      </c>
      <c r="D9" s="17">
        <v>638616</v>
      </c>
      <c r="E9" s="17">
        <v>630272</v>
      </c>
      <c r="F9" s="17">
        <f t="shared" si="21"/>
        <v>28115.599999999999</v>
      </c>
      <c r="G9" s="31" t="s">
        <v>199</v>
      </c>
      <c r="H9" s="31" t="s">
        <v>196</v>
      </c>
      <c r="I9" s="31">
        <v>35</v>
      </c>
      <c r="J9" s="31">
        <v>21</v>
      </c>
      <c r="K9" s="29">
        <f t="shared" si="22"/>
        <v>0.6</v>
      </c>
      <c r="L9" s="31">
        <v>14</v>
      </c>
      <c r="M9" s="29">
        <f t="shared" si="23"/>
        <v>0.4</v>
      </c>
      <c r="N9" s="31">
        <v>6</v>
      </c>
      <c r="O9" s="19">
        <v>0</v>
      </c>
      <c r="P9" s="21" t="s">
        <v>200</v>
      </c>
      <c r="Q9" s="33">
        <v>0.34285714285714286</v>
      </c>
      <c r="R9" s="22" t="str">
        <f t="shared" si="0"/>
        <v>Dividido</v>
      </c>
      <c r="S9" s="23" t="s">
        <v>191</v>
      </c>
      <c r="T9" s="31">
        <v>6</v>
      </c>
      <c r="U9" s="20">
        <f t="shared" si="1"/>
        <v>0.17142857142857143</v>
      </c>
      <c r="V9" s="31">
        <v>12</v>
      </c>
      <c r="W9" s="20">
        <f t="shared" si="2"/>
        <v>0.34285714285714286</v>
      </c>
      <c r="X9" s="31">
        <v>0</v>
      </c>
      <c r="Y9" s="20">
        <f t="shared" si="3"/>
        <v>0</v>
      </c>
      <c r="Z9" s="24">
        <v>1</v>
      </c>
      <c r="AA9" s="20">
        <f t="shared" si="4"/>
        <v>2.8571428571428571E-2</v>
      </c>
      <c r="AB9" s="31">
        <v>2</v>
      </c>
      <c r="AC9" s="20">
        <f t="shared" si="5"/>
        <v>5.7142857142857141E-2</v>
      </c>
      <c r="AD9" s="31">
        <v>0</v>
      </c>
      <c r="AE9" s="20">
        <f t="shared" si="6"/>
        <v>0</v>
      </c>
      <c r="AF9" s="31">
        <v>2</v>
      </c>
      <c r="AG9" s="20">
        <f t="shared" si="7"/>
        <v>5.7142857142857141E-2</v>
      </c>
      <c r="AH9" s="31">
        <v>11</v>
      </c>
      <c r="AI9" s="20">
        <f t="shared" si="8"/>
        <v>0.31428571428571428</v>
      </c>
      <c r="AJ9" s="31">
        <v>0</v>
      </c>
      <c r="AK9" s="20">
        <f t="shared" si="9"/>
        <v>0</v>
      </c>
      <c r="AL9" s="31">
        <v>0</v>
      </c>
      <c r="AM9" s="20">
        <f t="shared" si="10"/>
        <v>0</v>
      </c>
      <c r="AN9" s="31">
        <v>1</v>
      </c>
      <c r="AO9" s="20">
        <f t="shared" si="11"/>
        <v>2.8571428571428571E-2</v>
      </c>
      <c r="AP9" s="19">
        <v>35</v>
      </c>
      <c r="AQ9" s="19">
        <v>17</v>
      </c>
      <c r="AR9" s="25">
        <f t="shared" si="12"/>
        <v>0.48571428571428571</v>
      </c>
      <c r="AS9" s="31">
        <v>18</v>
      </c>
      <c r="AT9" s="25">
        <f t="shared" si="13"/>
        <v>0.51428571428571423</v>
      </c>
      <c r="AU9" s="31">
        <v>3</v>
      </c>
      <c r="AV9" s="26">
        <f t="shared" si="14"/>
        <v>0.5</v>
      </c>
      <c r="AW9" s="19">
        <v>6</v>
      </c>
      <c r="AX9" s="26">
        <f t="shared" si="15"/>
        <v>0.5</v>
      </c>
      <c r="AY9" s="31">
        <v>0</v>
      </c>
      <c r="AZ9" s="26" t="s">
        <v>192</v>
      </c>
      <c r="BA9" s="31">
        <v>0</v>
      </c>
      <c r="BB9" s="26">
        <f>(BA9/Z9)</f>
        <v>0</v>
      </c>
      <c r="BC9" s="31">
        <v>1</v>
      </c>
      <c r="BD9" s="26">
        <f t="shared" si="24"/>
        <v>0.5</v>
      </c>
      <c r="BE9" s="31">
        <v>0</v>
      </c>
      <c r="BF9" s="26" t="s">
        <v>192</v>
      </c>
      <c r="BG9" s="31">
        <v>1</v>
      </c>
      <c r="BH9" s="26">
        <f>(BG9/AF9)</f>
        <v>0.5</v>
      </c>
      <c r="BI9" s="31">
        <v>7</v>
      </c>
      <c r="BJ9" s="26">
        <f t="shared" si="16"/>
        <v>0.63636363636363635</v>
      </c>
      <c r="BK9" s="31">
        <v>0</v>
      </c>
      <c r="BL9" s="26" t="s">
        <v>192</v>
      </c>
      <c r="BM9" s="31">
        <v>0</v>
      </c>
      <c r="BN9" s="26" t="s">
        <v>192</v>
      </c>
      <c r="BO9" s="31">
        <v>0</v>
      </c>
      <c r="BP9" s="26">
        <f>(BO9/AN9)</f>
        <v>0</v>
      </c>
      <c r="BQ9" s="32">
        <v>140154385</v>
      </c>
      <c r="BR9" s="32">
        <v>159880417</v>
      </c>
      <c r="BS9" s="32">
        <v>171536450</v>
      </c>
      <c r="BT9" s="32">
        <v>171133537</v>
      </c>
      <c r="BU9" s="32">
        <v>177536345</v>
      </c>
      <c r="BV9" s="32">
        <v>182862436</v>
      </c>
      <c r="BW9" s="27">
        <v>185510405</v>
      </c>
      <c r="BX9" s="27">
        <v>188224577</v>
      </c>
      <c r="BY9" s="27">
        <v>21179763006</v>
      </c>
      <c r="BZ9" s="27">
        <v>233454288</v>
      </c>
      <c r="CA9" s="18">
        <v>45229711</v>
      </c>
      <c r="CB9" s="20">
        <f t="shared" si="25"/>
        <v>0.19374118756816325</v>
      </c>
      <c r="CC9" s="28">
        <f t="shared" si="17"/>
        <v>8.887001093764741E-3</v>
      </c>
      <c r="CD9" s="27">
        <f t="shared" si="18"/>
        <v>5377845.0571428575</v>
      </c>
      <c r="CE9" s="27">
        <f t="shared" si="19"/>
        <v>191.27619745418406</v>
      </c>
      <c r="CF9" s="18">
        <v>81446955.799999997</v>
      </c>
      <c r="CG9" s="29">
        <f t="shared" si="26"/>
        <v>0.45064774257788032</v>
      </c>
      <c r="CH9" s="18">
        <v>7579538.3300000001</v>
      </c>
      <c r="CI9" s="29">
        <f t="shared" si="27"/>
        <v>4.1937747146554703E-2</v>
      </c>
      <c r="CJ9" s="18">
        <v>31904248.100000001</v>
      </c>
      <c r="CK9" s="29">
        <f t="shared" si="28"/>
        <v>0.17652688481341164</v>
      </c>
      <c r="CL9" s="18">
        <v>59076963.469999999</v>
      </c>
      <c r="CM9" s="29">
        <f t="shared" si="29"/>
        <v>0.32687409817361646</v>
      </c>
      <c r="CN9" s="18">
        <v>725377.12</v>
      </c>
      <c r="CO9" s="20">
        <f t="shared" si="30"/>
        <v>4.0135270672159882E-3</v>
      </c>
      <c r="CP9" s="18">
        <v>0</v>
      </c>
      <c r="CQ9" s="20">
        <f t="shared" si="31"/>
        <v>0</v>
      </c>
      <c r="CR9" s="18">
        <v>0</v>
      </c>
      <c r="CS9" s="29">
        <f>(CR9/CV9)</f>
        <v>0</v>
      </c>
      <c r="CT9" s="18">
        <v>185510405</v>
      </c>
      <c r="CU9" s="18">
        <v>187439405</v>
      </c>
      <c r="CV9" s="18">
        <v>180733082.86000001</v>
      </c>
      <c r="CW9" s="17">
        <f t="shared" si="20"/>
        <v>5163802.3674285719</v>
      </c>
      <c r="CX9" s="20">
        <f t="shared" si="32"/>
        <v>1.039833857297654E-2</v>
      </c>
      <c r="CY9" s="20">
        <f>(CV9-CT9)/CT9</f>
        <v>-2.5752313677499576E-2</v>
      </c>
      <c r="CZ9" s="18">
        <v>1132805.5</v>
      </c>
      <c r="DA9" s="18">
        <v>10645564.1</v>
      </c>
      <c r="DB9" s="18">
        <v>2511860.9</v>
      </c>
      <c r="DC9" s="18">
        <v>12684953</v>
      </c>
      <c r="DD9" s="18">
        <v>1237180.8999999999</v>
      </c>
      <c r="DE9" s="18">
        <v>6288464.2999999998</v>
      </c>
      <c r="DF9" s="18">
        <v>2678578.6</v>
      </c>
      <c r="DG9" s="18">
        <v>0</v>
      </c>
      <c r="DH9" s="18">
        <v>29631517.760000002</v>
      </c>
      <c r="DI9" s="18">
        <v>0</v>
      </c>
    </row>
    <row r="10" spans="1:146" x14ac:dyDescent="0.35">
      <c r="A10" s="15" t="s">
        <v>201</v>
      </c>
      <c r="B10" s="16"/>
      <c r="C10" s="17">
        <v>5647532</v>
      </c>
      <c r="D10" s="17">
        <v>3592938</v>
      </c>
      <c r="E10" s="17">
        <v>3532265</v>
      </c>
      <c r="F10" s="17">
        <f t="shared" si="21"/>
        <v>141188.29999999999</v>
      </c>
      <c r="G10" s="31" t="s">
        <v>202</v>
      </c>
      <c r="H10" s="31" t="s">
        <v>196</v>
      </c>
      <c r="I10" s="31">
        <v>40</v>
      </c>
      <c r="J10" s="31">
        <v>24</v>
      </c>
      <c r="K10" s="29">
        <f t="shared" si="22"/>
        <v>0.6</v>
      </c>
      <c r="L10" s="31">
        <v>16</v>
      </c>
      <c r="M10" s="29">
        <f t="shared" si="23"/>
        <v>0.4</v>
      </c>
      <c r="N10" s="31">
        <v>9</v>
      </c>
      <c r="O10" s="31">
        <v>2</v>
      </c>
      <c r="P10" s="21" t="s">
        <v>197</v>
      </c>
      <c r="Q10" s="33">
        <v>0.3</v>
      </c>
      <c r="R10" s="22" t="str">
        <f t="shared" si="0"/>
        <v>Dividido</v>
      </c>
      <c r="S10" s="23" t="s">
        <v>191</v>
      </c>
      <c r="T10" s="31">
        <v>1</v>
      </c>
      <c r="U10" s="20">
        <f t="shared" si="1"/>
        <v>2.5000000000000001E-2</v>
      </c>
      <c r="V10" s="31">
        <v>5</v>
      </c>
      <c r="W10" s="20">
        <f t="shared" si="2"/>
        <v>0.125</v>
      </c>
      <c r="X10" s="31">
        <v>1</v>
      </c>
      <c r="Y10" s="20">
        <f t="shared" si="3"/>
        <v>2.5000000000000001E-2</v>
      </c>
      <c r="Z10" s="24">
        <v>5</v>
      </c>
      <c r="AA10" s="20">
        <f t="shared" si="4"/>
        <v>0.125</v>
      </c>
      <c r="AB10" s="31">
        <v>5</v>
      </c>
      <c r="AC10" s="20">
        <f t="shared" si="5"/>
        <v>0.125</v>
      </c>
      <c r="AD10" s="31">
        <v>0</v>
      </c>
      <c r="AE10" s="20">
        <f t="shared" si="6"/>
        <v>0</v>
      </c>
      <c r="AF10" s="31">
        <v>0</v>
      </c>
      <c r="AG10" s="20">
        <f t="shared" si="7"/>
        <v>0</v>
      </c>
      <c r="AH10" s="31">
        <v>12</v>
      </c>
      <c r="AI10" s="20">
        <f t="shared" si="8"/>
        <v>0.3</v>
      </c>
      <c r="AJ10" s="31">
        <v>4</v>
      </c>
      <c r="AK10" s="20">
        <f t="shared" si="9"/>
        <v>0.1</v>
      </c>
      <c r="AL10" s="31">
        <v>6</v>
      </c>
      <c r="AM10" s="20">
        <f t="shared" si="10"/>
        <v>0.15</v>
      </c>
      <c r="AN10" s="31">
        <v>1</v>
      </c>
      <c r="AO10" s="20">
        <f t="shared" si="11"/>
        <v>2.5000000000000001E-2</v>
      </c>
      <c r="AP10" s="19">
        <v>40</v>
      </c>
      <c r="AQ10" s="19">
        <v>14</v>
      </c>
      <c r="AR10" s="25">
        <f t="shared" si="12"/>
        <v>0.35</v>
      </c>
      <c r="AS10" s="24">
        <v>26</v>
      </c>
      <c r="AT10" s="25">
        <f t="shared" si="13"/>
        <v>0.65</v>
      </c>
      <c r="AU10" s="31">
        <v>1</v>
      </c>
      <c r="AV10" s="26">
        <f t="shared" si="14"/>
        <v>1</v>
      </c>
      <c r="AW10" s="19">
        <v>4</v>
      </c>
      <c r="AX10" s="26">
        <f t="shared" si="15"/>
        <v>0.8</v>
      </c>
      <c r="AY10" s="31">
        <v>1</v>
      </c>
      <c r="AZ10" s="26">
        <f>(AY10/X10)</f>
        <v>1</v>
      </c>
      <c r="BA10" s="31">
        <v>3</v>
      </c>
      <c r="BB10" s="26">
        <f>(BA10/Z10)</f>
        <v>0.6</v>
      </c>
      <c r="BC10" s="31">
        <v>4</v>
      </c>
      <c r="BD10" s="26">
        <f t="shared" si="24"/>
        <v>0.8</v>
      </c>
      <c r="BE10" s="31">
        <v>0</v>
      </c>
      <c r="BF10" s="26" t="s">
        <v>192</v>
      </c>
      <c r="BG10" s="31">
        <v>0</v>
      </c>
      <c r="BH10" s="26" t="s">
        <v>192</v>
      </c>
      <c r="BI10" s="31">
        <v>6</v>
      </c>
      <c r="BJ10" s="26">
        <f t="shared" si="16"/>
        <v>0.5</v>
      </c>
      <c r="BK10" s="31">
        <v>2</v>
      </c>
      <c r="BL10" s="26">
        <f>(BK10/AJ10)</f>
        <v>0.5</v>
      </c>
      <c r="BM10" s="31">
        <v>5</v>
      </c>
      <c r="BN10" s="26">
        <f>(BM10/AL10)</f>
        <v>0.83333333333333337</v>
      </c>
      <c r="BO10" s="31">
        <v>0</v>
      </c>
      <c r="BP10" s="26" t="s">
        <v>192</v>
      </c>
      <c r="BQ10" s="18">
        <v>190000000</v>
      </c>
      <c r="BR10" s="18">
        <v>220000000</v>
      </c>
      <c r="BS10" s="18">
        <v>235300000</v>
      </c>
      <c r="BT10" s="18">
        <v>273370874.88999999</v>
      </c>
      <c r="BU10" s="18">
        <v>290987851.35000002</v>
      </c>
      <c r="BV10" s="32">
        <v>290987851.35000002</v>
      </c>
      <c r="BW10" s="27">
        <v>283879769.88</v>
      </c>
      <c r="BX10" s="27">
        <v>286354133.56999999</v>
      </c>
      <c r="BY10" s="32">
        <v>91844784333</v>
      </c>
      <c r="BZ10" s="27">
        <v>501423126.93000001</v>
      </c>
      <c r="CA10" s="18">
        <v>215068993.36000001</v>
      </c>
      <c r="CB10" s="20">
        <f t="shared" si="25"/>
        <v>0.42891717954210801</v>
      </c>
      <c r="CC10" s="28">
        <f t="shared" si="17"/>
        <v>3.1178050626344865E-3</v>
      </c>
      <c r="CD10" s="27">
        <f t="shared" si="18"/>
        <v>7158853.3392500002</v>
      </c>
      <c r="CE10" s="27">
        <f t="shared" si="19"/>
        <v>50.704295888894478</v>
      </c>
      <c r="CF10" s="18">
        <v>182545233.09999999</v>
      </c>
      <c r="CG10" s="29">
        <f t="shared" si="26"/>
        <v>0.60503383230057939</v>
      </c>
      <c r="CH10" s="18">
        <v>31871020.699999999</v>
      </c>
      <c r="CI10" s="29">
        <f t="shared" si="27"/>
        <v>0.1056343431487398</v>
      </c>
      <c r="CJ10" s="18">
        <v>79931928.069999993</v>
      </c>
      <c r="CK10" s="29">
        <f t="shared" si="28"/>
        <v>0.26492897098481588</v>
      </c>
      <c r="CL10" s="18">
        <v>6634228.5999999996</v>
      </c>
      <c r="CM10" s="29">
        <f t="shared" si="29"/>
        <v>2.1988702120844958E-2</v>
      </c>
      <c r="CN10" s="18">
        <v>728375.43</v>
      </c>
      <c r="CO10" s="20">
        <f t="shared" si="30"/>
        <v>2.4141511135766956E-3</v>
      </c>
      <c r="CP10" s="18">
        <v>0</v>
      </c>
      <c r="CQ10" s="20">
        <f t="shared" si="31"/>
        <v>0</v>
      </c>
      <c r="CR10" s="18">
        <v>0</v>
      </c>
      <c r="CS10" s="29">
        <f t="shared" ref="CS10:CS37" si="34">(CR10/CV10)</f>
        <v>0</v>
      </c>
      <c r="CT10" s="18">
        <v>283879769.80000001</v>
      </c>
      <c r="CU10" s="18">
        <v>301989619</v>
      </c>
      <c r="CV10" s="18">
        <v>301710786</v>
      </c>
      <c r="CW10" s="17">
        <f t="shared" si="20"/>
        <v>7542769.6500000004</v>
      </c>
      <c r="CX10" s="20">
        <f t="shared" si="32"/>
        <v>6.3794081602781355E-2</v>
      </c>
      <c r="CY10" s="20">
        <f t="shared" si="33"/>
        <v>6.2811859445152995E-2</v>
      </c>
      <c r="CZ10" s="18">
        <v>54496247.5</v>
      </c>
      <c r="DA10" s="18">
        <v>64241283.490000002</v>
      </c>
      <c r="DB10" s="18">
        <v>12255749.449999999</v>
      </c>
      <c r="DC10" s="18">
        <v>11134278.5</v>
      </c>
      <c r="DD10" s="18">
        <v>12392445.289999999</v>
      </c>
      <c r="DE10" s="18">
        <v>11026163.5</v>
      </c>
      <c r="DF10" s="18">
        <v>16658392.800000001</v>
      </c>
      <c r="DG10" s="18">
        <v>4870898.5999999996</v>
      </c>
      <c r="DH10" s="18">
        <v>1763330</v>
      </c>
      <c r="DI10" s="18">
        <v>0</v>
      </c>
    </row>
    <row r="11" spans="1:146" x14ac:dyDescent="0.35">
      <c r="A11" s="15" t="s">
        <v>203</v>
      </c>
      <c r="B11" s="16"/>
      <c r="C11" s="17">
        <v>3765325</v>
      </c>
      <c r="D11" s="17">
        <v>2731248</v>
      </c>
      <c r="E11" s="17">
        <v>2677005</v>
      </c>
      <c r="F11" s="17">
        <f t="shared" si="21"/>
        <v>114100.75757575757</v>
      </c>
      <c r="G11" s="31" t="s">
        <v>204</v>
      </c>
      <c r="H11" s="31" t="s">
        <v>196</v>
      </c>
      <c r="I11" s="31">
        <v>33</v>
      </c>
      <c r="J11" s="31">
        <v>22</v>
      </c>
      <c r="K11" s="29">
        <f t="shared" si="22"/>
        <v>0.66666666666666663</v>
      </c>
      <c r="L11" s="31">
        <v>11</v>
      </c>
      <c r="M11" s="29">
        <f t="shared" si="23"/>
        <v>0.33333333333333331</v>
      </c>
      <c r="N11" s="31">
        <v>8</v>
      </c>
      <c r="O11" s="19">
        <v>0</v>
      </c>
      <c r="P11" s="21" t="s">
        <v>190</v>
      </c>
      <c r="Q11" s="33">
        <v>0.33333333333333331</v>
      </c>
      <c r="R11" s="22" t="str">
        <f t="shared" si="0"/>
        <v>Dividido</v>
      </c>
      <c r="S11" s="23" t="s">
        <v>191</v>
      </c>
      <c r="T11" s="31">
        <v>11</v>
      </c>
      <c r="U11" s="20">
        <f t="shared" si="1"/>
        <v>0.33333333333333331</v>
      </c>
      <c r="V11" s="31">
        <v>4</v>
      </c>
      <c r="W11" s="20">
        <f t="shared" si="2"/>
        <v>0.12121212121212122</v>
      </c>
      <c r="X11" s="31">
        <v>0</v>
      </c>
      <c r="Y11" s="20">
        <f t="shared" si="3"/>
        <v>0</v>
      </c>
      <c r="Z11" s="24">
        <v>1</v>
      </c>
      <c r="AA11" s="20">
        <f t="shared" si="4"/>
        <v>3.0303030303030304E-2</v>
      </c>
      <c r="AB11" s="31">
        <v>2</v>
      </c>
      <c r="AC11" s="20">
        <f t="shared" si="5"/>
        <v>6.0606060606060608E-2</v>
      </c>
      <c r="AD11" s="31">
        <v>2</v>
      </c>
      <c r="AE11" s="20">
        <f t="shared" si="6"/>
        <v>6.0606060606060608E-2</v>
      </c>
      <c r="AF11" s="31">
        <v>1</v>
      </c>
      <c r="AG11" s="20">
        <f t="shared" si="7"/>
        <v>3.0303030303030304E-2</v>
      </c>
      <c r="AH11" s="31">
        <v>8</v>
      </c>
      <c r="AI11" s="20">
        <f t="shared" si="8"/>
        <v>0.24242424242424243</v>
      </c>
      <c r="AJ11" s="31">
        <v>4</v>
      </c>
      <c r="AK11" s="20">
        <f t="shared" si="9"/>
        <v>0.12121212121212122</v>
      </c>
      <c r="AL11" s="31">
        <v>0</v>
      </c>
      <c r="AM11" s="20">
        <f t="shared" si="10"/>
        <v>0</v>
      </c>
      <c r="AN11" s="31">
        <v>0</v>
      </c>
      <c r="AO11" s="20">
        <f t="shared" si="11"/>
        <v>0</v>
      </c>
      <c r="AP11" s="19">
        <v>33</v>
      </c>
      <c r="AQ11" s="19">
        <v>18</v>
      </c>
      <c r="AR11" s="25">
        <f t="shared" si="12"/>
        <v>0.54545454545454541</v>
      </c>
      <c r="AS11" s="31">
        <v>15</v>
      </c>
      <c r="AT11" s="25">
        <f t="shared" si="13"/>
        <v>0.45454545454545453</v>
      </c>
      <c r="AU11" s="31">
        <v>5</v>
      </c>
      <c r="AV11" s="26">
        <f t="shared" si="14"/>
        <v>0.45454545454545453</v>
      </c>
      <c r="AW11" s="19">
        <v>2</v>
      </c>
      <c r="AX11" s="26">
        <f t="shared" si="15"/>
        <v>0.5</v>
      </c>
      <c r="AY11" s="31">
        <v>0</v>
      </c>
      <c r="AZ11" s="26" t="s">
        <v>192</v>
      </c>
      <c r="BA11" s="31">
        <v>0</v>
      </c>
      <c r="BB11" s="26">
        <f>(BA11/Z11)</f>
        <v>0</v>
      </c>
      <c r="BC11" s="31">
        <v>1</v>
      </c>
      <c r="BD11" s="26">
        <f t="shared" si="24"/>
        <v>0.5</v>
      </c>
      <c r="BE11" s="31">
        <v>1</v>
      </c>
      <c r="BF11" s="26">
        <f>(BE11/AD11)</f>
        <v>0.5</v>
      </c>
      <c r="BG11" s="31">
        <v>0</v>
      </c>
      <c r="BH11" s="26">
        <f>(BG11/AF11)</f>
        <v>0</v>
      </c>
      <c r="BI11" s="31">
        <v>4</v>
      </c>
      <c r="BJ11" s="26">
        <f t="shared" si="16"/>
        <v>0.5</v>
      </c>
      <c r="BK11" s="31">
        <v>2</v>
      </c>
      <c r="BL11" s="26">
        <f>(BK11/AJ11)</f>
        <v>0.5</v>
      </c>
      <c r="BM11" s="31">
        <v>0</v>
      </c>
      <c r="BN11" s="26" t="s">
        <v>192</v>
      </c>
      <c r="BO11" s="31">
        <v>0</v>
      </c>
      <c r="BP11" s="26" t="s">
        <v>192</v>
      </c>
      <c r="BQ11" s="18">
        <v>245842453</v>
      </c>
      <c r="BR11" s="18">
        <v>255676150</v>
      </c>
      <c r="BS11" s="18">
        <v>255676150</v>
      </c>
      <c r="BT11" s="18">
        <v>325000000</v>
      </c>
      <c r="BU11" s="18">
        <v>350495738</v>
      </c>
      <c r="BV11" s="32">
        <v>338421000</v>
      </c>
      <c r="BW11" s="27">
        <v>361867494</v>
      </c>
      <c r="BX11" s="27">
        <v>432874863</v>
      </c>
      <c r="BY11" s="32">
        <v>72216669688</v>
      </c>
      <c r="BZ11" s="27">
        <v>586082786</v>
      </c>
      <c r="CA11" s="32">
        <v>153207923</v>
      </c>
      <c r="CB11" s="20">
        <f t="shared" si="25"/>
        <v>0.26141003738676605</v>
      </c>
      <c r="CC11" s="28">
        <f t="shared" si="17"/>
        <v>5.9941127840727523E-3</v>
      </c>
      <c r="CD11" s="27">
        <f t="shared" si="18"/>
        <v>13117420.090909092</v>
      </c>
      <c r="CE11" s="27">
        <f t="shared" si="19"/>
        <v>114.96347938092994</v>
      </c>
      <c r="CF11" s="18">
        <v>241941969</v>
      </c>
      <c r="CG11" s="29">
        <f t="shared" si="26"/>
        <v>0.65207355763252173</v>
      </c>
      <c r="CH11" s="18">
        <v>7821359</v>
      </c>
      <c r="CI11" s="29">
        <f t="shared" si="27"/>
        <v>2.1079854023388321E-2</v>
      </c>
      <c r="CJ11" s="18">
        <v>81928519</v>
      </c>
      <c r="CK11" s="29">
        <f t="shared" si="28"/>
        <v>0.22081088732436349</v>
      </c>
      <c r="CL11" s="18">
        <v>23991147</v>
      </c>
      <c r="CM11" s="29">
        <f t="shared" si="29"/>
        <v>6.4660102753709509E-2</v>
      </c>
      <c r="CN11" s="18">
        <v>15351787</v>
      </c>
      <c r="CO11" s="20">
        <f t="shared" si="30"/>
        <v>4.1375600961182132E-2</v>
      </c>
      <c r="CP11" s="18">
        <v>0</v>
      </c>
      <c r="CQ11" s="20">
        <f t="shared" si="31"/>
        <v>0</v>
      </c>
      <c r="CR11" s="18">
        <v>0</v>
      </c>
      <c r="CS11" s="29">
        <f t="shared" si="34"/>
        <v>0</v>
      </c>
      <c r="CT11" s="18">
        <v>361867495</v>
      </c>
      <c r="CU11" s="18">
        <v>380235299</v>
      </c>
      <c r="CV11" s="18">
        <v>371034780</v>
      </c>
      <c r="CW11" s="17">
        <f t="shared" si="20"/>
        <v>11243478.181818182</v>
      </c>
      <c r="CX11" s="20">
        <f t="shared" si="32"/>
        <v>5.0758369441278497E-2</v>
      </c>
      <c r="CY11" s="20">
        <f t="shared" si="33"/>
        <v>2.533326459730792E-2</v>
      </c>
      <c r="CZ11" s="34">
        <v>46876130</v>
      </c>
      <c r="DA11" s="17">
        <v>115377730</v>
      </c>
      <c r="DB11" s="18">
        <v>1192393</v>
      </c>
      <c r="DC11" s="18">
        <v>6149190</v>
      </c>
      <c r="DD11" s="18">
        <v>2140356</v>
      </c>
      <c r="DE11" s="18">
        <v>31344696</v>
      </c>
      <c r="DF11" s="18">
        <v>15461736</v>
      </c>
      <c r="DG11" s="18">
        <v>0</v>
      </c>
      <c r="DH11" s="18">
        <v>17710164</v>
      </c>
      <c r="DI11" s="18">
        <v>0</v>
      </c>
    </row>
    <row r="12" spans="1:146" x14ac:dyDescent="0.35">
      <c r="A12" s="15" t="s">
        <v>205</v>
      </c>
      <c r="B12" s="16"/>
      <c r="C12" s="17">
        <v>9031213</v>
      </c>
      <c r="D12" s="17">
        <v>7555140</v>
      </c>
      <c r="E12" s="17">
        <v>7426747</v>
      </c>
      <c r="F12" s="17">
        <f t="shared" si="21"/>
        <v>136836.56060606061</v>
      </c>
      <c r="G12" s="31" t="s">
        <v>206</v>
      </c>
      <c r="H12" s="31" t="s">
        <v>196</v>
      </c>
      <c r="I12" s="31">
        <v>66</v>
      </c>
      <c r="J12" s="31">
        <v>33</v>
      </c>
      <c r="K12" s="29">
        <f t="shared" si="22"/>
        <v>0.5</v>
      </c>
      <c r="L12" s="31">
        <v>33</v>
      </c>
      <c r="M12" s="29">
        <f t="shared" si="23"/>
        <v>0.5</v>
      </c>
      <c r="N12" s="31">
        <v>7</v>
      </c>
      <c r="O12" s="31">
        <v>0</v>
      </c>
      <c r="P12" s="21" t="s">
        <v>197</v>
      </c>
      <c r="Q12" s="33">
        <v>0.51515151515151514</v>
      </c>
      <c r="R12" s="22" t="str">
        <f t="shared" si="0"/>
        <v>Mayoría simple</v>
      </c>
      <c r="S12" s="35" t="s">
        <v>191</v>
      </c>
      <c r="T12" s="36">
        <v>11</v>
      </c>
      <c r="U12" s="20">
        <f t="shared" si="1"/>
        <v>0.16666666666666666</v>
      </c>
      <c r="V12" s="31">
        <v>5</v>
      </c>
      <c r="W12" s="20">
        <f t="shared" si="2"/>
        <v>7.575757575757576E-2</v>
      </c>
      <c r="X12" s="31">
        <v>6</v>
      </c>
      <c r="Y12" s="20">
        <f t="shared" si="3"/>
        <v>9.0909090909090912E-2</v>
      </c>
      <c r="Z12" s="24">
        <v>2</v>
      </c>
      <c r="AA12" s="20">
        <f t="shared" si="4"/>
        <v>3.0303030303030304E-2</v>
      </c>
      <c r="AB12" s="31">
        <v>6</v>
      </c>
      <c r="AC12" s="20">
        <f t="shared" si="5"/>
        <v>9.0909090909090912E-2</v>
      </c>
      <c r="AD12" s="31">
        <v>0</v>
      </c>
      <c r="AE12" s="20">
        <f t="shared" si="6"/>
        <v>0</v>
      </c>
      <c r="AF12" s="31">
        <v>0</v>
      </c>
      <c r="AG12" s="20">
        <f t="shared" si="7"/>
        <v>0</v>
      </c>
      <c r="AH12" s="31">
        <v>34</v>
      </c>
      <c r="AI12" s="20">
        <f t="shared" si="8"/>
        <v>0.51515151515151514</v>
      </c>
      <c r="AJ12" s="31">
        <v>2</v>
      </c>
      <c r="AK12" s="20">
        <f t="shared" si="9"/>
        <v>3.0303030303030304E-2</v>
      </c>
      <c r="AL12" s="31">
        <v>0</v>
      </c>
      <c r="AM12" s="20">
        <f t="shared" si="10"/>
        <v>0</v>
      </c>
      <c r="AN12" s="31">
        <v>0</v>
      </c>
      <c r="AO12" s="20">
        <f t="shared" si="11"/>
        <v>0</v>
      </c>
      <c r="AP12" s="19">
        <v>66</v>
      </c>
      <c r="AQ12" s="19">
        <v>33</v>
      </c>
      <c r="AR12" s="25">
        <f t="shared" si="12"/>
        <v>0.5</v>
      </c>
      <c r="AS12" s="31">
        <v>33</v>
      </c>
      <c r="AT12" s="25">
        <f t="shared" si="13"/>
        <v>0.5</v>
      </c>
      <c r="AU12" s="31">
        <v>4</v>
      </c>
      <c r="AV12" s="26">
        <f t="shared" si="14"/>
        <v>0.36363636363636365</v>
      </c>
      <c r="AW12" s="19">
        <v>1</v>
      </c>
      <c r="AX12" s="26">
        <f t="shared" si="15"/>
        <v>0.2</v>
      </c>
      <c r="AY12" s="31">
        <v>3</v>
      </c>
      <c r="AZ12" s="26">
        <f>(AY12/X12)</f>
        <v>0.5</v>
      </c>
      <c r="BA12" s="31">
        <v>2</v>
      </c>
      <c r="BB12" s="26">
        <f>(BA12/Z12)</f>
        <v>1</v>
      </c>
      <c r="BC12" s="31">
        <v>5</v>
      </c>
      <c r="BD12" s="26">
        <f t="shared" si="24"/>
        <v>0.83333333333333337</v>
      </c>
      <c r="BE12" s="31">
        <v>0</v>
      </c>
      <c r="BF12" s="26" t="s">
        <v>192</v>
      </c>
      <c r="BG12" s="31">
        <v>0</v>
      </c>
      <c r="BH12" s="26" t="s">
        <v>192</v>
      </c>
      <c r="BI12" s="31">
        <v>18</v>
      </c>
      <c r="BJ12" s="26">
        <f t="shared" si="16"/>
        <v>0.52941176470588236</v>
      </c>
      <c r="BK12" s="31">
        <v>0</v>
      </c>
      <c r="BL12" s="26">
        <f>(BK12/AJ12)</f>
        <v>0</v>
      </c>
      <c r="BM12" s="31">
        <v>0</v>
      </c>
      <c r="BN12" s="26" t="s">
        <v>192</v>
      </c>
      <c r="BO12" s="31">
        <v>0</v>
      </c>
      <c r="BP12" s="26" t="s">
        <v>192</v>
      </c>
      <c r="BQ12" s="18">
        <v>1471386210</v>
      </c>
      <c r="BR12" s="18">
        <v>1472274250</v>
      </c>
      <c r="BS12" s="18">
        <v>1528220672</v>
      </c>
      <c r="BT12" s="18">
        <v>1589349499</v>
      </c>
      <c r="BU12" s="18">
        <v>1820457828</v>
      </c>
      <c r="BV12" s="32">
        <v>1903067108</v>
      </c>
      <c r="BW12" s="27">
        <v>2366054290</v>
      </c>
      <c r="BX12" s="27">
        <v>1766054290</v>
      </c>
      <c r="BY12" s="32">
        <v>234016325579</v>
      </c>
      <c r="BZ12" s="27">
        <v>2284149065</v>
      </c>
      <c r="CA12" s="18">
        <v>518094775</v>
      </c>
      <c r="CB12" s="20">
        <f t="shared" si="25"/>
        <v>0.2268217880079556</v>
      </c>
      <c r="CC12" s="28">
        <f t="shared" si="17"/>
        <v>7.5467140406997356E-3</v>
      </c>
      <c r="CD12" s="27">
        <f t="shared" si="18"/>
        <v>26758398.333333332</v>
      </c>
      <c r="CE12" s="27">
        <f t="shared" si="19"/>
        <v>195.55006509092411</v>
      </c>
      <c r="CF12" s="18">
        <v>1563636048</v>
      </c>
      <c r="CG12" s="29">
        <f t="shared" si="26"/>
        <v>0.66539635971576083</v>
      </c>
      <c r="CH12" s="18">
        <v>82410742</v>
      </c>
      <c r="CI12" s="29">
        <f t="shared" si="27"/>
        <v>3.5069418998374714E-2</v>
      </c>
      <c r="CJ12" s="18">
        <v>305363186</v>
      </c>
      <c r="CK12" s="29">
        <f t="shared" si="28"/>
        <v>0.12994555390015336</v>
      </c>
      <c r="CL12" s="18">
        <v>376089372</v>
      </c>
      <c r="CM12" s="29">
        <f t="shared" si="29"/>
        <v>0.16004267705178066</v>
      </c>
      <c r="CN12" s="18">
        <v>22432426</v>
      </c>
      <c r="CO12" s="20">
        <f t="shared" si="30"/>
        <v>9.5459903339304344E-3</v>
      </c>
      <c r="CP12" s="18">
        <v>0</v>
      </c>
      <c r="CQ12" s="20">
        <f t="shared" si="31"/>
        <v>0</v>
      </c>
      <c r="CR12" s="18">
        <v>0</v>
      </c>
      <c r="CS12" s="29">
        <f t="shared" si="34"/>
        <v>0</v>
      </c>
      <c r="CT12" s="18">
        <v>2366054290</v>
      </c>
      <c r="CU12" s="18">
        <v>2382785780</v>
      </c>
      <c r="CV12" s="18">
        <v>2349931774</v>
      </c>
      <c r="CW12" s="17">
        <f t="shared" si="20"/>
        <v>35605026.878787875</v>
      </c>
      <c r="CX12" s="20">
        <f t="shared" si="32"/>
        <v>7.0714734106967596E-3</v>
      </c>
      <c r="CY12" s="20">
        <f t="shared" si="33"/>
        <v>-6.8140938558092006E-3</v>
      </c>
      <c r="CZ12" s="18">
        <v>595702715</v>
      </c>
      <c r="DA12" s="18">
        <v>115992955</v>
      </c>
      <c r="DB12" s="18">
        <v>117873</v>
      </c>
      <c r="DC12" s="18">
        <v>65361206</v>
      </c>
      <c r="DD12" s="18">
        <v>1041698</v>
      </c>
      <c r="DE12" s="18">
        <v>27855136</v>
      </c>
      <c r="DF12" s="18">
        <v>24237098</v>
      </c>
      <c r="DG12" s="18">
        <v>0</v>
      </c>
      <c r="DH12" s="18">
        <v>376089372</v>
      </c>
      <c r="DI12" s="18">
        <v>0</v>
      </c>
    </row>
    <row r="13" spans="1:146" x14ac:dyDescent="0.35">
      <c r="A13" s="15" t="s">
        <v>207</v>
      </c>
      <c r="B13" s="16"/>
      <c r="C13" s="17">
        <v>3175643</v>
      </c>
      <c r="D13" s="17">
        <v>2151067</v>
      </c>
      <c r="E13" s="17">
        <v>2115312</v>
      </c>
      <c r="F13" s="17">
        <f t="shared" si="21"/>
        <v>127025.72</v>
      </c>
      <c r="G13" s="31" t="s">
        <v>208</v>
      </c>
      <c r="H13" s="31" t="s">
        <v>189</v>
      </c>
      <c r="I13" s="31">
        <v>25</v>
      </c>
      <c r="J13" s="31">
        <v>16</v>
      </c>
      <c r="K13" s="29">
        <f t="shared" si="22"/>
        <v>0.64</v>
      </c>
      <c r="L13" s="31">
        <v>9</v>
      </c>
      <c r="M13" s="29">
        <f t="shared" si="23"/>
        <v>0.36</v>
      </c>
      <c r="N13" s="31">
        <v>5</v>
      </c>
      <c r="O13" s="31">
        <v>1</v>
      </c>
      <c r="P13" s="21" t="s">
        <v>200</v>
      </c>
      <c r="Q13" s="33">
        <v>0.4</v>
      </c>
      <c r="R13" s="22" t="str">
        <f t="shared" si="0"/>
        <v>Dividido</v>
      </c>
      <c r="S13" s="23" t="s">
        <v>191</v>
      </c>
      <c r="T13" s="31">
        <v>9</v>
      </c>
      <c r="U13" s="20">
        <f t="shared" si="1"/>
        <v>0.36</v>
      </c>
      <c r="V13" s="31">
        <v>10</v>
      </c>
      <c r="W13" s="20">
        <f t="shared" si="2"/>
        <v>0.4</v>
      </c>
      <c r="X13" s="31">
        <v>1</v>
      </c>
      <c r="Y13" s="20">
        <f t="shared" si="3"/>
        <v>0.04</v>
      </c>
      <c r="Z13" s="24">
        <v>0</v>
      </c>
      <c r="AA13" s="20">
        <f t="shared" si="4"/>
        <v>0</v>
      </c>
      <c r="AB13" s="31">
        <v>0</v>
      </c>
      <c r="AC13" s="20">
        <f t="shared" si="5"/>
        <v>0</v>
      </c>
      <c r="AD13" s="31">
        <v>0</v>
      </c>
      <c r="AE13" s="20">
        <f t="shared" si="6"/>
        <v>0</v>
      </c>
      <c r="AF13" s="31">
        <v>0</v>
      </c>
      <c r="AG13" s="20">
        <f t="shared" si="7"/>
        <v>0</v>
      </c>
      <c r="AH13" s="31">
        <v>2</v>
      </c>
      <c r="AI13" s="20">
        <f t="shared" si="8"/>
        <v>0.08</v>
      </c>
      <c r="AJ13" s="31">
        <v>0</v>
      </c>
      <c r="AK13" s="20">
        <f t="shared" si="9"/>
        <v>0</v>
      </c>
      <c r="AL13" s="31">
        <v>2</v>
      </c>
      <c r="AM13" s="20">
        <f t="shared" si="10"/>
        <v>0.08</v>
      </c>
      <c r="AN13" s="31">
        <v>1</v>
      </c>
      <c r="AO13" s="20">
        <f t="shared" si="11"/>
        <v>0.04</v>
      </c>
      <c r="AP13" s="19">
        <v>25</v>
      </c>
      <c r="AQ13" s="19">
        <v>11</v>
      </c>
      <c r="AR13" s="25">
        <f t="shared" si="12"/>
        <v>0.44</v>
      </c>
      <c r="AS13" s="31">
        <v>14</v>
      </c>
      <c r="AT13" s="25">
        <f t="shared" si="13"/>
        <v>0.56000000000000005</v>
      </c>
      <c r="AU13" s="31">
        <v>4</v>
      </c>
      <c r="AV13" s="26">
        <f t="shared" si="14"/>
        <v>0.44444444444444442</v>
      </c>
      <c r="AW13" s="19">
        <v>7</v>
      </c>
      <c r="AX13" s="26">
        <f t="shared" si="15"/>
        <v>0.7</v>
      </c>
      <c r="AY13" s="31">
        <v>1</v>
      </c>
      <c r="AZ13" s="26">
        <f>(AY13/X13)</f>
        <v>1</v>
      </c>
      <c r="BA13" s="31">
        <v>0</v>
      </c>
      <c r="BB13" s="26" t="s">
        <v>192</v>
      </c>
      <c r="BC13" s="31">
        <v>0</v>
      </c>
      <c r="BD13" s="26" t="s">
        <v>192</v>
      </c>
      <c r="BE13" s="31">
        <v>0</v>
      </c>
      <c r="BF13" s="26" t="s">
        <v>192</v>
      </c>
      <c r="BG13" s="31">
        <v>0</v>
      </c>
      <c r="BH13" s="26" t="s">
        <v>192</v>
      </c>
      <c r="BI13" s="31">
        <v>1</v>
      </c>
      <c r="BJ13" s="26">
        <f t="shared" si="16"/>
        <v>0.5</v>
      </c>
      <c r="BK13" s="31">
        <v>0</v>
      </c>
      <c r="BL13" s="26" t="s">
        <v>192</v>
      </c>
      <c r="BM13" s="31">
        <v>1</v>
      </c>
      <c r="BN13" s="26">
        <f>(BM13/AL13)</f>
        <v>0.5</v>
      </c>
      <c r="BO13" s="31">
        <v>0</v>
      </c>
      <c r="BP13" s="26" t="s">
        <v>192</v>
      </c>
      <c r="BQ13" s="32">
        <v>101133000</v>
      </c>
      <c r="BR13" s="32">
        <v>116456000</v>
      </c>
      <c r="BS13" s="32">
        <v>136615000</v>
      </c>
      <c r="BT13" s="32">
        <v>129784000</v>
      </c>
      <c r="BU13" s="32">
        <v>174030000</v>
      </c>
      <c r="BV13" s="32">
        <v>192731875</v>
      </c>
      <c r="BW13" s="27">
        <v>199806276</v>
      </c>
      <c r="BX13" s="27">
        <v>199806276</v>
      </c>
      <c r="BY13" s="27">
        <v>49369566358.209999</v>
      </c>
      <c r="BZ13" s="27">
        <v>374606776</v>
      </c>
      <c r="CA13" s="18">
        <v>174800500</v>
      </c>
      <c r="CB13" s="20">
        <f t="shared" si="25"/>
        <v>0.46662396731446204</v>
      </c>
      <c r="CC13" s="28">
        <f t="shared" si="17"/>
        <v>4.0471547704160234E-3</v>
      </c>
      <c r="CD13" s="27">
        <f t="shared" si="18"/>
        <v>7992251.04</v>
      </c>
      <c r="CE13" s="27">
        <f t="shared" si="19"/>
        <v>62.918368343041081</v>
      </c>
      <c r="CF13" s="18">
        <v>95435154.799999997</v>
      </c>
      <c r="CG13" s="29">
        <f t="shared" si="26"/>
        <v>0.48117262235830366</v>
      </c>
      <c r="CH13" s="18">
        <v>4376694.0999999996</v>
      </c>
      <c r="CI13" s="29">
        <f t="shared" si="27"/>
        <v>2.2066767553009885E-2</v>
      </c>
      <c r="CJ13" s="18">
        <v>88538189.900000006</v>
      </c>
      <c r="CK13" s="29">
        <f t="shared" si="28"/>
        <v>0.44639895122840501</v>
      </c>
      <c r="CL13" s="18">
        <v>2042709.5</v>
      </c>
      <c r="CM13" s="29">
        <f t="shared" si="29"/>
        <v>1.0299096689171183E-2</v>
      </c>
      <c r="CN13" s="18">
        <v>7946056.7000000002</v>
      </c>
      <c r="CO13" s="20">
        <f t="shared" si="30"/>
        <v>4.00630663591355E-2</v>
      </c>
      <c r="CP13" s="18">
        <v>0</v>
      </c>
      <c r="CQ13" s="20">
        <f t="shared" si="31"/>
        <v>0</v>
      </c>
      <c r="CR13" s="18">
        <v>0</v>
      </c>
      <c r="CS13" s="29">
        <f t="shared" si="34"/>
        <v>0</v>
      </c>
      <c r="CT13" s="18">
        <v>199806276</v>
      </c>
      <c r="CU13" s="18">
        <v>199806276</v>
      </c>
      <c r="CV13" s="18">
        <v>198338705</v>
      </c>
      <c r="CW13" s="17">
        <f t="shared" si="20"/>
        <v>7933548.2000000002</v>
      </c>
      <c r="CX13" s="20">
        <f t="shared" si="32"/>
        <v>0</v>
      </c>
      <c r="CY13" s="20">
        <f t="shared" si="33"/>
        <v>-7.3449694843419231E-3</v>
      </c>
      <c r="CZ13" s="18">
        <v>22191315.600000001</v>
      </c>
      <c r="DA13" s="18">
        <v>8044696.7999999998</v>
      </c>
      <c r="DB13" s="18">
        <v>596691.81999999995</v>
      </c>
      <c r="DC13" s="18">
        <v>17037637.300000001</v>
      </c>
      <c r="DD13" s="18">
        <v>1179307.6000000001</v>
      </c>
      <c r="DE13" s="18">
        <v>61945980.799999997</v>
      </c>
      <c r="DF13" s="18">
        <v>63128</v>
      </c>
      <c r="DG13" s="18">
        <v>0</v>
      </c>
      <c r="DH13" s="18">
        <v>2042709.5</v>
      </c>
      <c r="DI13" s="18">
        <v>0</v>
      </c>
    </row>
    <row r="14" spans="1:146" x14ac:dyDescent="0.35">
      <c r="A14" s="15" t="s">
        <v>209</v>
      </c>
      <c r="B14" s="16"/>
      <c r="C14" s="17">
        <v>772842</v>
      </c>
      <c r="D14" s="17">
        <v>527973</v>
      </c>
      <c r="E14" s="17">
        <v>517748</v>
      </c>
      <c r="F14" s="17">
        <f t="shared" si="21"/>
        <v>30913.68</v>
      </c>
      <c r="G14" s="31" t="s">
        <v>210</v>
      </c>
      <c r="H14" s="31" t="s">
        <v>196</v>
      </c>
      <c r="I14" s="31">
        <v>25</v>
      </c>
      <c r="J14" s="31">
        <v>16</v>
      </c>
      <c r="K14" s="29">
        <f t="shared" si="22"/>
        <v>0.64</v>
      </c>
      <c r="L14" s="31">
        <v>9</v>
      </c>
      <c r="M14" s="29">
        <f t="shared" si="23"/>
        <v>0.36</v>
      </c>
      <c r="N14" s="31">
        <v>7</v>
      </c>
      <c r="O14" s="19">
        <v>0</v>
      </c>
      <c r="P14" s="21" t="s">
        <v>197</v>
      </c>
      <c r="Q14" s="33">
        <v>0.44</v>
      </c>
      <c r="R14" s="22" t="str">
        <f t="shared" si="0"/>
        <v>Dividido</v>
      </c>
      <c r="S14" s="23" t="s">
        <v>191</v>
      </c>
      <c r="T14" s="31">
        <v>3</v>
      </c>
      <c r="U14" s="20">
        <f t="shared" si="1"/>
        <v>0.12</v>
      </c>
      <c r="V14" s="31">
        <v>3</v>
      </c>
      <c r="W14" s="20">
        <f t="shared" si="2"/>
        <v>0.12</v>
      </c>
      <c r="X14" s="31">
        <v>0</v>
      </c>
      <c r="Y14" s="20">
        <f t="shared" si="3"/>
        <v>0</v>
      </c>
      <c r="Z14" s="24">
        <v>3</v>
      </c>
      <c r="AA14" s="20">
        <f t="shared" si="4"/>
        <v>0.12</v>
      </c>
      <c r="AB14" s="31">
        <v>3</v>
      </c>
      <c r="AC14" s="20">
        <f t="shared" si="5"/>
        <v>0.12</v>
      </c>
      <c r="AD14" s="31">
        <v>1</v>
      </c>
      <c r="AE14" s="20">
        <f t="shared" si="6"/>
        <v>0.04</v>
      </c>
      <c r="AF14" s="31">
        <v>1</v>
      </c>
      <c r="AG14" s="20">
        <f t="shared" si="7"/>
        <v>0.04</v>
      </c>
      <c r="AH14" s="31">
        <v>11</v>
      </c>
      <c r="AI14" s="20">
        <f t="shared" si="8"/>
        <v>0.44</v>
      </c>
      <c r="AJ14" s="31">
        <v>0</v>
      </c>
      <c r="AK14" s="20">
        <f t="shared" si="9"/>
        <v>0</v>
      </c>
      <c r="AL14" s="31">
        <v>0</v>
      </c>
      <c r="AM14" s="20">
        <f t="shared" si="10"/>
        <v>0</v>
      </c>
      <c r="AN14" s="31">
        <v>0</v>
      </c>
      <c r="AO14" s="20">
        <f t="shared" si="11"/>
        <v>0</v>
      </c>
      <c r="AP14" s="19">
        <v>25</v>
      </c>
      <c r="AQ14" s="19">
        <v>11</v>
      </c>
      <c r="AR14" s="25">
        <f t="shared" si="12"/>
        <v>0.44</v>
      </c>
      <c r="AS14" s="31">
        <v>14</v>
      </c>
      <c r="AT14" s="25">
        <f t="shared" si="13"/>
        <v>0.56000000000000005</v>
      </c>
      <c r="AU14" s="31">
        <v>1</v>
      </c>
      <c r="AV14" s="26">
        <f t="shared" si="14"/>
        <v>0.33333333333333331</v>
      </c>
      <c r="AW14" s="19">
        <v>2</v>
      </c>
      <c r="AX14" s="26">
        <f t="shared" si="15"/>
        <v>0.66666666666666663</v>
      </c>
      <c r="AY14" s="31">
        <v>0</v>
      </c>
      <c r="AZ14" s="26" t="s">
        <v>192</v>
      </c>
      <c r="BA14" s="31">
        <v>1</v>
      </c>
      <c r="BB14" s="26">
        <f>(BA14/Z14)</f>
        <v>0.33333333333333331</v>
      </c>
      <c r="BC14" s="31">
        <v>2</v>
      </c>
      <c r="BD14" s="26">
        <f t="shared" ref="BD14:BD26" si="35">(BC14/AB14)</f>
        <v>0.66666666666666663</v>
      </c>
      <c r="BE14" s="31">
        <v>1</v>
      </c>
      <c r="BF14" s="26">
        <f>(BE14/AD14)</f>
        <v>1</v>
      </c>
      <c r="BG14" s="31">
        <v>1</v>
      </c>
      <c r="BH14" s="26">
        <f>(BG14/AF14)</f>
        <v>1</v>
      </c>
      <c r="BI14" s="31">
        <v>6</v>
      </c>
      <c r="BJ14" s="26">
        <f t="shared" si="16"/>
        <v>0.54545454545454541</v>
      </c>
      <c r="BK14" s="31">
        <v>0</v>
      </c>
      <c r="BL14" s="26" t="s">
        <v>192</v>
      </c>
      <c r="BM14" s="31">
        <v>0</v>
      </c>
      <c r="BN14" s="26" t="s">
        <v>192</v>
      </c>
      <c r="BO14" s="31">
        <v>0</v>
      </c>
      <c r="BP14" s="26" t="s">
        <v>192</v>
      </c>
      <c r="BQ14" s="32">
        <v>84815390.400000006</v>
      </c>
      <c r="BR14" s="32">
        <v>88208007</v>
      </c>
      <c r="BS14" s="32">
        <v>88208007</v>
      </c>
      <c r="BT14" s="32">
        <v>88208007</v>
      </c>
      <c r="BU14" s="32">
        <v>102208007</v>
      </c>
      <c r="BV14" s="32">
        <v>93280000</v>
      </c>
      <c r="BW14" s="27">
        <v>95000000</v>
      </c>
      <c r="BX14" s="27">
        <v>95000000</v>
      </c>
      <c r="BY14" s="32">
        <v>18137670000</v>
      </c>
      <c r="BZ14" s="27">
        <v>130000000</v>
      </c>
      <c r="CA14" s="18">
        <v>35000000</v>
      </c>
      <c r="CB14" s="20">
        <f t="shared" si="25"/>
        <v>0.26923076923076922</v>
      </c>
      <c r="CC14" s="28">
        <f t="shared" si="17"/>
        <v>5.2377179648764143E-3</v>
      </c>
      <c r="CD14" s="27">
        <f t="shared" si="18"/>
        <v>3800000</v>
      </c>
      <c r="CE14" s="27">
        <f t="shared" si="19"/>
        <v>122.92292603145275</v>
      </c>
      <c r="CF14" s="18">
        <v>65812499.049999997</v>
      </c>
      <c r="CG14" s="29">
        <f t="shared" si="26"/>
        <v>0.69307737911056466</v>
      </c>
      <c r="CH14" s="18">
        <v>5284558.3</v>
      </c>
      <c r="CI14" s="29">
        <f t="shared" si="27"/>
        <v>5.5652161355221802E-2</v>
      </c>
      <c r="CJ14" s="18">
        <v>8315827.4699999997</v>
      </c>
      <c r="CK14" s="29">
        <f t="shared" si="28"/>
        <v>8.7574731110947504E-2</v>
      </c>
      <c r="CL14" s="18">
        <v>15336586.779999999</v>
      </c>
      <c r="CM14" s="29">
        <f t="shared" si="29"/>
        <v>0.16151098231216818</v>
      </c>
      <c r="CN14" s="18">
        <v>207456.78</v>
      </c>
      <c r="CO14" s="20">
        <f t="shared" si="30"/>
        <v>2.1847461110978284E-3</v>
      </c>
      <c r="CP14" s="18">
        <v>0</v>
      </c>
      <c r="CQ14" s="20">
        <f t="shared" si="31"/>
        <v>0</v>
      </c>
      <c r="CR14" s="18">
        <v>0</v>
      </c>
      <c r="CS14" s="29">
        <f t="shared" si="34"/>
        <v>0</v>
      </c>
      <c r="CT14" s="18">
        <v>95000000</v>
      </c>
      <c r="CU14" s="18">
        <v>97774851.120000005</v>
      </c>
      <c r="CV14" s="18">
        <v>94956928.379999995</v>
      </c>
      <c r="CW14" s="17">
        <f t="shared" si="20"/>
        <v>3798277.1351999999</v>
      </c>
      <c r="CX14" s="20">
        <f t="shared" si="32"/>
        <v>2.9208959157894787E-2</v>
      </c>
      <c r="CY14" s="20">
        <f t="shared" si="33"/>
        <v>-4.533854736842607E-4</v>
      </c>
      <c r="CZ14" s="18">
        <v>993108.57</v>
      </c>
      <c r="DA14" s="18">
        <v>16331709.17</v>
      </c>
      <c r="DB14" s="18">
        <v>3355952.57</v>
      </c>
      <c r="DC14" s="18">
        <v>2783526.84</v>
      </c>
      <c r="DD14" s="18">
        <v>286342.78999999998</v>
      </c>
      <c r="DE14" s="18">
        <v>1127744.48</v>
      </c>
      <c r="DF14" s="18">
        <v>1658952.08</v>
      </c>
      <c r="DG14" s="18">
        <v>0</v>
      </c>
      <c r="DH14" s="18">
        <v>0</v>
      </c>
      <c r="DI14" s="18">
        <v>5128630.16</v>
      </c>
    </row>
    <row r="15" spans="1:146" x14ac:dyDescent="0.35">
      <c r="A15" s="15" t="s">
        <v>211</v>
      </c>
      <c r="B15" s="16"/>
      <c r="C15" s="17">
        <v>1852952</v>
      </c>
      <c r="D15" s="17">
        <v>1325869</v>
      </c>
      <c r="E15" s="17">
        <v>1308479</v>
      </c>
      <c r="F15" s="17">
        <f t="shared" si="21"/>
        <v>74118.080000000002</v>
      </c>
      <c r="G15" s="31" t="s">
        <v>212</v>
      </c>
      <c r="H15" s="31" t="s">
        <v>196</v>
      </c>
      <c r="I15" s="31">
        <v>25</v>
      </c>
      <c r="J15" s="31">
        <v>15</v>
      </c>
      <c r="K15" s="29">
        <f t="shared" si="22"/>
        <v>0.6</v>
      </c>
      <c r="L15" s="31">
        <v>10</v>
      </c>
      <c r="M15" s="29">
        <f t="shared" si="23"/>
        <v>0.4</v>
      </c>
      <c r="N15" s="31">
        <v>5</v>
      </c>
      <c r="O15" s="19">
        <v>0</v>
      </c>
      <c r="P15" s="21" t="s">
        <v>197</v>
      </c>
      <c r="Q15" s="33">
        <v>0.4</v>
      </c>
      <c r="R15" s="22" t="str">
        <f t="shared" si="0"/>
        <v>Dividido</v>
      </c>
      <c r="S15" s="23" t="s">
        <v>191</v>
      </c>
      <c r="T15" s="31">
        <v>5</v>
      </c>
      <c r="U15" s="20">
        <f t="shared" si="1"/>
        <v>0.2</v>
      </c>
      <c r="V15" s="31">
        <v>5</v>
      </c>
      <c r="W15" s="20">
        <f t="shared" si="2"/>
        <v>0.2</v>
      </c>
      <c r="X15" s="31">
        <v>0</v>
      </c>
      <c r="Y15" s="20">
        <f t="shared" si="3"/>
        <v>0</v>
      </c>
      <c r="Z15" s="24">
        <v>1</v>
      </c>
      <c r="AA15" s="20">
        <f t="shared" si="4"/>
        <v>0.04</v>
      </c>
      <c r="AB15" s="31">
        <v>4</v>
      </c>
      <c r="AC15" s="20">
        <f t="shared" si="5"/>
        <v>0.16</v>
      </c>
      <c r="AD15" s="31">
        <v>0</v>
      </c>
      <c r="AE15" s="20">
        <f t="shared" si="6"/>
        <v>0</v>
      </c>
      <c r="AF15" s="31">
        <v>0</v>
      </c>
      <c r="AG15" s="20">
        <f t="shared" si="7"/>
        <v>0</v>
      </c>
      <c r="AH15" s="31">
        <v>10</v>
      </c>
      <c r="AI15" s="20">
        <f t="shared" si="8"/>
        <v>0.4</v>
      </c>
      <c r="AJ15" s="31">
        <v>0</v>
      </c>
      <c r="AK15" s="20">
        <f t="shared" si="9"/>
        <v>0</v>
      </c>
      <c r="AL15" s="31">
        <v>0</v>
      </c>
      <c r="AM15" s="20">
        <f t="shared" si="10"/>
        <v>0</v>
      </c>
      <c r="AN15" s="31">
        <v>0</v>
      </c>
      <c r="AO15" s="20">
        <f t="shared" si="11"/>
        <v>0</v>
      </c>
      <c r="AP15" s="19">
        <v>25</v>
      </c>
      <c r="AQ15" s="19">
        <v>15</v>
      </c>
      <c r="AR15" s="25">
        <f t="shared" si="12"/>
        <v>0.6</v>
      </c>
      <c r="AS15" s="31">
        <v>10</v>
      </c>
      <c r="AT15" s="25">
        <f t="shared" si="13"/>
        <v>0.4</v>
      </c>
      <c r="AU15" s="31">
        <v>1</v>
      </c>
      <c r="AV15" s="26">
        <f t="shared" si="14"/>
        <v>0.2</v>
      </c>
      <c r="AW15" s="19">
        <v>3</v>
      </c>
      <c r="AX15" s="26">
        <f t="shared" si="15"/>
        <v>0.6</v>
      </c>
      <c r="AY15" s="31">
        <v>0</v>
      </c>
      <c r="AZ15" s="26" t="s">
        <v>192</v>
      </c>
      <c r="BA15" s="31">
        <v>0</v>
      </c>
      <c r="BB15" s="26">
        <f>(BA15/Z15)</f>
        <v>0</v>
      </c>
      <c r="BC15" s="31">
        <v>2</v>
      </c>
      <c r="BD15" s="26">
        <f t="shared" si="35"/>
        <v>0.5</v>
      </c>
      <c r="BE15" s="31">
        <v>0</v>
      </c>
      <c r="BF15" s="26" t="s">
        <v>192</v>
      </c>
      <c r="BG15" s="31">
        <v>0</v>
      </c>
      <c r="BH15" s="26" t="s">
        <v>192</v>
      </c>
      <c r="BI15" s="31">
        <v>4</v>
      </c>
      <c r="BJ15" s="26">
        <f t="shared" si="16"/>
        <v>0.4</v>
      </c>
      <c r="BK15" s="31">
        <v>0</v>
      </c>
      <c r="BL15" s="26" t="s">
        <v>192</v>
      </c>
      <c r="BM15" s="31">
        <v>0</v>
      </c>
      <c r="BN15" s="26" t="s">
        <v>192</v>
      </c>
      <c r="BO15" s="31">
        <v>0</v>
      </c>
      <c r="BP15" s="26" t="s">
        <v>192</v>
      </c>
      <c r="BQ15" s="32">
        <v>156888086</v>
      </c>
      <c r="BR15" s="32">
        <v>164895159</v>
      </c>
      <c r="BS15" s="32">
        <v>157604925</v>
      </c>
      <c r="BT15" s="32">
        <v>165485177</v>
      </c>
      <c r="BU15" s="32">
        <v>176390000</v>
      </c>
      <c r="BV15" s="32">
        <v>232604500</v>
      </c>
      <c r="BW15" s="27">
        <v>191441070</v>
      </c>
      <c r="BX15" s="27">
        <v>210357736</v>
      </c>
      <c r="BY15" s="37">
        <v>31681191532</v>
      </c>
      <c r="BZ15" s="27">
        <v>258402421</v>
      </c>
      <c r="CA15" s="18">
        <v>48044685</v>
      </c>
      <c r="CB15" s="20">
        <f t="shared" si="25"/>
        <v>0.18592970148681387</v>
      </c>
      <c r="CC15" s="28">
        <f t="shared" si="17"/>
        <v>6.6398303165941669E-3</v>
      </c>
      <c r="CD15" s="27">
        <f t="shared" si="18"/>
        <v>8414309.4399999995</v>
      </c>
      <c r="CE15" s="27">
        <f t="shared" si="19"/>
        <v>113.52573407190256</v>
      </c>
      <c r="CF15" s="18">
        <v>116159655</v>
      </c>
      <c r="CG15" s="29">
        <f t="shared" si="26"/>
        <v>0.43649679677249642</v>
      </c>
      <c r="CH15" s="18">
        <v>15101819</v>
      </c>
      <c r="CI15" s="29">
        <f t="shared" si="27"/>
        <v>5.6748581243100497E-2</v>
      </c>
      <c r="CJ15" s="18">
        <v>132759957</v>
      </c>
      <c r="CK15" s="29">
        <f t="shared" si="28"/>
        <v>0.49887627481464508</v>
      </c>
      <c r="CL15" s="18">
        <v>0</v>
      </c>
      <c r="CM15" s="29">
        <f t="shared" si="29"/>
        <v>0</v>
      </c>
      <c r="CN15" s="18">
        <v>2096570</v>
      </c>
      <c r="CO15" s="20">
        <f t="shared" si="30"/>
        <v>7.8783471697579759E-3</v>
      </c>
      <c r="CP15" s="18">
        <v>0</v>
      </c>
      <c r="CQ15" s="20">
        <f t="shared" si="31"/>
        <v>0</v>
      </c>
      <c r="CR15" s="18">
        <v>0</v>
      </c>
      <c r="CS15" s="29">
        <f t="shared" si="34"/>
        <v>0</v>
      </c>
      <c r="CT15" s="18">
        <v>230441070</v>
      </c>
      <c r="CU15" s="18">
        <v>252744202</v>
      </c>
      <c r="CV15" s="18">
        <v>266118001</v>
      </c>
      <c r="CW15" s="17">
        <f t="shared" si="20"/>
        <v>10644720.039999999</v>
      </c>
      <c r="CX15" s="20">
        <f t="shared" si="32"/>
        <v>9.6784535846843614E-2</v>
      </c>
      <c r="CY15" s="20">
        <f t="shared" si="33"/>
        <v>0.1548201932928015</v>
      </c>
      <c r="CZ15" s="18">
        <v>0</v>
      </c>
      <c r="DA15" s="18">
        <v>11357452</v>
      </c>
      <c r="DB15" s="18">
        <v>1156046</v>
      </c>
      <c r="DC15" s="18">
        <v>15878536</v>
      </c>
      <c r="DD15" s="18">
        <v>2627294</v>
      </c>
      <c r="DE15" s="18">
        <v>9578269</v>
      </c>
      <c r="DF15" s="18">
        <v>128900</v>
      </c>
      <c r="DG15" s="18">
        <v>0</v>
      </c>
      <c r="DH15" s="18">
        <v>0</v>
      </c>
      <c r="DI15" s="18">
        <v>0</v>
      </c>
    </row>
    <row r="16" spans="1:146" x14ac:dyDescent="0.35">
      <c r="A16" s="15" t="s">
        <v>213</v>
      </c>
      <c r="B16" s="16"/>
      <c r="C16" s="17">
        <v>6173718</v>
      </c>
      <c r="D16" s="17">
        <v>4379845</v>
      </c>
      <c r="E16" s="17">
        <v>4291823</v>
      </c>
      <c r="F16" s="17">
        <f t="shared" si="21"/>
        <v>171492.16666666666</v>
      </c>
      <c r="G16" s="31" t="s">
        <v>188</v>
      </c>
      <c r="H16" s="31" t="s">
        <v>196</v>
      </c>
      <c r="I16" s="31">
        <v>36</v>
      </c>
      <c r="J16" s="31">
        <v>22</v>
      </c>
      <c r="K16" s="29">
        <f t="shared" si="22"/>
        <v>0.61111111111111116</v>
      </c>
      <c r="L16" s="31">
        <v>14</v>
      </c>
      <c r="M16" s="29">
        <f t="shared" si="23"/>
        <v>0.3888888888888889</v>
      </c>
      <c r="N16" s="31">
        <v>8</v>
      </c>
      <c r="O16" s="19">
        <v>0</v>
      </c>
      <c r="P16" s="21" t="s">
        <v>190</v>
      </c>
      <c r="Q16" s="33">
        <v>0.52777777777777779</v>
      </c>
      <c r="R16" s="22" t="str">
        <f t="shared" si="0"/>
        <v>Mayoría simple</v>
      </c>
      <c r="S16" s="38">
        <v>0.7</v>
      </c>
      <c r="T16" s="31">
        <v>19</v>
      </c>
      <c r="U16" s="20">
        <f t="shared" si="1"/>
        <v>0.52777777777777779</v>
      </c>
      <c r="V16" s="31">
        <v>4</v>
      </c>
      <c r="W16" s="20">
        <f t="shared" si="2"/>
        <v>0.1111111111111111</v>
      </c>
      <c r="X16" s="31">
        <v>2</v>
      </c>
      <c r="Y16" s="20">
        <f t="shared" si="3"/>
        <v>5.5555555555555552E-2</v>
      </c>
      <c r="Z16" s="24">
        <v>2</v>
      </c>
      <c r="AA16" s="20">
        <f t="shared" si="4"/>
        <v>5.5555555555555552E-2</v>
      </c>
      <c r="AB16" s="31">
        <v>1</v>
      </c>
      <c r="AC16" s="20">
        <f t="shared" si="5"/>
        <v>2.7777777777777776E-2</v>
      </c>
      <c r="AD16" s="31">
        <v>1</v>
      </c>
      <c r="AE16" s="20">
        <f t="shared" si="6"/>
        <v>2.7777777777777776E-2</v>
      </c>
      <c r="AF16" s="31">
        <v>1</v>
      </c>
      <c r="AG16" s="20">
        <f t="shared" si="7"/>
        <v>2.7777777777777776E-2</v>
      </c>
      <c r="AH16" s="31">
        <v>5</v>
      </c>
      <c r="AI16" s="20">
        <f t="shared" si="8"/>
        <v>0.1388888888888889</v>
      </c>
      <c r="AJ16" s="31">
        <v>0</v>
      </c>
      <c r="AK16" s="20">
        <f t="shared" si="9"/>
        <v>0</v>
      </c>
      <c r="AL16" s="31">
        <v>0</v>
      </c>
      <c r="AM16" s="20">
        <f t="shared" si="10"/>
        <v>0</v>
      </c>
      <c r="AN16" s="31">
        <v>1</v>
      </c>
      <c r="AO16" s="20">
        <f t="shared" si="11"/>
        <v>2.7777777777777776E-2</v>
      </c>
      <c r="AP16" s="19">
        <v>36</v>
      </c>
      <c r="AQ16" s="19">
        <v>18</v>
      </c>
      <c r="AR16" s="25">
        <f t="shared" si="12"/>
        <v>0.5</v>
      </c>
      <c r="AS16" s="31">
        <v>18</v>
      </c>
      <c r="AT16" s="25">
        <f t="shared" si="13"/>
        <v>0.5</v>
      </c>
      <c r="AU16" s="31">
        <v>9</v>
      </c>
      <c r="AV16" s="26">
        <f t="shared" si="14"/>
        <v>0.47368421052631576</v>
      </c>
      <c r="AW16" s="19">
        <v>2</v>
      </c>
      <c r="AX16" s="26">
        <f t="shared" si="15"/>
        <v>0.5</v>
      </c>
      <c r="AY16" s="31">
        <v>1</v>
      </c>
      <c r="AZ16" s="26">
        <f t="shared" ref="AZ16:AZ23" si="36">(AY16/X16)</f>
        <v>0.5</v>
      </c>
      <c r="BA16" s="31">
        <v>1</v>
      </c>
      <c r="BB16" s="26">
        <f>(BA16/Z16)</f>
        <v>0.5</v>
      </c>
      <c r="BC16" s="31">
        <v>1</v>
      </c>
      <c r="BD16" s="26">
        <f t="shared" si="35"/>
        <v>1</v>
      </c>
      <c r="BE16" s="31">
        <v>0</v>
      </c>
      <c r="BF16" s="26">
        <f>(BE16/AD16)</f>
        <v>0</v>
      </c>
      <c r="BG16" s="31">
        <v>0</v>
      </c>
      <c r="BH16" s="26">
        <f>(BG16/AF16)</f>
        <v>0</v>
      </c>
      <c r="BI16" s="31">
        <v>3</v>
      </c>
      <c r="BJ16" s="26">
        <f t="shared" si="16"/>
        <v>0.6</v>
      </c>
      <c r="BK16" s="31">
        <v>0</v>
      </c>
      <c r="BL16" s="26" t="s">
        <v>192</v>
      </c>
      <c r="BM16" s="31">
        <v>0</v>
      </c>
      <c r="BN16" s="26" t="s">
        <v>192</v>
      </c>
      <c r="BO16" s="31">
        <v>1</v>
      </c>
      <c r="BP16" s="26">
        <f t="shared" ref="BP16:BP17" si="37">(BO16/AN16)</f>
        <v>1</v>
      </c>
      <c r="BQ16" s="32">
        <v>278858366</v>
      </c>
      <c r="BR16" s="32">
        <v>292794422</v>
      </c>
      <c r="BS16" s="32">
        <v>445251639</v>
      </c>
      <c r="BT16" s="32">
        <v>460374718</v>
      </c>
      <c r="BU16" s="32">
        <v>450650782</v>
      </c>
      <c r="BV16" s="32">
        <v>482251183.36000001</v>
      </c>
      <c r="BW16" s="27">
        <v>510039444</v>
      </c>
      <c r="BX16" s="27">
        <v>503517175</v>
      </c>
      <c r="BY16" s="32">
        <v>83415970643</v>
      </c>
      <c r="BZ16" s="27">
        <v>892331925</v>
      </c>
      <c r="CA16" s="18">
        <v>194407375</v>
      </c>
      <c r="CB16" s="20">
        <f t="shared" si="25"/>
        <v>0.21786441743637044</v>
      </c>
      <c r="CC16" s="28">
        <f t="shared" si="17"/>
        <v>6.0362202959302683E-3</v>
      </c>
      <c r="CD16" s="27">
        <f t="shared" si="18"/>
        <v>13986588.194444444</v>
      </c>
      <c r="CE16" s="27">
        <f t="shared" si="19"/>
        <v>81.558175316721631</v>
      </c>
      <c r="CF16" s="53">
        <v>274313594.80000001</v>
      </c>
      <c r="CG16" s="29">
        <f t="shared" si="26"/>
        <v>0.53386208949136749</v>
      </c>
      <c r="CH16" s="53">
        <v>15213611.59</v>
      </c>
      <c r="CI16" s="29">
        <f t="shared" si="27"/>
        <v>2.9608341059688102E-2</v>
      </c>
      <c r="CJ16" s="53">
        <v>104942340.76000001</v>
      </c>
      <c r="CK16" s="29">
        <f t="shared" si="28"/>
        <v>0.20423609466055054</v>
      </c>
      <c r="CL16" s="53">
        <v>39019544.890000001</v>
      </c>
      <c r="CM16" s="29">
        <f t="shared" si="29"/>
        <v>7.5938838471222611E-2</v>
      </c>
      <c r="CN16" s="53">
        <v>20883208.239999998</v>
      </c>
      <c r="CO16" s="20">
        <f t="shared" si="30"/>
        <v>4.0642364788439356E-2</v>
      </c>
      <c r="CP16" s="53">
        <v>11777297.09</v>
      </c>
      <c r="CQ16" s="20">
        <f t="shared" si="31"/>
        <v>2.2920673828113171E-2</v>
      </c>
      <c r="CR16" s="53">
        <v>47678974.090000004</v>
      </c>
      <c r="CS16" s="29">
        <f t="shared" si="34"/>
        <v>9.2791597700618858E-2</v>
      </c>
      <c r="CT16" s="53">
        <v>514708748</v>
      </c>
      <c r="CU16" s="53">
        <v>550605581.54999995</v>
      </c>
      <c r="CV16" s="53">
        <v>513828571.45999998</v>
      </c>
      <c r="CW16" s="17">
        <f t="shared" si="20"/>
        <v>14273015.873888887</v>
      </c>
      <c r="CX16" s="20">
        <f t="shared" ref="CX16" si="38">(CU16-CT16)/CT16</f>
        <v>6.9742031176823815E-2</v>
      </c>
      <c r="CY16" s="20">
        <f t="shared" ref="CY16" si="39">(CV16-CT16)/CT16</f>
        <v>-1.7100477569501529E-3</v>
      </c>
      <c r="CZ16" s="53">
        <v>15908126.539999999</v>
      </c>
      <c r="DA16" s="53">
        <v>107922855.73999999</v>
      </c>
      <c r="DB16" s="53">
        <v>2824862.06</v>
      </c>
      <c r="DC16" s="53">
        <v>20464509.850000001</v>
      </c>
      <c r="DD16" s="53">
        <v>1766362.65</v>
      </c>
      <c r="DE16" s="53">
        <v>33969938.740000002</v>
      </c>
      <c r="DF16" s="53">
        <v>9310688.7400000002</v>
      </c>
      <c r="DG16" s="53">
        <v>0</v>
      </c>
      <c r="DH16" s="53">
        <v>39019544.890000001</v>
      </c>
      <c r="DI16" s="53">
        <v>0</v>
      </c>
    </row>
    <row r="17" spans="1:113" x14ac:dyDescent="0.35">
      <c r="A17" s="15" t="s">
        <v>214</v>
      </c>
      <c r="B17" s="16"/>
      <c r="C17" s="17">
        <v>3643974</v>
      </c>
      <c r="D17" s="17">
        <v>2530992</v>
      </c>
      <c r="E17" s="17">
        <v>2460249</v>
      </c>
      <c r="F17" s="17">
        <f t="shared" si="21"/>
        <v>79216.826086956527</v>
      </c>
      <c r="G17" s="31" t="s">
        <v>215</v>
      </c>
      <c r="H17" s="31" t="s">
        <v>196</v>
      </c>
      <c r="I17" s="31">
        <v>46</v>
      </c>
      <c r="J17" s="31">
        <v>28</v>
      </c>
      <c r="K17" s="29">
        <f t="shared" si="22"/>
        <v>0.60869565217391308</v>
      </c>
      <c r="L17" s="31">
        <v>18</v>
      </c>
      <c r="M17" s="29">
        <f t="shared" si="23"/>
        <v>0.39130434782608697</v>
      </c>
      <c r="N17" s="31">
        <v>7</v>
      </c>
      <c r="O17" s="19">
        <v>0</v>
      </c>
      <c r="P17" s="21" t="s">
        <v>197</v>
      </c>
      <c r="Q17" s="33">
        <v>0.5</v>
      </c>
      <c r="R17" s="22" t="str">
        <f t="shared" si="0"/>
        <v>Dividido</v>
      </c>
      <c r="S17" s="23" t="s">
        <v>191</v>
      </c>
      <c r="T17" s="31">
        <v>1</v>
      </c>
      <c r="U17" s="20">
        <f t="shared" si="1"/>
        <v>2.1739130434782608E-2</v>
      </c>
      <c r="V17" s="31">
        <v>10</v>
      </c>
      <c r="W17" s="20">
        <f t="shared" si="2"/>
        <v>0.21739130434782608</v>
      </c>
      <c r="X17" s="31">
        <v>7</v>
      </c>
      <c r="Y17" s="20">
        <f t="shared" si="3"/>
        <v>0.15217391304347827</v>
      </c>
      <c r="Z17" s="24">
        <v>2</v>
      </c>
      <c r="AA17" s="20">
        <f t="shared" si="4"/>
        <v>4.3478260869565216E-2</v>
      </c>
      <c r="AB17" s="31">
        <v>1</v>
      </c>
      <c r="AC17" s="20">
        <f t="shared" si="5"/>
        <v>2.1739130434782608E-2</v>
      </c>
      <c r="AD17" s="31">
        <v>1</v>
      </c>
      <c r="AE17" s="20">
        <f t="shared" si="6"/>
        <v>2.1739130434782608E-2</v>
      </c>
      <c r="AF17" s="31">
        <v>0</v>
      </c>
      <c r="AG17" s="20">
        <f t="shared" si="7"/>
        <v>0</v>
      </c>
      <c r="AH17" s="31">
        <v>23</v>
      </c>
      <c r="AI17" s="20">
        <f t="shared" si="8"/>
        <v>0.5</v>
      </c>
      <c r="AJ17" s="31">
        <v>0</v>
      </c>
      <c r="AK17" s="20">
        <f t="shared" si="9"/>
        <v>0</v>
      </c>
      <c r="AL17" s="31">
        <v>0</v>
      </c>
      <c r="AM17" s="20">
        <f t="shared" si="10"/>
        <v>0</v>
      </c>
      <c r="AN17" s="31">
        <v>1</v>
      </c>
      <c r="AO17" s="20">
        <f t="shared" si="11"/>
        <v>2.1739130434782608E-2</v>
      </c>
      <c r="AP17" s="19">
        <v>46</v>
      </c>
      <c r="AQ17" s="19">
        <v>27</v>
      </c>
      <c r="AR17" s="25">
        <f t="shared" si="12"/>
        <v>0.58695652173913049</v>
      </c>
      <c r="AS17" s="31">
        <v>19</v>
      </c>
      <c r="AT17" s="25">
        <f t="shared" si="13"/>
        <v>0.41304347826086957</v>
      </c>
      <c r="AU17" s="31">
        <v>1</v>
      </c>
      <c r="AV17" s="26">
        <f t="shared" si="14"/>
        <v>1</v>
      </c>
      <c r="AW17" s="19">
        <v>3</v>
      </c>
      <c r="AX17" s="26">
        <f t="shared" si="15"/>
        <v>0.3</v>
      </c>
      <c r="AY17" s="31">
        <v>3</v>
      </c>
      <c r="AZ17" s="26">
        <f t="shared" si="36"/>
        <v>0.42857142857142855</v>
      </c>
      <c r="BA17" s="31">
        <v>1</v>
      </c>
      <c r="BB17" s="26">
        <f>(BA17/Z17)</f>
        <v>0.5</v>
      </c>
      <c r="BC17" s="31">
        <v>1</v>
      </c>
      <c r="BD17" s="26">
        <f t="shared" si="35"/>
        <v>1</v>
      </c>
      <c r="BE17" s="31">
        <v>0</v>
      </c>
      <c r="BF17" s="26">
        <f>(BE17/AD17)</f>
        <v>0</v>
      </c>
      <c r="BG17" s="31">
        <v>0</v>
      </c>
      <c r="BH17" s="26" t="s">
        <v>192</v>
      </c>
      <c r="BI17" s="31">
        <v>9</v>
      </c>
      <c r="BJ17" s="26">
        <f t="shared" si="16"/>
        <v>0.39130434782608697</v>
      </c>
      <c r="BK17" s="31">
        <v>0</v>
      </c>
      <c r="BL17" s="26" t="s">
        <v>192</v>
      </c>
      <c r="BM17" s="31">
        <v>0</v>
      </c>
      <c r="BN17" s="26" t="s">
        <v>192</v>
      </c>
      <c r="BO17" s="31">
        <v>1</v>
      </c>
      <c r="BP17" s="26">
        <f t="shared" si="37"/>
        <v>1</v>
      </c>
      <c r="BQ17" s="32">
        <v>387725500</v>
      </c>
      <c r="BR17" s="32">
        <v>401418638</v>
      </c>
      <c r="BS17" s="32">
        <v>416337815</v>
      </c>
      <c r="BT17" s="32">
        <v>418419500</v>
      </c>
      <c r="BU17" s="32">
        <v>428987600</v>
      </c>
      <c r="BV17" s="32">
        <v>460741700</v>
      </c>
      <c r="BW17" s="27">
        <v>502993600</v>
      </c>
      <c r="BX17" s="27">
        <v>524598400</v>
      </c>
      <c r="BY17" s="32">
        <v>59875040000</v>
      </c>
      <c r="BZ17" s="27">
        <v>644639300</v>
      </c>
      <c r="CA17" s="18">
        <v>120040900</v>
      </c>
      <c r="CB17" s="20">
        <f t="shared" si="25"/>
        <v>0.18621405800111784</v>
      </c>
      <c r="CC17" s="28">
        <f t="shared" si="17"/>
        <v>8.7615540632624209E-3</v>
      </c>
      <c r="CD17" s="27">
        <f t="shared" si="18"/>
        <v>11404313.043478262</v>
      </c>
      <c r="CE17" s="27">
        <f t="shared" si="19"/>
        <v>143.96326647775203</v>
      </c>
      <c r="CF17" s="18">
        <v>260249050</v>
      </c>
      <c r="CG17" s="29">
        <f t="shared" si="26"/>
        <v>0.42491705809167535</v>
      </c>
      <c r="CH17" s="18">
        <v>16543424</v>
      </c>
      <c r="CI17" s="29">
        <f t="shared" si="27"/>
        <v>2.7010984504432258E-2</v>
      </c>
      <c r="CJ17" s="18">
        <v>47190683</v>
      </c>
      <c r="CK17" s="29">
        <f t="shared" si="28"/>
        <v>7.704975749074526E-2</v>
      </c>
      <c r="CL17" s="18">
        <v>277882350</v>
      </c>
      <c r="CM17" s="29">
        <f t="shared" si="29"/>
        <v>0.45370751846203189</v>
      </c>
      <c r="CN17" s="18">
        <v>10604726</v>
      </c>
      <c r="CO17" s="20">
        <f t="shared" si="30"/>
        <v>1.7314679818382816E-2</v>
      </c>
      <c r="CP17" s="18">
        <v>0</v>
      </c>
      <c r="CQ17" s="20">
        <f t="shared" si="31"/>
        <v>0</v>
      </c>
      <c r="CR17" s="18">
        <v>0</v>
      </c>
      <c r="CS17" s="29">
        <f t="shared" si="34"/>
        <v>0</v>
      </c>
      <c r="CT17" s="18">
        <v>502993600</v>
      </c>
      <c r="CU17" s="18">
        <v>616302887</v>
      </c>
      <c r="CV17" s="18">
        <v>612470234</v>
      </c>
      <c r="CW17" s="17">
        <f t="shared" si="20"/>
        <v>13314570.304347826</v>
      </c>
      <c r="CX17" s="20">
        <f>(CU17-CT17)/CT17</f>
        <v>0.22526983842339146</v>
      </c>
      <c r="CY17" s="20">
        <f>(CV17-CT17)/CT17</f>
        <v>0.21765015300393484</v>
      </c>
      <c r="CZ17" s="18">
        <v>1973035</v>
      </c>
      <c r="DA17" s="18">
        <v>54550013</v>
      </c>
      <c r="DB17" s="18">
        <v>1477189</v>
      </c>
      <c r="DC17" s="18">
        <v>14973905</v>
      </c>
      <c r="DD17" s="18">
        <v>2410525</v>
      </c>
      <c r="DE17" s="18">
        <v>12615508</v>
      </c>
      <c r="DF17" s="18">
        <v>176888</v>
      </c>
      <c r="DG17" s="18">
        <v>0</v>
      </c>
      <c r="DH17" s="18">
        <v>277882350</v>
      </c>
      <c r="DI17" s="18">
        <v>0</v>
      </c>
    </row>
    <row r="18" spans="1:113" x14ac:dyDescent="0.35">
      <c r="A18" s="15" t="s">
        <v>216</v>
      </c>
      <c r="B18" s="16"/>
      <c r="C18" s="17">
        <v>3050720</v>
      </c>
      <c r="D18" s="17">
        <v>2135138</v>
      </c>
      <c r="E18" s="17">
        <v>2095539</v>
      </c>
      <c r="F18" s="17">
        <f t="shared" si="21"/>
        <v>101690.66666666667</v>
      </c>
      <c r="G18" s="31" t="s">
        <v>188</v>
      </c>
      <c r="H18" s="31" t="s">
        <v>196</v>
      </c>
      <c r="I18" s="31">
        <v>30</v>
      </c>
      <c r="J18" s="31">
        <v>18</v>
      </c>
      <c r="K18" s="29">
        <f t="shared" si="22"/>
        <v>0.6</v>
      </c>
      <c r="L18" s="31">
        <v>12</v>
      </c>
      <c r="M18" s="29">
        <f t="shared" si="23"/>
        <v>0.4</v>
      </c>
      <c r="N18" s="31">
        <v>7</v>
      </c>
      <c r="O18" s="19">
        <v>0</v>
      </c>
      <c r="P18" s="21" t="s">
        <v>197</v>
      </c>
      <c r="Q18" s="33">
        <v>0.56666666666666665</v>
      </c>
      <c r="R18" s="22" t="str">
        <f t="shared" si="0"/>
        <v>Mayoría simple</v>
      </c>
      <c r="S18" s="23" t="s">
        <v>191</v>
      </c>
      <c r="T18" s="31">
        <v>3</v>
      </c>
      <c r="U18" s="20">
        <f t="shared" si="1"/>
        <v>0.1</v>
      </c>
      <c r="V18" s="31">
        <v>5</v>
      </c>
      <c r="W18" s="20">
        <f t="shared" si="2"/>
        <v>0.16666666666666666</v>
      </c>
      <c r="X18" s="31">
        <v>1</v>
      </c>
      <c r="Y18" s="20">
        <f t="shared" si="3"/>
        <v>3.3333333333333333E-2</v>
      </c>
      <c r="Z18" s="24">
        <v>0</v>
      </c>
      <c r="AA18" s="20">
        <f t="shared" si="4"/>
        <v>0</v>
      </c>
      <c r="AB18" s="31">
        <v>1</v>
      </c>
      <c r="AC18" s="20">
        <f t="shared" si="5"/>
        <v>3.3333333333333333E-2</v>
      </c>
      <c r="AD18" s="31">
        <v>0</v>
      </c>
      <c r="AE18" s="20">
        <f t="shared" si="6"/>
        <v>0</v>
      </c>
      <c r="AF18" s="31">
        <v>1</v>
      </c>
      <c r="AG18" s="20">
        <f t="shared" si="7"/>
        <v>3.3333333333333333E-2</v>
      </c>
      <c r="AH18" s="31">
        <v>17</v>
      </c>
      <c r="AI18" s="20">
        <f t="shared" si="8"/>
        <v>0.56666666666666665</v>
      </c>
      <c r="AJ18" s="31">
        <v>2</v>
      </c>
      <c r="AK18" s="20">
        <f t="shared" si="9"/>
        <v>6.6666666666666666E-2</v>
      </c>
      <c r="AL18" s="31">
        <v>0</v>
      </c>
      <c r="AM18" s="20">
        <f t="shared" si="10"/>
        <v>0</v>
      </c>
      <c r="AN18" s="31">
        <v>0</v>
      </c>
      <c r="AO18" s="20">
        <f t="shared" si="11"/>
        <v>0</v>
      </c>
      <c r="AP18" s="19">
        <v>30</v>
      </c>
      <c r="AQ18" s="19">
        <v>14</v>
      </c>
      <c r="AR18" s="25">
        <f t="shared" si="12"/>
        <v>0.46666666666666667</v>
      </c>
      <c r="AS18" s="31">
        <v>16</v>
      </c>
      <c r="AT18" s="25">
        <f t="shared" si="13"/>
        <v>0.53333333333333333</v>
      </c>
      <c r="AU18" s="31">
        <v>2</v>
      </c>
      <c r="AV18" s="26">
        <f t="shared" si="14"/>
        <v>0.66666666666666663</v>
      </c>
      <c r="AW18" s="19">
        <v>3</v>
      </c>
      <c r="AX18" s="26">
        <f t="shared" si="15"/>
        <v>0.6</v>
      </c>
      <c r="AY18" s="31">
        <v>1</v>
      </c>
      <c r="AZ18" s="26">
        <f t="shared" si="36"/>
        <v>1</v>
      </c>
      <c r="BA18" s="31">
        <v>0</v>
      </c>
      <c r="BB18" s="26" t="s">
        <v>192</v>
      </c>
      <c r="BC18" s="31">
        <v>0</v>
      </c>
      <c r="BD18" s="26">
        <f t="shared" si="35"/>
        <v>0</v>
      </c>
      <c r="BE18" s="31">
        <v>0</v>
      </c>
      <c r="BF18" s="26" t="s">
        <v>192</v>
      </c>
      <c r="BG18" s="31">
        <v>0</v>
      </c>
      <c r="BH18" s="26">
        <f>(BG18/AF18)</f>
        <v>0</v>
      </c>
      <c r="BI18" s="31">
        <v>9</v>
      </c>
      <c r="BJ18" s="26">
        <f t="shared" si="16"/>
        <v>0.52941176470588236</v>
      </c>
      <c r="BK18" s="31">
        <v>1</v>
      </c>
      <c r="BL18" s="26">
        <f>(BK18/AJ18)</f>
        <v>0.5</v>
      </c>
      <c r="BM18" s="31">
        <v>0</v>
      </c>
      <c r="BN18" s="26" t="s">
        <v>192</v>
      </c>
      <c r="BO18" s="31">
        <v>0</v>
      </c>
      <c r="BP18" s="26" t="s">
        <v>192</v>
      </c>
      <c r="BQ18" s="32">
        <v>93733499</v>
      </c>
      <c r="BR18" s="32">
        <v>100386706</v>
      </c>
      <c r="BS18" s="32">
        <v>113395423</v>
      </c>
      <c r="BT18" s="32">
        <v>111544908</v>
      </c>
      <c r="BU18" s="32">
        <v>129828040</v>
      </c>
      <c r="BV18" s="32">
        <v>130992792</v>
      </c>
      <c r="BW18" s="27">
        <v>132489711</v>
      </c>
      <c r="BX18" s="27">
        <v>214893541</v>
      </c>
      <c r="BY18" s="32">
        <v>46271736282.660004</v>
      </c>
      <c r="BZ18" s="27">
        <v>311774462</v>
      </c>
      <c r="CA18" s="18">
        <v>96880921</v>
      </c>
      <c r="CB18" s="20">
        <f t="shared" si="25"/>
        <v>0.31074039989843683</v>
      </c>
      <c r="CC18" s="28">
        <f t="shared" si="17"/>
        <v>4.6441641974980259E-3</v>
      </c>
      <c r="CD18" s="27">
        <f t="shared" si="18"/>
        <v>7163118.0333333332</v>
      </c>
      <c r="CE18" s="27">
        <f t="shared" si="19"/>
        <v>70.440270165731363</v>
      </c>
      <c r="CF18" s="18">
        <v>65598408.240000002</v>
      </c>
      <c r="CG18" s="29">
        <f t="shared" si="26"/>
        <v>0.45501256060640993</v>
      </c>
      <c r="CH18" s="18">
        <v>7407882.0199999996</v>
      </c>
      <c r="CI18" s="29">
        <f t="shared" si="27"/>
        <v>5.1383554220680645E-2</v>
      </c>
      <c r="CJ18" s="18">
        <v>70303647.269999996</v>
      </c>
      <c r="CK18" s="29">
        <f t="shared" si="28"/>
        <v>0.48764967660886854</v>
      </c>
      <c r="CL18" s="18">
        <v>0</v>
      </c>
      <c r="CM18" s="29">
        <f t="shared" si="29"/>
        <v>0</v>
      </c>
      <c r="CN18" s="18">
        <v>394406.93</v>
      </c>
      <c r="CO18" s="20">
        <f t="shared" si="30"/>
        <v>2.7357387466420799E-3</v>
      </c>
      <c r="CP18" s="18">
        <v>464001.47</v>
      </c>
      <c r="CQ18" s="20">
        <f t="shared" si="31"/>
        <v>3.2184698173987015E-3</v>
      </c>
      <c r="CR18" s="18">
        <v>0</v>
      </c>
      <c r="CS18" s="29">
        <f t="shared" si="34"/>
        <v>0</v>
      </c>
      <c r="CT18" s="18">
        <v>132489711</v>
      </c>
      <c r="CU18" s="18">
        <v>144168345.93000001</v>
      </c>
      <c r="CV18" s="18">
        <v>144168345.93000001</v>
      </c>
      <c r="CW18" s="17">
        <f t="shared" si="20"/>
        <v>4805611.5310000004</v>
      </c>
      <c r="CX18" s="20">
        <f>(CU18-CT18)/CT18</f>
        <v>8.8147485882884957E-2</v>
      </c>
      <c r="CY18" s="20">
        <f>(CV18-CT18)/CT18</f>
        <v>8.8147485882884957E-2</v>
      </c>
      <c r="CZ18" s="18">
        <v>6370757.54</v>
      </c>
      <c r="DA18" s="18">
        <v>32115768.84</v>
      </c>
      <c r="DB18" s="18">
        <v>3035989.88</v>
      </c>
      <c r="DC18" s="18">
        <v>3979166.37</v>
      </c>
      <c r="DD18" s="18">
        <v>286785.26</v>
      </c>
      <c r="DE18" s="18">
        <v>1777343.69</v>
      </c>
      <c r="DF18" s="18">
        <v>54928861.890000001</v>
      </c>
      <c r="DG18" s="18">
        <v>0</v>
      </c>
      <c r="DH18" s="18">
        <v>0</v>
      </c>
      <c r="DI18" s="18">
        <v>0</v>
      </c>
    </row>
    <row r="19" spans="1:113" x14ac:dyDescent="0.35">
      <c r="A19" s="15" t="s">
        <v>217</v>
      </c>
      <c r="B19" s="16"/>
      <c r="C19" s="17">
        <v>8325800</v>
      </c>
      <c r="D19" s="17">
        <v>5863675</v>
      </c>
      <c r="E19" s="17">
        <v>5738396</v>
      </c>
      <c r="F19" s="17">
        <f t="shared" si="21"/>
        <v>219100</v>
      </c>
      <c r="G19" s="31" t="s">
        <v>215</v>
      </c>
      <c r="H19" s="31" t="s">
        <v>196</v>
      </c>
      <c r="I19" s="31">
        <v>38</v>
      </c>
      <c r="J19" s="31">
        <v>20</v>
      </c>
      <c r="K19" s="29">
        <f t="shared" si="22"/>
        <v>0.52631578947368418</v>
      </c>
      <c r="L19" s="31">
        <v>18</v>
      </c>
      <c r="M19" s="29">
        <f t="shared" si="23"/>
        <v>0.47368421052631576</v>
      </c>
      <c r="N19" s="31">
        <v>7</v>
      </c>
      <c r="O19" s="19">
        <v>0</v>
      </c>
      <c r="P19" s="21" t="s">
        <v>218</v>
      </c>
      <c r="Q19" s="33">
        <v>0.42105263157894735</v>
      </c>
      <c r="R19" s="22" t="str">
        <f t="shared" si="0"/>
        <v>Dividido</v>
      </c>
      <c r="S19" s="23" t="s">
        <v>191</v>
      </c>
      <c r="T19" s="31">
        <v>9</v>
      </c>
      <c r="U19" s="20">
        <f t="shared" si="1"/>
        <v>0.23684210526315788</v>
      </c>
      <c r="V19" s="31">
        <v>3</v>
      </c>
      <c r="W19" s="20">
        <f t="shared" si="2"/>
        <v>7.8947368421052627E-2</v>
      </c>
      <c r="X19" s="31">
        <v>2</v>
      </c>
      <c r="Y19" s="20">
        <f t="shared" si="3"/>
        <v>5.2631578947368418E-2</v>
      </c>
      <c r="Z19" s="24">
        <v>1</v>
      </c>
      <c r="AA19" s="20">
        <f t="shared" si="4"/>
        <v>2.6315789473684209E-2</v>
      </c>
      <c r="AB19" s="31">
        <v>1</v>
      </c>
      <c r="AC19" s="20">
        <f t="shared" si="5"/>
        <v>2.6315789473684209E-2</v>
      </c>
      <c r="AD19" s="31">
        <v>16</v>
      </c>
      <c r="AE19" s="20">
        <f t="shared" si="6"/>
        <v>0.42105263157894735</v>
      </c>
      <c r="AF19" s="31">
        <v>0</v>
      </c>
      <c r="AG19" s="20">
        <f t="shared" si="7"/>
        <v>0</v>
      </c>
      <c r="AH19" s="31">
        <v>6</v>
      </c>
      <c r="AI19" s="20">
        <f t="shared" si="8"/>
        <v>0.15789473684210525</v>
      </c>
      <c r="AJ19" s="31">
        <v>0</v>
      </c>
      <c r="AK19" s="20">
        <f t="shared" si="9"/>
        <v>0</v>
      </c>
      <c r="AL19" s="31">
        <v>0</v>
      </c>
      <c r="AM19" s="20">
        <f t="shared" si="10"/>
        <v>0</v>
      </c>
      <c r="AN19" s="31">
        <v>0</v>
      </c>
      <c r="AO19" s="20">
        <f t="shared" si="11"/>
        <v>0</v>
      </c>
      <c r="AP19" s="19">
        <v>38</v>
      </c>
      <c r="AQ19" s="19">
        <v>22</v>
      </c>
      <c r="AR19" s="25">
        <f t="shared" si="12"/>
        <v>0.57894736842105265</v>
      </c>
      <c r="AS19" s="31">
        <v>16</v>
      </c>
      <c r="AT19" s="25">
        <f t="shared" si="13"/>
        <v>0.42105263157894735</v>
      </c>
      <c r="AU19" s="31">
        <v>3</v>
      </c>
      <c r="AV19" s="26">
        <f t="shared" si="14"/>
        <v>0.33333333333333331</v>
      </c>
      <c r="AW19" s="19">
        <v>2</v>
      </c>
      <c r="AX19" s="26">
        <f t="shared" si="15"/>
        <v>0.66666666666666663</v>
      </c>
      <c r="AY19" s="31">
        <v>0</v>
      </c>
      <c r="AZ19" s="26">
        <f t="shared" si="36"/>
        <v>0</v>
      </c>
      <c r="BA19" s="31">
        <v>1</v>
      </c>
      <c r="BB19" s="26">
        <f>(BA19/Z19)</f>
        <v>1</v>
      </c>
      <c r="BC19" s="31">
        <v>0</v>
      </c>
      <c r="BD19" s="26">
        <f t="shared" si="35"/>
        <v>0</v>
      </c>
      <c r="BE19" s="31">
        <v>6</v>
      </c>
      <c r="BF19" s="26">
        <f>(BE19/AD19)</f>
        <v>0.375</v>
      </c>
      <c r="BG19" s="31">
        <v>0</v>
      </c>
      <c r="BH19" s="26" t="s">
        <v>192</v>
      </c>
      <c r="BI19" s="31">
        <v>4</v>
      </c>
      <c r="BJ19" s="26">
        <f t="shared" si="16"/>
        <v>0.66666666666666663</v>
      </c>
      <c r="BK19" s="31">
        <v>0</v>
      </c>
      <c r="BL19" s="26" t="s">
        <v>192</v>
      </c>
      <c r="BM19" s="31">
        <v>0</v>
      </c>
      <c r="BN19" s="26" t="s">
        <v>192</v>
      </c>
      <c r="BO19" s="31">
        <v>0</v>
      </c>
      <c r="BP19" s="26" t="s">
        <v>192</v>
      </c>
      <c r="BQ19" s="32">
        <v>575941400</v>
      </c>
      <c r="BR19" s="32">
        <v>603748000</v>
      </c>
      <c r="BS19" s="32">
        <v>647459355</v>
      </c>
      <c r="BT19" s="32">
        <v>670120433</v>
      </c>
      <c r="BU19" s="32">
        <v>691328618</v>
      </c>
      <c r="BV19" s="32">
        <v>712068476</v>
      </c>
      <c r="BW19" s="27">
        <v>704407380</v>
      </c>
      <c r="BX19" s="27">
        <v>699900000</v>
      </c>
      <c r="BY19" s="32">
        <v>116946234556</v>
      </c>
      <c r="BZ19" s="27">
        <v>997060129</v>
      </c>
      <c r="CA19" s="18">
        <v>297160129</v>
      </c>
      <c r="CB19" s="20">
        <f t="shared" si="25"/>
        <v>0.29803631732625424</v>
      </c>
      <c r="CC19" s="28">
        <f t="shared" si="17"/>
        <v>5.9848015000846487E-3</v>
      </c>
      <c r="CD19" s="27">
        <f t="shared" si="18"/>
        <v>18418421.052631579</v>
      </c>
      <c r="CE19" s="27">
        <f t="shared" si="19"/>
        <v>84.063993850440795</v>
      </c>
      <c r="CF19" s="18">
        <v>654604129.24000001</v>
      </c>
      <c r="CG19" s="29">
        <f t="shared" si="26"/>
        <v>0.95616870892778594</v>
      </c>
      <c r="CH19" s="18">
        <v>2899171.81</v>
      </c>
      <c r="CI19" s="29">
        <f t="shared" si="27"/>
        <v>4.2347691416886671E-3</v>
      </c>
      <c r="CJ19" s="18">
        <v>22169360.640000001</v>
      </c>
      <c r="CK19" s="29">
        <f t="shared" si="28"/>
        <v>3.2382394173886275E-2</v>
      </c>
      <c r="CL19" s="18">
        <v>0</v>
      </c>
      <c r="CM19" s="29">
        <f t="shared" si="29"/>
        <v>0</v>
      </c>
      <c r="CN19" s="18">
        <v>4938875.09</v>
      </c>
      <c r="CO19" s="20">
        <f t="shared" si="30"/>
        <v>7.2141277566391757E-3</v>
      </c>
      <c r="CP19" s="18">
        <v>0</v>
      </c>
      <c r="CQ19" s="20">
        <f t="shared" si="31"/>
        <v>0</v>
      </c>
      <c r="CR19" s="18">
        <v>0</v>
      </c>
      <c r="CS19" s="29">
        <f t="shared" si="34"/>
        <v>0</v>
      </c>
      <c r="CT19" s="39">
        <v>866200044.64999998</v>
      </c>
      <c r="CU19" s="18">
        <v>881294755.19000006</v>
      </c>
      <c r="CV19" s="18">
        <v>684611536.77999997</v>
      </c>
      <c r="CW19" s="17">
        <f t="shared" si="20"/>
        <v>18016093.073157895</v>
      </c>
      <c r="CX19" s="20">
        <f t="shared" ref="CX19:CX37" si="40">(CU19-CT19)/CT19</f>
        <v>1.7426356224790204E-2</v>
      </c>
      <c r="CY19" s="20">
        <f t="shared" ref="CY19:CY37" si="41">(CV19-CT19)/CT19</f>
        <v>-0.20963807262717624</v>
      </c>
      <c r="CZ19" s="18">
        <v>102672935.97</v>
      </c>
      <c r="DA19" s="18">
        <v>70553993.840000004</v>
      </c>
      <c r="DB19" s="18">
        <v>228427.94</v>
      </c>
      <c r="DC19" s="18">
        <v>47.99</v>
      </c>
      <c r="DD19" s="18">
        <v>259673.57</v>
      </c>
      <c r="DE19" s="18">
        <v>147083.82999999999</v>
      </c>
      <c r="DF19" s="18">
        <v>13461455.52</v>
      </c>
      <c r="DG19" s="18">
        <v>0</v>
      </c>
      <c r="DH19" s="18">
        <v>0</v>
      </c>
      <c r="DI19" s="18">
        <v>0</v>
      </c>
    </row>
    <row r="20" spans="1:113" x14ac:dyDescent="0.35">
      <c r="A20" s="15" t="s">
        <v>219</v>
      </c>
      <c r="B20" s="16"/>
      <c r="C20" s="17">
        <v>17245551</v>
      </c>
      <c r="D20" s="17">
        <v>11715114</v>
      </c>
      <c r="E20" s="17">
        <v>11544872</v>
      </c>
      <c r="F20" s="17">
        <f t="shared" si="21"/>
        <v>229940.68</v>
      </c>
      <c r="G20" s="31" t="s">
        <v>220</v>
      </c>
      <c r="H20" s="31" t="s">
        <v>196</v>
      </c>
      <c r="I20" s="31">
        <v>75</v>
      </c>
      <c r="J20" s="31">
        <v>45</v>
      </c>
      <c r="K20" s="29">
        <f t="shared" si="22"/>
        <v>0.6</v>
      </c>
      <c r="L20" s="31">
        <v>30</v>
      </c>
      <c r="M20" s="29">
        <f t="shared" si="23"/>
        <v>0.4</v>
      </c>
      <c r="N20" s="31">
        <v>7</v>
      </c>
      <c r="O20" s="19">
        <v>0</v>
      </c>
      <c r="P20" s="21" t="s">
        <v>197</v>
      </c>
      <c r="Q20" s="33">
        <v>0.48</v>
      </c>
      <c r="R20" s="22" t="str">
        <f t="shared" si="0"/>
        <v>Dividido</v>
      </c>
      <c r="S20" s="23" t="s">
        <v>191</v>
      </c>
      <c r="T20" s="31">
        <v>8</v>
      </c>
      <c r="U20" s="20">
        <f t="shared" si="1"/>
        <v>0.10666666666666667</v>
      </c>
      <c r="V20" s="31">
        <v>12</v>
      </c>
      <c r="W20" s="20">
        <f t="shared" si="2"/>
        <v>0.16</v>
      </c>
      <c r="X20" s="31">
        <v>3</v>
      </c>
      <c r="Y20" s="20">
        <f t="shared" si="3"/>
        <v>0.04</v>
      </c>
      <c r="Z20" s="24">
        <v>2</v>
      </c>
      <c r="AA20" s="20">
        <f t="shared" si="4"/>
        <v>2.6666666666666668E-2</v>
      </c>
      <c r="AB20" s="31">
        <v>8</v>
      </c>
      <c r="AC20" s="20">
        <f t="shared" si="5"/>
        <v>0.10666666666666667</v>
      </c>
      <c r="AD20" s="31">
        <v>0</v>
      </c>
      <c r="AE20" s="20">
        <f t="shared" si="6"/>
        <v>0</v>
      </c>
      <c r="AF20" s="31">
        <v>0</v>
      </c>
      <c r="AG20" s="20">
        <f t="shared" si="7"/>
        <v>0</v>
      </c>
      <c r="AH20" s="31">
        <v>36</v>
      </c>
      <c r="AI20" s="20">
        <f t="shared" si="8"/>
        <v>0.48</v>
      </c>
      <c r="AJ20" s="31">
        <v>2</v>
      </c>
      <c r="AK20" s="20">
        <f t="shared" si="9"/>
        <v>2.6666666666666668E-2</v>
      </c>
      <c r="AL20" s="31">
        <v>0</v>
      </c>
      <c r="AM20" s="20">
        <f t="shared" si="10"/>
        <v>0</v>
      </c>
      <c r="AN20" s="31">
        <v>4</v>
      </c>
      <c r="AO20" s="20">
        <f t="shared" si="11"/>
        <v>5.3333333333333337E-2</v>
      </c>
      <c r="AP20" s="19">
        <v>75</v>
      </c>
      <c r="AQ20" s="19">
        <v>38</v>
      </c>
      <c r="AR20" s="25">
        <f t="shared" si="12"/>
        <v>0.50666666666666671</v>
      </c>
      <c r="AS20" s="31">
        <v>37</v>
      </c>
      <c r="AT20" s="25">
        <f t="shared" si="13"/>
        <v>0.49333333333333335</v>
      </c>
      <c r="AU20" s="31">
        <v>3</v>
      </c>
      <c r="AV20" s="26">
        <f t="shared" si="14"/>
        <v>0.375</v>
      </c>
      <c r="AW20" s="19">
        <v>6</v>
      </c>
      <c r="AX20" s="26">
        <f t="shared" si="15"/>
        <v>0.5</v>
      </c>
      <c r="AY20" s="31">
        <v>2</v>
      </c>
      <c r="AZ20" s="26">
        <f t="shared" si="36"/>
        <v>0.66666666666666663</v>
      </c>
      <c r="BA20" s="31">
        <v>1</v>
      </c>
      <c r="BB20" s="26">
        <f>(BA20/Z20)</f>
        <v>0.5</v>
      </c>
      <c r="BC20" s="31">
        <v>3</v>
      </c>
      <c r="BD20" s="26">
        <f t="shared" si="35"/>
        <v>0.375</v>
      </c>
      <c r="BE20" s="31">
        <v>0</v>
      </c>
      <c r="BF20" s="26" t="s">
        <v>192</v>
      </c>
      <c r="BG20" s="31">
        <v>0</v>
      </c>
      <c r="BH20" s="26" t="s">
        <v>192</v>
      </c>
      <c r="BI20" s="31">
        <v>18</v>
      </c>
      <c r="BJ20" s="26">
        <f t="shared" si="16"/>
        <v>0.5</v>
      </c>
      <c r="BK20" s="31">
        <v>2</v>
      </c>
      <c r="BL20" s="26">
        <f>(BK20/AJ20)</f>
        <v>1</v>
      </c>
      <c r="BM20" s="31">
        <v>0</v>
      </c>
      <c r="BN20" s="26" t="s">
        <v>192</v>
      </c>
      <c r="BO20" s="31">
        <v>2</v>
      </c>
      <c r="BP20" s="26">
        <f>(BO20/AN20)</f>
        <v>0.5</v>
      </c>
      <c r="BQ20" s="32" t="s">
        <v>221</v>
      </c>
      <c r="BR20" s="32" t="s">
        <v>221</v>
      </c>
      <c r="BS20" s="32" t="s">
        <v>221</v>
      </c>
      <c r="BT20" s="32" t="s">
        <v>221</v>
      </c>
      <c r="BU20" s="32">
        <v>1404095075</v>
      </c>
      <c r="BV20" s="32">
        <v>1469046035</v>
      </c>
      <c r="BW20" s="27">
        <v>1582062742</v>
      </c>
      <c r="BX20" s="27">
        <v>1281028543</v>
      </c>
      <c r="BY20" s="27">
        <v>291059430336</v>
      </c>
      <c r="BZ20" s="27">
        <v>1508265749</v>
      </c>
      <c r="CA20" s="18">
        <v>227237206</v>
      </c>
      <c r="CB20" s="20">
        <f t="shared" si="25"/>
        <v>0.15066125193830149</v>
      </c>
      <c r="CC20" s="28">
        <f t="shared" si="17"/>
        <v>4.401261081014198E-3</v>
      </c>
      <c r="CD20" s="27">
        <f t="shared" si="18"/>
        <v>17080380.573333334</v>
      </c>
      <c r="CE20" s="27">
        <f t="shared" si="19"/>
        <v>74.281682446678573</v>
      </c>
      <c r="CF20" s="18">
        <v>1087924092.5799999</v>
      </c>
      <c r="CG20" s="29">
        <f t="shared" si="26"/>
        <v>0.6531513201697019</v>
      </c>
      <c r="CH20" s="18">
        <v>83040400.370000005</v>
      </c>
      <c r="CI20" s="29">
        <f t="shared" si="27"/>
        <v>4.9854532590101412E-2</v>
      </c>
      <c r="CJ20" s="18">
        <v>336287617.02999997</v>
      </c>
      <c r="CK20" s="29">
        <f t="shared" si="28"/>
        <v>0.20189524482262169</v>
      </c>
      <c r="CL20" s="18">
        <v>151477083.56</v>
      </c>
      <c r="CM20" s="29">
        <f t="shared" si="29"/>
        <v>9.0941507571581745E-2</v>
      </c>
      <c r="CN20" s="18">
        <v>6763000.6900000004</v>
      </c>
      <c r="CO20" s="20">
        <f t="shared" si="30"/>
        <v>4.0602674939449277E-3</v>
      </c>
      <c r="CP20" s="31">
        <v>0</v>
      </c>
      <c r="CQ20" s="20">
        <f t="shared" si="31"/>
        <v>0</v>
      </c>
      <c r="CR20" s="31">
        <v>161780.56</v>
      </c>
      <c r="CS20" s="29">
        <f t="shared" si="34"/>
        <v>9.7127352048252848E-5</v>
      </c>
      <c r="CT20" s="32">
        <v>1588243109</v>
      </c>
      <c r="CU20" s="18">
        <v>1685355499.48</v>
      </c>
      <c r="CV20" s="18">
        <v>1665653974.79</v>
      </c>
      <c r="CW20" s="17">
        <f t="shared" si="20"/>
        <v>22208719.663866665</v>
      </c>
      <c r="CX20" s="20">
        <f t="shared" si="40"/>
        <v>6.1144537589805481E-2</v>
      </c>
      <c r="CY20" s="20">
        <f t="shared" si="41"/>
        <v>4.87399349327194E-2</v>
      </c>
      <c r="CZ20" s="18">
        <v>176792.4</v>
      </c>
      <c r="DA20" s="18">
        <v>700573687.84000003</v>
      </c>
      <c r="DB20" s="18">
        <v>36132172.100000001</v>
      </c>
      <c r="DC20" s="18">
        <v>46397633.659999996</v>
      </c>
      <c r="DD20" s="18">
        <v>1939085.95</v>
      </c>
      <c r="DE20" s="18">
        <v>38701262.710000001</v>
      </c>
      <c r="DF20" s="18">
        <v>173714133.37</v>
      </c>
      <c r="DG20" s="18">
        <v>0</v>
      </c>
      <c r="DH20" s="18">
        <v>151477083.56</v>
      </c>
      <c r="DI20" s="18">
        <v>0</v>
      </c>
    </row>
    <row r="21" spans="1:113" x14ac:dyDescent="0.35">
      <c r="A21" s="15" t="s">
        <v>222</v>
      </c>
      <c r="B21" s="16"/>
      <c r="C21" s="17">
        <v>4791977</v>
      </c>
      <c r="D21" s="17">
        <v>3440837</v>
      </c>
      <c r="E21" s="17">
        <v>3351044</v>
      </c>
      <c r="F21" s="17">
        <f t="shared" si="21"/>
        <v>119799.425</v>
      </c>
      <c r="G21" s="31" t="s">
        <v>223</v>
      </c>
      <c r="H21" s="31" t="s">
        <v>196</v>
      </c>
      <c r="I21" s="31">
        <v>40</v>
      </c>
      <c r="J21" s="31">
        <v>24</v>
      </c>
      <c r="K21" s="29">
        <f t="shared" si="22"/>
        <v>0.6</v>
      </c>
      <c r="L21" s="31">
        <v>16</v>
      </c>
      <c r="M21" s="29">
        <f t="shared" si="23"/>
        <v>0.4</v>
      </c>
      <c r="N21" s="31">
        <v>7</v>
      </c>
      <c r="O21" s="19">
        <v>0</v>
      </c>
      <c r="P21" s="21" t="s">
        <v>197</v>
      </c>
      <c r="Q21" s="33">
        <v>0.3</v>
      </c>
      <c r="R21" s="22" t="str">
        <f t="shared" si="0"/>
        <v>Dividido</v>
      </c>
      <c r="S21" s="35" t="s">
        <v>224</v>
      </c>
      <c r="T21" s="31">
        <v>8</v>
      </c>
      <c r="U21" s="20">
        <f t="shared" si="1"/>
        <v>0.2</v>
      </c>
      <c r="V21" s="31">
        <v>5</v>
      </c>
      <c r="W21" s="20">
        <f t="shared" si="2"/>
        <v>0.125</v>
      </c>
      <c r="X21" s="31">
        <v>4</v>
      </c>
      <c r="Y21" s="20">
        <f t="shared" si="3"/>
        <v>0.1</v>
      </c>
      <c r="Z21" s="24">
        <v>2</v>
      </c>
      <c r="AA21" s="20">
        <f t="shared" si="4"/>
        <v>0.05</v>
      </c>
      <c r="AB21" s="31">
        <v>4</v>
      </c>
      <c r="AC21" s="20">
        <f t="shared" si="5"/>
        <v>0.1</v>
      </c>
      <c r="AD21" s="31">
        <v>1</v>
      </c>
      <c r="AE21" s="20">
        <f t="shared" si="6"/>
        <v>2.5000000000000001E-2</v>
      </c>
      <c r="AF21" s="31">
        <v>0</v>
      </c>
      <c r="AG21" s="20">
        <f t="shared" si="7"/>
        <v>0</v>
      </c>
      <c r="AH21" s="31">
        <v>12</v>
      </c>
      <c r="AI21" s="20">
        <f t="shared" si="8"/>
        <v>0.3</v>
      </c>
      <c r="AJ21" s="31">
        <v>0</v>
      </c>
      <c r="AK21" s="20">
        <f t="shared" si="9"/>
        <v>0</v>
      </c>
      <c r="AL21" s="31">
        <v>0</v>
      </c>
      <c r="AM21" s="20">
        <f t="shared" si="10"/>
        <v>0</v>
      </c>
      <c r="AN21" s="31">
        <v>4</v>
      </c>
      <c r="AO21" s="20">
        <f t="shared" si="11"/>
        <v>0.1</v>
      </c>
      <c r="AP21" s="19">
        <v>40</v>
      </c>
      <c r="AQ21" s="19">
        <v>24</v>
      </c>
      <c r="AR21" s="25">
        <f t="shared" si="12"/>
        <v>0.6</v>
      </c>
      <c r="AS21" s="31">
        <v>16</v>
      </c>
      <c r="AT21" s="25">
        <f t="shared" si="13"/>
        <v>0.4</v>
      </c>
      <c r="AU21" s="31">
        <v>2</v>
      </c>
      <c r="AV21" s="26">
        <f t="shared" si="14"/>
        <v>0.25</v>
      </c>
      <c r="AW21" s="19">
        <v>2</v>
      </c>
      <c r="AX21" s="26">
        <f t="shared" si="15"/>
        <v>0.4</v>
      </c>
      <c r="AY21" s="31">
        <v>1</v>
      </c>
      <c r="AZ21" s="26">
        <f t="shared" si="36"/>
        <v>0.25</v>
      </c>
      <c r="BA21" s="31">
        <v>1</v>
      </c>
      <c r="BB21" s="26">
        <f>(BA21/Z21)</f>
        <v>0.5</v>
      </c>
      <c r="BC21" s="31">
        <v>2</v>
      </c>
      <c r="BD21" s="26">
        <f t="shared" si="35"/>
        <v>0.5</v>
      </c>
      <c r="BE21" s="31">
        <v>0</v>
      </c>
      <c r="BF21" s="26">
        <f>(BE21/AD21)</f>
        <v>0</v>
      </c>
      <c r="BG21" s="31">
        <v>0</v>
      </c>
      <c r="BH21" s="26" t="s">
        <v>192</v>
      </c>
      <c r="BI21" s="31">
        <v>6</v>
      </c>
      <c r="BJ21" s="26">
        <f t="shared" si="16"/>
        <v>0.5</v>
      </c>
      <c r="BK21" s="31">
        <v>0</v>
      </c>
      <c r="BL21" s="26" t="s">
        <v>192</v>
      </c>
      <c r="BM21" s="31">
        <v>0</v>
      </c>
      <c r="BN21" s="26" t="s">
        <v>192</v>
      </c>
      <c r="BO21" s="31">
        <v>2</v>
      </c>
      <c r="BP21" s="26">
        <f>(BO21/AN21)</f>
        <v>0.5</v>
      </c>
      <c r="BQ21" s="32" t="s">
        <v>221</v>
      </c>
      <c r="BR21" s="32" t="s">
        <v>221</v>
      </c>
      <c r="BS21" s="32" t="s">
        <v>221</v>
      </c>
      <c r="BT21" s="32" t="s">
        <v>221</v>
      </c>
      <c r="BU21" s="32" t="s">
        <v>221</v>
      </c>
      <c r="BV21" s="32" t="s">
        <v>221</v>
      </c>
      <c r="BW21" s="27" t="s">
        <v>221</v>
      </c>
      <c r="BX21" s="27" t="s">
        <v>221</v>
      </c>
      <c r="BY21" s="32">
        <v>70017541440</v>
      </c>
      <c r="BZ21" s="27">
        <v>923814303</v>
      </c>
      <c r="CA21" s="18" t="s">
        <v>221</v>
      </c>
      <c r="CB21" s="20" t="s">
        <v>221</v>
      </c>
      <c r="CC21" s="28" t="s">
        <v>221</v>
      </c>
      <c r="CD21" s="27" t="s">
        <v>221</v>
      </c>
      <c r="CE21" s="27" t="s">
        <v>221</v>
      </c>
      <c r="CF21" s="18">
        <v>633008286</v>
      </c>
      <c r="CG21" s="29">
        <f t="shared" si="26"/>
        <v>0.62654134800156502</v>
      </c>
      <c r="CH21" s="18">
        <v>8023495</v>
      </c>
      <c r="CI21" s="29">
        <f t="shared" si="27"/>
        <v>7.9415253862629796E-3</v>
      </c>
      <c r="CJ21" s="18">
        <v>358353778</v>
      </c>
      <c r="CK21" s="29">
        <f t="shared" si="28"/>
        <v>0.35469276484253409</v>
      </c>
      <c r="CL21" s="18">
        <v>10936086</v>
      </c>
      <c r="CM21" s="29">
        <f t="shared" si="29"/>
        <v>1.0824360779854063E-2</v>
      </c>
      <c r="CN21" s="31">
        <v>0</v>
      </c>
      <c r="CO21" s="20">
        <f t="shared" si="30"/>
        <v>0</v>
      </c>
      <c r="CP21" s="31">
        <v>0</v>
      </c>
      <c r="CQ21" s="20">
        <f t="shared" si="31"/>
        <v>0</v>
      </c>
      <c r="CR21" s="31">
        <v>0</v>
      </c>
      <c r="CS21" s="29">
        <f t="shared" si="34"/>
        <v>0</v>
      </c>
      <c r="CT21" s="18">
        <v>984436830</v>
      </c>
      <c r="CU21" s="18">
        <v>1010321646</v>
      </c>
      <c r="CV21" s="18">
        <v>1010321646</v>
      </c>
      <c r="CW21" s="17">
        <f t="shared" si="20"/>
        <v>25258041.149999999</v>
      </c>
      <c r="CX21" s="20">
        <f t="shared" si="40"/>
        <v>2.6294034529366399E-2</v>
      </c>
      <c r="CY21" s="20">
        <f t="shared" si="41"/>
        <v>2.6294034529366399E-2</v>
      </c>
      <c r="CZ21" s="18">
        <v>95208236</v>
      </c>
      <c r="DA21" s="18">
        <v>51885700</v>
      </c>
      <c r="DB21" s="18">
        <v>593457</v>
      </c>
      <c r="DC21" s="18">
        <v>17041708</v>
      </c>
      <c r="DD21" s="18">
        <v>8526281</v>
      </c>
      <c r="DE21" s="18">
        <v>13677329</v>
      </c>
      <c r="DF21" s="18">
        <v>36814864</v>
      </c>
      <c r="DG21" s="18">
        <v>0</v>
      </c>
      <c r="DH21" s="18">
        <v>8172599</v>
      </c>
      <c r="DI21" s="18">
        <v>0</v>
      </c>
    </row>
    <row r="22" spans="1:113" x14ac:dyDescent="0.35">
      <c r="A22" s="15" t="s">
        <v>225</v>
      </c>
      <c r="B22" s="16"/>
      <c r="C22" s="17">
        <v>2022568</v>
      </c>
      <c r="D22" s="17">
        <v>1436619</v>
      </c>
      <c r="E22" s="17">
        <v>1410282</v>
      </c>
      <c r="F22" s="17">
        <f t="shared" si="21"/>
        <v>101128.4</v>
      </c>
      <c r="G22" s="31" t="s">
        <v>226</v>
      </c>
      <c r="H22" s="31" t="s">
        <v>196</v>
      </c>
      <c r="I22" s="31">
        <v>20</v>
      </c>
      <c r="J22" s="31">
        <v>12</v>
      </c>
      <c r="K22" s="29">
        <f t="shared" si="22"/>
        <v>0.6</v>
      </c>
      <c r="L22" s="31">
        <v>8</v>
      </c>
      <c r="M22" s="29">
        <f t="shared" si="23"/>
        <v>0.4</v>
      </c>
      <c r="N22" s="31">
        <v>9</v>
      </c>
      <c r="O22" s="31">
        <v>1</v>
      </c>
      <c r="P22" s="21" t="s">
        <v>197</v>
      </c>
      <c r="Q22" s="33">
        <v>0.3</v>
      </c>
      <c r="R22" s="22" t="str">
        <f t="shared" si="0"/>
        <v>Dividido</v>
      </c>
      <c r="S22" s="23" t="s">
        <v>191</v>
      </c>
      <c r="T22" s="31">
        <v>1</v>
      </c>
      <c r="U22" s="20">
        <f t="shared" si="1"/>
        <v>0.05</v>
      </c>
      <c r="V22" s="31">
        <v>1</v>
      </c>
      <c r="W22" s="20">
        <f t="shared" si="2"/>
        <v>0.05</v>
      </c>
      <c r="X22" s="31">
        <v>1</v>
      </c>
      <c r="Y22" s="20">
        <f t="shared" si="3"/>
        <v>0.05</v>
      </c>
      <c r="Z22" s="24">
        <v>0</v>
      </c>
      <c r="AA22" s="20">
        <f t="shared" si="4"/>
        <v>0</v>
      </c>
      <c r="AB22" s="31">
        <v>3</v>
      </c>
      <c r="AC22" s="20">
        <f t="shared" si="5"/>
        <v>0.15</v>
      </c>
      <c r="AD22" s="31">
        <v>1</v>
      </c>
      <c r="AE22" s="20">
        <f t="shared" si="6"/>
        <v>0.05</v>
      </c>
      <c r="AF22" s="31">
        <v>1</v>
      </c>
      <c r="AG22" s="20">
        <f t="shared" si="7"/>
        <v>0.05</v>
      </c>
      <c r="AH22" s="31">
        <v>6</v>
      </c>
      <c r="AI22" s="20">
        <f t="shared" si="8"/>
        <v>0.3</v>
      </c>
      <c r="AJ22" s="31">
        <v>3</v>
      </c>
      <c r="AK22" s="20">
        <f t="shared" si="9"/>
        <v>0.15</v>
      </c>
      <c r="AL22" s="31">
        <v>1</v>
      </c>
      <c r="AM22" s="20">
        <f t="shared" si="10"/>
        <v>0.05</v>
      </c>
      <c r="AN22" s="31">
        <v>2</v>
      </c>
      <c r="AO22" s="20">
        <f t="shared" si="11"/>
        <v>0.1</v>
      </c>
      <c r="AP22" s="19">
        <v>20</v>
      </c>
      <c r="AQ22" s="19">
        <v>6</v>
      </c>
      <c r="AR22" s="25">
        <f t="shared" si="12"/>
        <v>0.3</v>
      </c>
      <c r="AS22" s="31">
        <v>14</v>
      </c>
      <c r="AT22" s="25">
        <f t="shared" si="13"/>
        <v>0.7</v>
      </c>
      <c r="AU22" s="31">
        <v>1</v>
      </c>
      <c r="AV22" s="26">
        <f t="shared" si="14"/>
        <v>1</v>
      </c>
      <c r="AW22" s="19">
        <v>1</v>
      </c>
      <c r="AX22" s="26">
        <f t="shared" si="15"/>
        <v>1</v>
      </c>
      <c r="AY22" s="31">
        <v>1</v>
      </c>
      <c r="AZ22" s="26">
        <f t="shared" si="36"/>
        <v>1</v>
      </c>
      <c r="BA22" s="31">
        <v>0</v>
      </c>
      <c r="BB22" s="26" t="s">
        <v>192</v>
      </c>
      <c r="BC22" s="31">
        <v>2</v>
      </c>
      <c r="BD22" s="26">
        <f t="shared" si="35"/>
        <v>0.66666666666666663</v>
      </c>
      <c r="BE22" s="31">
        <v>1</v>
      </c>
      <c r="BF22" s="26">
        <f>(BE22/AD22)</f>
        <v>1</v>
      </c>
      <c r="BG22" s="31">
        <v>1</v>
      </c>
      <c r="BH22" s="26">
        <f>(BG22/AF22)</f>
        <v>1</v>
      </c>
      <c r="BI22" s="31">
        <v>4</v>
      </c>
      <c r="BJ22" s="26">
        <f t="shared" si="16"/>
        <v>0.66666666666666663</v>
      </c>
      <c r="BK22" s="31">
        <v>1</v>
      </c>
      <c r="BL22" s="26">
        <f>(BK22/AJ22)</f>
        <v>0.33333333333333331</v>
      </c>
      <c r="BM22" s="31">
        <v>1</v>
      </c>
      <c r="BN22" s="26">
        <f>(BM22/AL22)</f>
        <v>1</v>
      </c>
      <c r="BO22" s="31">
        <v>1</v>
      </c>
      <c r="BP22" s="26">
        <f>(BO22/AN22)</f>
        <v>0.5</v>
      </c>
      <c r="BQ22" s="32">
        <v>309482000</v>
      </c>
      <c r="BR22" s="32">
        <v>390246000</v>
      </c>
      <c r="BS22" s="32">
        <v>390246000</v>
      </c>
      <c r="BT22" s="32">
        <v>390246000</v>
      </c>
      <c r="BU22" s="32">
        <v>450000000</v>
      </c>
      <c r="BV22" s="32">
        <v>450000000</v>
      </c>
      <c r="BW22" s="27">
        <v>400000000</v>
      </c>
      <c r="BX22" s="27">
        <v>450000000</v>
      </c>
      <c r="BY22" s="32">
        <v>24653009000</v>
      </c>
      <c r="BZ22" s="27">
        <v>468500000</v>
      </c>
      <c r="CA22" s="18">
        <v>18500000</v>
      </c>
      <c r="CB22" s="20">
        <f t="shared" ref="CB22:CB37" si="42">(CA22/BZ22)</f>
        <v>3.9487726787620067E-2</v>
      </c>
      <c r="CC22" s="28">
        <f t="shared" ref="CC22:CC37" si="43">(BX22/BY22)</f>
        <v>1.8253349925763628E-2</v>
      </c>
      <c r="CD22" s="27">
        <f t="shared" ref="CD22:CD37" si="44">(BX22/I22)</f>
        <v>22500000</v>
      </c>
      <c r="CE22" s="27">
        <f t="shared" ref="CE22:CE37" si="45">(BX22/C22)</f>
        <v>222.48942928000443</v>
      </c>
      <c r="CF22" s="18">
        <v>180656439</v>
      </c>
      <c r="CG22" s="29">
        <f t="shared" si="26"/>
        <v>0.41958552689117329</v>
      </c>
      <c r="CH22" s="18">
        <v>33421134</v>
      </c>
      <c r="CI22" s="29">
        <f t="shared" si="27"/>
        <v>7.7622608949413127E-2</v>
      </c>
      <c r="CJ22" s="18">
        <v>73376393</v>
      </c>
      <c r="CK22" s="29">
        <f t="shared" si="28"/>
        <v>0.17042111916242741</v>
      </c>
      <c r="CL22" s="18">
        <v>69541251</v>
      </c>
      <c r="CM22" s="29">
        <f t="shared" si="29"/>
        <v>0.16151376946772616</v>
      </c>
      <c r="CN22" s="18">
        <v>34974</v>
      </c>
      <c r="CO22" s="20">
        <f t="shared" si="30"/>
        <v>8.1229234334082579E-5</v>
      </c>
      <c r="CP22" s="18">
        <v>0</v>
      </c>
      <c r="CQ22" s="20">
        <f t="shared" si="31"/>
        <v>0</v>
      </c>
      <c r="CR22" s="18">
        <v>73529081</v>
      </c>
      <c r="CS22" s="29">
        <f t="shared" si="34"/>
        <v>0.17077574629492592</v>
      </c>
      <c r="CT22" s="18">
        <v>400000000</v>
      </c>
      <c r="CU22" s="18">
        <v>409002536</v>
      </c>
      <c r="CV22" s="18">
        <v>430559272</v>
      </c>
      <c r="CW22" s="17">
        <f t="shared" si="20"/>
        <v>21527963.600000001</v>
      </c>
      <c r="CX22" s="20">
        <f t="shared" si="40"/>
        <v>2.250634E-2</v>
      </c>
      <c r="CY22" s="20">
        <f t="shared" si="41"/>
        <v>7.6398179999999996E-2</v>
      </c>
      <c r="CZ22" s="18">
        <v>1838652</v>
      </c>
      <c r="DA22" s="18">
        <v>15105323</v>
      </c>
      <c r="DB22" s="18">
        <v>143435</v>
      </c>
      <c r="DC22" s="18">
        <v>8432619</v>
      </c>
      <c r="DD22" s="18">
        <v>1277009</v>
      </c>
      <c r="DE22" s="18">
        <v>28005584</v>
      </c>
      <c r="DF22" s="18">
        <v>31959817</v>
      </c>
      <c r="DG22" s="18">
        <v>0</v>
      </c>
      <c r="DH22" s="18">
        <v>21915977</v>
      </c>
      <c r="DI22" s="18">
        <v>47625274</v>
      </c>
    </row>
    <row r="23" spans="1:113" x14ac:dyDescent="0.35">
      <c r="A23" s="15" t="s">
        <v>227</v>
      </c>
      <c r="B23" s="16"/>
      <c r="C23" s="17">
        <v>1270646</v>
      </c>
      <c r="D23" s="17">
        <v>854027</v>
      </c>
      <c r="E23" s="17">
        <v>835050</v>
      </c>
      <c r="F23" s="17">
        <f t="shared" si="21"/>
        <v>42354.866666666669</v>
      </c>
      <c r="G23" s="31" t="s">
        <v>228</v>
      </c>
      <c r="H23" s="31" t="s">
        <v>229</v>
      </c>
      <c r="I23" s="31">
        <v>30</v>
      </c>
      <c r="J23" s="31">
        <v>18</v>
      </c>
      <c r="K23" s="29">
        <f t="shared" si="22"/>
        <v>0.6</v>
      </c>
      <c r="L23" s="31">
        <v>12</v>
      </c>
      <c r="M23" s="29">
        <f t="shared" si="23"/>
        <v>0.4</v>
      </c>
      <c r="N23" s="31">
        <v>7</v>
      </c>
      <c r="O23" s="19">
        <v>0</v>
      </c>
      <c r="P23" s="21" t="s">
        <v>190</v>
      </c>
      <c r="Q23" s="33">
        <v>0.3</v>
      </c>
      <c r="R23" s="22" t="str">
        <f t="shared" si="0"/>
        <v>Dividido</v>
      </c>
      <c r="S23" s="23" t="s">
        <v>191</v>
      </c>
      <c r="T23" s="31">
        <v>9</v>
      </c>
      <c r="U23" s="20">
        <f t="shared" si="1"/>
        <v>0.3</v>
      </c>
      <c r="V23" s="31">
        <v>8</v>
      </c>
      <c r="W23" s="20">
        <f t="shared" si="2"/>
        <v>0.26666666666666666</v>
      </c>
      <c r="X23" s="31">
        <v>5</v>
      </c>
      <c r="Y23" s="20">
        <f t="shared" si="3"/>
        <v>0.16666666666666666</v>
      </c>
      <c r="Z23" s="24">
        <v>0</v>
      </c>
      <c r="AA23" s="20">
        <f t="shared" si="4"/>
        <v>0</v>
      </c>
      <c r="AB23" s="31">
        <v>2</v>
      </c>
      <c r="AC23" s="20">
        <f t="shared" si="5"/>
        <v>6.6666666666666666E-2</v>
      </c>
      <c r="AD23" s="31">
        <v>1</v>
      </c>
      <c r="AE23" s="20">
        <f t="shared" si="6"/>
        <v>3.3333333333333333E-2</v>
      </c>
      <c r="AF23" s="31">
        <v>1</v>
      </c>
      <c r="AG23" s="20">
        <f t="shared" si="7"/>
        <v>3.3333333333333333E-2</v>
      </c>
      <c r="AH23" s="31">
        <v>2</v>
      </c>
      <c r="AI23" s="20">
        <f t="shared" si="8"/>
        <v>6.6666666666666666E-2</v>
      </c>
      <c r="AJ23" s="31">
        <v>0</v>
      </c>
      <c r="AK23" s="20">
        <f t="shared" si="9"/>
        <v>0</v>
      </c>
      <c r="AL23" s="31">
        <v>0</v>
      </c>
      <c r="AM23" s="20">
        <f t="shared" si="10"/>
        <v>0</v>
      </c>
      <c r="AN23" s="31">
        <v>2</v>
      </c>
      <c r="AO23" s="20">
        <f t="shared" si="11"/>
        <v>6.6666666666666666E-2</v>
      </c>
      <c r="AP23" s="19">
        <v>30</v>
      </c>
      <c r="AQ23" s="19">
        <v>19</v>
      </c>
      <c r="AR23" s="25">
        <f t="shared" si="12"/>
        <v>0.6333333333333333</v>
      </c>
      <c r="AS23" s="31">
        <v>11</v>
      </c>
      <c r="AT23" s="25">
        <f t="shared" si="13"/>
        <v>0.36666666666666664</v>
      </c>
      <c r="AU23" s="31">
        <v>2</v>
      </c>
      <c r="AV23" s="26">
        <f t="shared" si="14"/>
        <v>0.22222222222222221</v>
      </c>
      <c r="AW23" s="19">
        <v>3</v>
      </c>
      <c r="AX23" s="26">
        <f t="shared" si="15"/>
        <v>0.375</v>
      </c>
      <c r="AY23" s="31">
        <v>3</v>
      </c>
      <c r="AZ23" s="26">
        <f t="shared" si="36"/>
        <v>0.6</v>
      </c>
      <c r="BA23" s="31">
        <v>0</v>
      </c>
      <c r="BB23" s="26" t="s">
        <v>192</v>
      </c>
      <c r="BC23" s="31">
        <v>1</v>
      </c>
      <c r="BD23" s="26">
        <f t="shared" si="35"/>
        <v>0.5</v>
      </c>
      <c r="BE23" s="31">
        <v>1</v>
      </c>
      <c r="BF23" s="26">
        <f>(BE23/AD23)</f>
        <v>1</v>
      </c>
      <c r="BG23" s="31">
        <v>0</v>
      </c>
      <c r="BH23" s="26">
        <f>(BG23/AF23)</f>
        <v>0</v>
      </c>
      <c r="BI23" s="31">
        <v>1</v>
      </c>
      <c r="BJ23" s="26">
        <f t="shared" si="16"/>
        <v>0.5</v>
      </c>
      <c r="BK23" s="31">
        <v>0</v>
      </c>
      <c r="BL23" s="26" t="s">
        <v>192</v>
      </c>
      <c r="BM23" s="31">
        <v>0</v>
      </c>
      <c r="BN23" s="26" t="s">
        <v>192</v>
      </c>
      <c r="BO23" s="31">
        <v>0</v>
      </c>
      <c r="BP23" s="26" t="s">
        <v>192</v>
      </c>
      <c r="BQ23" s="32">
        <v>200683242</v>
      </c>
      <c r="BR23" s="32">
        <v>210683242</v>
      </c>
      <c r="BS23" s="32">
        <v>217003739.25999999</v>
      </c>
      <c r="BT23" s="32">
        <v>223513851.43000001</v>
      </c>
      <c r="BU23" s="32">
        <v>227366851.43000001</v>
      </c>
      <c r="BV23" s="32">
        <v>227366851</v>
      </c>
      <c r="BW23" s="27">
        <v>264966687</v>
      </c>
      <c r="BX23" s="27">
        <v>286959884.94999999</v>
      </c>
      <c r="BY23" s="32">
        <v>23223128209</v>
      </c>
      <c r="BZ23" s="27">
        <v>337168852.5</v>
      </c>
      <c r="CA23" s="18">
        <v>50208967.549999997</v>
      </c>
      <c r="CB23" s="20">
        <f t="shared" si="42"/>
        <v>0.14891342179954181</v>
      </c>
      <c r="CC23" s="28">
        <f t="shared" si="43"/>
        <v>1.2356642152920217E-2</v>
      </c>
      <c r="CD23" s="27">
        <f t="shared" si="44"/>
        <v>9565329.4983333331</v>
      </c>
      <c r="CE23" s="27">
        <f t="shared" si="45"/>
        <v>225.83779034443896</v>
      </c>
      <c r="CF23" s="18">
        <v>201969910.22999999</v>
      </c>
      <c r="CG23" s="29">
        <f t="shared" si="26"/>
        <v>0.59497911005425119</v>
      </c>
      <c r="CH23" s="18">
        <v>13467575.310000001</v>
      </c>
      <c r="CI23" s="29">
        <f t="shared" si="27"/>
        <v>3.9673860147818152E-2</v>
      </c>
      <c r="CJ23" s="18">
        <v>69003414.819999993</v>
      </c>
      <c r="CK23" s="29">
        <f t="shared" si="28"/>
        <v>0.20327577654292411</v>
      </c>
      <c r="CL23" s="18">
        <v>52172853.899999999</v>
      </c>
      <c r="CM23" s="29">
        <f t="shared" si="29"/>
        <v>0.15369496449774436</v>
      </c>
      <c r="CN23" s="18">
        <v>2843390.99</v>
      </c>
      <c r="CO23" s="20">
        <f t="shared" si="30"/>
        <v>8.3762885215918053E-3</v>
      </c>
      <c r="CP23" s="18">
        <v>0</v>
      </c>
      <c r="CQ23" s="20">
        <f t="shared" si="31"/>
        <v>0</v>
      </c>
      <c r="CR23" s="18">
        <v>0</v>
      </c>
      <c r="CS23" s="29">
        <f t="shared" si="34"/>
        <v>0</v>
      </c>
      <c r="CT23" s="18">
        <v>315275000</v>
      </c>
      <c r="CU23" s="18">
        <v>339457145.32999998</v>
      </c>
      <c r="CV23" s="18">
        <v>339457145.32999998</v>
      </c>
      <c r="CW23" s="17">
        <f t="shared" si="20"/>
        <v>11315238.177666666</v>
      </c>
      <c r="CX23" s="20">
        <f t="shared" si="40"/>
        <v>7.6701753485052676E-2</v>
      </c>
      <c r="CY23" s="20">
        <f t="shared" si="41"/>
        <v>7.6701753485052676E-2</v>
      </c>
      <c r="CZ23" s="18">
        <v>7295704.2999999998</v>
      </c>
      <c r="DA23" s="18">
        <v>52841970.189999998</v>
      </c>
      <c r="DB23" s="18">
        <v>4431731.3600000003</v>
      </c>
      <c r="DC23" s="18">
        <v>14841379.800000001</v>
      </c>
      <c r="DD23" s="18">
        <v>2776385.35</v>
      </c>
      <c r="DE23" s="18">
        <v>15343803.800000001</v>
      </c>
      <c r="DF23" s="18">
        <v>1623351.9</v>
      </c>
      <c r="DG23" s="18">
        <v>0</v>
      </c>
      <c r="DH23" s="18">
        <v>1864540.98</v>
      </c>
      <c r="DI23" s="18">
        <v>0</v>
      </c>
    </row>
    <row r="24" spans="1:113" x14ac:dyDescent="0.35">
      <c r="A24" s="15" t="s">
        <v>230</v>
      </c>
      <c r="B24" s="16"/>
      <c r="C24" s="17">
        <v>5533147</v>
      </c>
      <c r="D24" s="17">
        <v>3863145</v>
      </c>
      <c r="E24" s="17">
        <v>3803694</v>
      </c>
      <c r="F24" s="17">
        <f t="shared" si="21"/>
        <v>131741.59523809524</v>
      </c>
      <c r="G24" s="31" t="s">
        <v>231</v>
      </c>
      <c r="H24" s="31" t="s">
        <v>196</v>
      </c>
      <c r="I24" s="31">
        <v>42</v>
      </c>
      <c r="J24" s="31">
        <v>26</v>
      </c>
      <c r="K24" s="29">
        <f t="shared" si="22"/>
        <v>0.61904761904761907</v>
      </c>
      <c r="L24" s="31">
        <v>16</v>
      </c>
      <c r="M24" s="29">
        <f t="shared" si="23"/>
        <v>0.38095238095238093</v>
      </c>
      <c r="N24" s="31">
        <v>7</v>
      </c>
      <c r="O24" s="19">
        <v>0</v>
      </c>
      <c r="P24" s="21" t="s">
        <v>190</v>
      </c>
      <c r="Q24" s="33">
        <v>0.35714285714285715</v>
      </c>
      <c r="R24" s="22" t="str">
        <f t="shared" si="0"/>
        <v>Dividido</v>
      </c>
      <c r="S24" s="23" t="s">
        <v>191</v>
      </c>
      <c r="T24" s="31">
        <v>15</v>
      </c>
      <c r="U24" s="20">
        <f t="shared" si="1"/>
        <v>0.35714285714285715</v>
      </c>
      <c r="V24" s="31">
        <v>9</v>
      </c>
      <c r="W24" s="20">
        <f t="shared" si="2"/>
        <v>0.21428571428571427</v>
      </c>
      <c r="X24" s="31">
        <v>0</v>
      </c>
      <c r="Y24" s="20">
        <f t="shared" si="3"/>
        <v>0</v>
      </c>
      <c r="Z24" s="24">
        <v>1</v>
      </c>
      <c r="AA24" s="20">
        <f t="shared" si="4"/>
        <v>2.3809523809523808E-2</v>
      </c>
      <c r="AB24" s="31">
        <v>2</v>
      </c>
      <c r="AC24" s="20">
        <f t="shared" si="5"/>
        <v>4.7619047619047616E-2</v>
      </c>
      <c r="AD24" s="31">
        <v>6</v>
      </c>
      <c r="AE24" s="20">
        <f t="shared" si="6"/>
        <v>0.14285714285714285</v>
      </c>
      <c r="AF24" s="31">
        <v>1</v>
      </c>
      <c r="AG24" s="20">
        <f t="shared" si="7"/>
        <v>2.3809523809523808E-2</v>
      </c>
      <c r="AH24" s="31">
        <v>8</v>
      </c>
      <c r="AI24" s="20">
        <f t="shared" si="8"/>
        <v>0.19047619047619047</v>
      </c>
      <c r="AJ24" s="31">
        <v>0</v>
      </c>
      <c r="AK24" s="20">
        <f t="shared" si="9"/>
        <v>0</v>
      </c>
      <c r="AL24" s="31">
        <v>0</v>
      </c>
      <c r="AM24" s="20">
        <f t="shared" si="10"/>
        <v>0</v>
      </c>
      <c r="AN24" s="31">
        <v>0</v>
      </c>
      <c r="AO24" s="20">
        <f t="shared" si="11"/>
        <v>0</v>
      </c>
      <c r="AP24" s="19">
        <v>42</v>
      </c>
      <c r="AQ24" s="19">
        <v>21</v>
      </c>
      <c r="AR24" s="25">
        <f t="shared" si="12"/>
        <v>0.5</v>
      </c>
      <c r="AS24" s="31">
        <v>21</v>
      </c>
      <c r="AT24" s="25">
        <f t="shared" si="13"/>
        <v>0.5</v>
      </c>
      <c r="AU24" s="31">
        <v>8</v>
      </c>
      <c r="AV24" s="26">
        <f t="shared" si="14"/>
        <v>0.53333333333333333</v>
      </c>
      <c r="AW24" s="19">
        <v>3</v>
      </c>
      <c r="AX24" s="26">
        <f t="shared" si="15"/>
        <v>0.33333333333333331</v>
      </c>
      <c r="AY24" s="31">
        <v>0</v>
      </c>
      <c r="AZ24" s="26" t="s">
        <v>192</v>
      </c>
      <c r="BA24" s="31">
        <v>1</v>
      </c>
      <c r="BB24" s="26">
        <f t="shared" ref="BB24:BB29" si="46">(BA24/Z24)</f>
        <v>1</v>
      </c>
      <c r="BC24" s="31">
        <v>1</v>
      </c>
      <c r="BD24" s="26">
        <f t="shared" si="35"/>
        <v>0.5</v>
      </c>
      <c r="BE24" s="31">
        <v>3</v>
      </c>
      <c r="BF24" s="26">
        <f>(BE24/AD24)</f>
        <v>0.5</v>
      </c>
      <c r="BG24" s="31">
        <v>1</v>
      </c>
      <c r="BH24" s="26">
        <f>(BG24/AF24)</f>
        <v>1</v>
      </c>
      <c r="BI24" s="31">
        <v>4</v>
      </c>
      <c r="BJ24" s="26">
        <f t="shared" si="16"/>
        <v>0.5</v>
      </c>
      <c r="BK24" s="31">
        <v>0</v>
      </c>
      <c r="BL24" s="26" t="s">
        <v>192</v>
      </c>
      <c r="BM24" s="31">
        <v>0</v>
      </c>
      <c r="BN24" s="26" t="s">
        <v>192</v>
      </c>
      <c r="BO24" s="31">
        <v>0</v>
      </c>
      <c r="BP24" s="26" t="s">
        <v>192</v>
      </c>
      <c r="BQ24" s="32">
        <v>225495000</v>
      </c>
      <c r="BR24" s="32">
        <v>286000000</v>
      </c>
      <c r="BS24" s="32">
        <v>303000000</v>
      </c>
      <c r="BT24" s="32">
        <v>320000000</v>
      </c>
      <c r="BU24" s="32">
        <v>302119791</v>
      </c>
      <c r="BV24" s="32">
        <v>327000000</v>
      </c>
      <c r="BW24" s="27">
        <v>350000000</v>
      </c>
      <c r="BX24" s="27">
        <v>350000000</v>
      </c>
      <c r="BY24" s="32">
        <v>101459191528</v>
      </c>
      <c r="BZ24" s="27">
        <v>578115633</v>
      </c>
      <c r="CA24" s="18">
        <v>228115633</v>
      </c>
      <c r="CB24" s="20">
        <f t="shared" si="42"/>
        <v>0.39458478542821207</v>
      </c>
      <c r="CC24" s="28">
        <f t="shared" si="43"/>
        <v>3.4496628124954993E-3</v>
      </c>
      <c r="CD24" s="27">
        <f t="shared" si="44"/>
        <v>8333333.333333333</v>
      </c>
      <c r="CE24" s="27">
        <f t="shared" si="45"/>
        <v>63.255142146051789</v>
      </c>
      <c r="CF24" s="18">
        <v>198366756</v>
      </c>
      <c r="CG24" s="29">
        <f t="shared" si="26"/>
        <v>0.54663240301720895</v>
      </c>
      <c r="CH24" s="18">
        <v>4444918</v>
      </c>
      <c r="CI24" s="29">
        <f t="shared" si="27"/>
        <v>1.2248706671164428E-2</v>
      </c>
      <c r="CJ24" s="18">
        <v>155634006</v>
      </c>
      <c r="CK24" s="29">
        <f t="shared" si="28"/>
        <v>0.42887524304210889</v>
      </c>
      <c r="CL24" s="18">
        <v>0</v>
      </c>
      <c r="CM24" s="29">
        <f t="shared" si="29"/>
        <v>0</v>
      </c>
      <c r="CN24" s="18">
        <v>1143329</v>
      </c>
      <c r="CO24" s="20">
        <f t="shared" si="30"/>
        <v>3.1506321488125886E-3</v>
      </c>
      <c r="CP24" s="18">
        <v>3299753</v>
      </c>
      <c r="CQ24" s="20">
        <f t="shared" si="31"/>
        <v>9.0930151207052265E-3</v>
      </c>
      <c r="CR24" s="18">
        <v>0</v>
      </c>
      <c r="CS24" s="29">
        <f t="shared" si="34"/>
        <v>0</v>
      </c>
      <c r="CT24" s="18">
        <v>350000000</v>
      </c>
      <c r="CU24" s="18">
        <v>374445000</v>
      </c>
      <c r="CV24" s="18">
        <v>362888762</v>
      </c>
      <c r="CW24" s="17">
        <f t="shared" si="20"/>
        <v>8640208.6190476194</v>
      </c>
      <c r="CX24" s="20">
        <f t="shared" si="40"/>
        <v>6.9842857142857137E-2</v>
      </c>
      <c r="CY24" s="20">
        <f t="shared" si="41"/>
        <v>3.6825034285714285E-2</v>
      </c>
      <c r="CZ24" s="18">
        <v>38865819</v>
      </c>
      <c r="DA24" s="18">
        <v>22149739</v>
      </c>
      <c r="DB24" s="18">
        <v>826400</v>
      </c>
      <c r="DC24" s="18">
        <v>5249217</v>
      </c>
      <c r="DD24" s="18">
        <v>60353</v>
      </c>
      <c r="DE24" s="18">
        <v>3154967</v>
      </c>
      <c r="DF24" s="18">
        <v>132487809</v>
      </c>
      <c r="DG24" s="18">
        <v>0</v>
      </c>
      <c r="DH24" s="18">
        <v>0</v>
      </c>
      <c r="DI24" s="18">
        <v>0</v>
      </c>
    </row>
    <row r="25" spans="1:113" x14ac:dyDescent="0.35">
      <c r="A25" s="15" t="s">
        <v>232</v>
      </c>
      <c r="B25" s="16"/>
      <c r="C25" s="17">
        <v>4120741</v>
      </c>
      <c r="D25" s="17">
        <v>2897961</v>
      </c>
      <c r="E25" s="17">
        <v>2825783</v>
      </c>
      <c r="F25" s="17">
        <f t="shared" si="21"/>
        <v>98112.880952380947</v>
      </c>
      <c r="G25" s="31" t="s">
        <v>188</v>
      </c>
      <c r="H25" s="31" t="s">
        <v>196</v>
      </c>
      <c r="I25" s="31">
        <v>42</v>
      </c>
      <c r="J25" s="31">
        <v>25</v>
      </c>
      <c r="K25" s="29">
        <f t="shared" si="22"/>
        <v>0.59523809523809523</v>
      </c>
      <c r="L25" s="31">
        <v>17</v>
      </c>
      <c r="M25" s="29">
        <f t="shared" si="23"/>
        <v>0.40476190476190477</v>
      </c>
      <c r="N25" s="31">
        <v>7</v>
      </c>
      <c r="O25" s="31">
        <v>1</v>
      </c>
      <c r="P25" s="21" t="s">
        <v>197</v>
      </c>
      <c r="Q25" s="33">
        <v>0.61904761904761907</v>
      </c>
      <c r="R25" s="22" t="str">
        <f t="shared" si="0"/>
        <v>Mayoría simple</v>
      </c>
      <c r="S25" s="23" t="s">
        <v>191</v>
      </c>
      <c r="T25" s="31">
        <v>1</v>
      </c>
      <c r="U25" s="20">
        <f t="shared" si="1"/>
        <v>2.3809523809523808E-2</v>
      </c>
      <c r="V25" s="31">
        <v>6</v>
      </c>
      <c r="W25" s="20">
        <f t="shared" si="2"/>
        <v>0.14285714285714285</v>
      </c>
      <c r="X25" s="31">
        <v>0</v>
      </c>
      <c r="Y25" s="20">
        <f t="shared" si="3"/>
        <v>0</v>
      </c>
      <c r="Z25" s="24">
        <v>2</v>
      </c>
      <c r="AA25" s="20">
        <f t="shared" si="4"/>
        <v>4.7619047619047616E-2</v>
      </c>
      <c r="AB25" s="31">
        <v>3</v>
      </c>
      <c r="AC25" s="20">
        <f t="shared" si="5"/>
        <v>7.1428571428571425E-2</v>
      </c>
      <c r="AD25" s="31">
        <v>0</v>
      </c>
      <c r="AE25" s="20">
        <f t="shared" si="6"/>
        <v>0</v>
      </c>
      <c r="AF25" s="31">
        <v>0</v>
      </c>
      <c r="AG25" s="20">
        <f t="shared" si="7"/>
        <v>0</v>
      </c>
      <c r="AH25" s="31">
        <v>26</v>
      </c>
      <c r="AI25" s="20">
        <f t="shared" si="8"/>
        <v>0.61904761904761907</v>
      </c>
      <c r="AJ25" s="31">
        <v>2</v>
      </c>
      <c r="AK25" s="20">
        <f t="shared" si="9"/>
        <v>4.7619047619047616E-2</v>
      </c>
      <c r="AL25" s="31">
        <v>2</v>
      </c>
      <c r="AM25" s="20">
        <f t="shared" si="10"/>
        <v>4.7619047619047616E-2</v>
      </c>
      <c r="AN25" s="31">
        <v>0</v>
      </c>
      <c r="AO25" s="20">
        <f t="shared" si="11"/>
        <v>0</v>
      </c>
      <c r="AP25" s="19">
        <v>42</v>
      </c>
      <c r="AQ25" s="19">
        <v>19</v>
      </c>
      <c r="AR25" s="25">
        <f t="shared" si="12"/>
        <v>0.45238095238095238</v>
      </c>
      <c r="AS25" s="31">
        <v>23</v>
      </c>
      <c r="AT25" s="25">
        <f t="shared" si="13"/>
        <v>0.54761904761904767</v>
      </c>
      <c r="AU25" s="31">
        <v>1</v>
      </c>
      <c r="AV25" s="26">
        <f t="shared" si="14"/>
        <v>1</v>
      </c>
      <c r="AW25" s="19">
        <v>3</v>
      </c>
      <c r="AX25" s="26">
        <f t="shared" si="15"/>
        <v>0.5</v>
      </c>
      <c r="AY25" s="31">
        <v>0</v>
      </c>
      <c r="AZ25" s="26" t="s">
        <v>192</v>
      </c>
      <c r="BA25" s="31">
        <v>2</v>
      </c>
      <c r="BB25" s="26">
        <f t="shared" si="46"/>
        <v>1</v>
      </c>
      <c r="BC25" s="31">
        <v>0</v>
      </c>
      <c r="BD25" s="26">
        <f t="shared" si="35"/>
        <v>0</v>
      </c>
      <c r="BE25" s="31">
        <v>0</v>
      </c>
      <c r="BF25" s="26" t="s">
        <v>192</v>
      </c>
      <c r="BG25" s="31">
        <v>0</v>
      </c>
      <c r="BH25" s="26" t="s">
        <v>192</v>
      </c>
      <c r="BI25" s="31">
        <v>15</v>
      </c>
      <c r="BJ25" s="26">
        <f t="shared" si="16"/>
        <v>0.57692307692307687</v>
      </c>
      <c r="BK25" s="31">
        <v>0</v>
      </c>
      <c r="BL25" s="26">
        <f t="shared" ref="BL25:BL31" si="47">(BK25/AJ25)</f>
        <v>0</v>
      </c>
      <c r="BM25" s="31">
        <v>2</v>
      </c>
      <c r="BN25" s="26">
        <f>(BM25/AL25)</f>
        <v>1</v>
      </c>
      <c r="BO25" s="31">
        <v>0</v>
      </c>
      <c r="BP25" s="26" t="s">
        <v>192</v>
      </c>
      <c r="BQ25" s="32">
        <v>406100999.94</v>
      </c>
      <c r="BR25" s="32">
        <v>466677883.04000002</v>
      </c>
      <c r="BS25" s="32">
        <v>329990255.70999998</v>
      </c>
      <c r="BT25" s="32">
        <v>605000000</v>
      </c>
      <c r="BU25" s="32">
        <v>605000000</v>
      </c>
      <c r="BV25" s="32">
        <v>397297350</v>
      </c>
      <c r="BW25" s="27">
        <v>397297349.93000001</v>
      </c>
      <c r="BX25" s="27">
        <v>402269854.80000001</v>
      </c>
      <c r="BY25" s="32">
        <v>69786574928</v>
      </c>
      <c r="BZ25" s="27">
        <v>499975972.80000001</v>
      </c>
      <c r="CA25" s="18">
        <v>97706118</v>
      </c>
      <c r="CB25" s="20">
        <f t="shared" si="42"/>
        <v>0.1954216268690262</v>
      </c>
      <c r="CC25" s="28">
        <f t="shared" si="43"/>
        <v>5.7642871170426211E-3</v>
      </c>
      <c r="CD25" s="27">
        <f t="shared" si="44"/>
        <v>9577853.6857142858</v>
      </c>
      <c r="CE25" s="27">
        <f t="shared" si="45"/>
        <v>97.620756752244318</v>
      </c>
      <c r="CF25" s="18" t="s">
        <v>221</v>
      </c>
      <c r="CG25" s="18" t="s">
        <v>221</v>
      </c>
      <c r="CH25" s="18" t="s">
        <v>221</v>
      </c>
      <c r="CI25" s="18" t="s">
        <v>221</v>
      </c>
      <c r="CJ25" s="18" t="s">
        <v>221</v>
      </c>
      <c r="CK25" s="18" t="s">
        <v>221</v>
      </c>
      <c r="CL25" s="18" t="s">
        <v>221</v>
      </c>
      <c r="CM25" s="18" t="s">
        <v>221</v>
      </c>
      <c r="CN25" s="18" t="s">
        <v>221</v>
      </c>
      <c r="CO25" s="18" t="s">
        <v>221</v>
      </c>
      <c r="CP25" s="18" t="s">
        <v>221</v>
      </c>
      <c r="CQ25" s="18" t="s">
        <v>221</v>
      </c>
      <c r="CR25" s="18" t="s">
        <v>221</v>
      </c>
      <c r="CS25" s="18" t="s">
        <v>221</v>
      </c>
      <c r="CT25" s="18">
        <v>397297350</v>
      </c>
      <c r="CU25" s="18">
        <v>924986693</v>
      </c>
      <c r="CV25" s="18">
        <v>924986693</v>
      </c>
      <c r="CW25" s="17">
        <f t="shared" si="20"/>
        <v>22023492.69047619</v>
      </c>
      <c r="CX25" s="20">
        <f t="shared" si="40"/>
        <v>1.3281974898649589</v>
      </c>
      <c r="CY25" s="20">
        <f t="shared" si="41"/>
        <v>1.3281974898649589</v>
      </c>
      <c r="CZ25" s="18" t="s">
        <v>221</v>
      </c>
      <c r="DA25" s="18" t="s">
        <v>221</v>
      </c>
      <c r="DB25" s="18" t="s">
        <v>221</v>
      </c>
      <c r="DC25" s="18" t="s">
        <v>221</v>
      </c>
      <c r="DD25" s="18" t="s">
        <v>221</v>
      </c>
      <c r="DE25" s="18" t="s">
        <v>221</v>
      </c>
      <c r="DF25" s="18" t="s">
        <v>221</v>
      </c>
      <c r="DG25" s="18" t="s">
        <v>221</v>
      </c>
      <c r="DH25" s="18" t="s">
        <v>221</v>
      </c>
      <c r="DI25" s="18" t="s">
        <v>221</v>
      </c>
    </row>
    <row r="26" spans="1:113" x14ac:dyDescent="0.35">
      <c r="A26" s="15" t="s">
        <v>233</v>
      </c>
      <c r="B26" s="16"/>
      <c r="C26" s="17">
        <v>6542484</v>
      </c>
      <c r="D26" s="17">
        <v>4646765</v>
      </c>
      <c r="E26" s="17">
        <v>4608842</v>
      </c>
      <c r="F26" s="17">
        <f t="shared" si="21"/>
        <v>159572.78048780488</v>
      </c>
      <c r="G26" s="31" t="s">
        <v>220</v>
      </c>
      <c r="H26" s="31" t="s">
        <v>196</v>
      </c>
      <c r="I26" s="31">
        <v>41</v>
      </c>
      <c r="J26" s="31">
        <v>26</v>
      </c>
      <c r="K26" s="29">
        <f t="shared" si="22"/>
        <v>0.63414634146341464</v>
      </c>
      <c r="L26" s="31">
        <v>15</v>
      </c>
      <c r="M26" s="29">
        <f t="shared" si="23"/>
        <v>0.36585365853658536</v>
      </c>
      <c r="N26" s="31">
        <v>10</v>
      </c>
      <c r="O26" s="31">
        <v>1</v>
      </c>
      <c r="P26" s="21" t="s">
        <v>197</v>
      </c>
      <c r="Q26" s="33">
        <v>0.34146341463414637</v>
      </c>
      <c r="R26" s="22" t="str">
        <f t="shared" si="0"/>
        <v>Dividido</v>
      </c>
      <c r="S26" s="23" t="s">
        <v>191</v>
      </c>
      <c r="T26" s="31">
        <v>4</v>
      </c>
      <c r="U26" s="20">
        <f t="shared" si="1"/>
        <v>9.7560975609756101E-2</v>
      </c>
      <c r="V26" s="31">
        <v>4</v>
      </c>
      <c r="W26" s="20">
        <f t="shared" si="2"/>
        <v>9.7560975609756101E-2</v>
      </c>
      <c r="X26" s="31">
        <v>2</v>
      </c>
      <c r="Y26" s="20">
        <f t="shared" si="3"/>
        <v>4.878048780487805E-2</v>
      </c>
      <c r="Z26" s="24">
        <v>1</v>
      </c>
      <c r="AA26" s="20">
        <f t="shared" si="4"/>
        <v>2.4390243902439025E-2</v>
      </c>
      <c r="AB26" s="31">
        <v>5</v>
      </c>
      <c r="AC26" s="20">
        <f t="shared" si="5"/>
        <v>0.12195121951219512</v>
      </c>
      <c r="AD26" s="31">
        <v>2</v>
      </c>
      <c r="AE26" s="20">
        <f t="shared" si="6"/>
        <v>4.878048780487805E-2</v>
      </c>
      <c r="AF26" s="31">
        <v>1</v>
      </c>
      <c r="AG26" s="20">
        <f t="shared" si="7"/>
        <v>2.4390243902439025E-2</v>
      </c>
      <c r="AH26" s="31">
        <v>14</v>
      </c>
      <c r="AI26" s="20">
        <f t="shared" si="8"/>
        <v>0.34146341463414637</v>
      </c>
      <c r="AJ26" s="31">
        <v>3</v>
      </c>
      <c r="AK26" s="20">
        <f t="shared" si="9"/>
        <v>7.3170731707317069E-2</v>
      </c>
      <c r="AL26" s="31">
        <v>1</v>
      </c>
      <c r="AM26" s="20">
        <f t="shared" si="10"/>
        <v>2.4390243902439025E-2</v>
      </c>
      <c r="AN26" s="31">
        <v>4</v>
      </c>
      <c r="AO26" s="20">
        <f t="shared" si="11"/>
        <v>9.7560975609756101E-2</v>
      </c>
      <c r="AP26" s="19">
        <v>41</v>
      </c>
      <c r="AQ26" s="19">
        <v>22</v>
      </c>
      <c r="AR26" s="25">
        <f t="shared" si="12"/>
        <v>0.53658536585365857</v>
      </c>
      <c r="AS26" s="31">
        <v>19</v>
      </c>
      <c r="AT26" s="25">
        <f t="shared" si="13"/>
        <v>0.46341463414634149</v>
      </c>
      <c r="AU26" s="31">
        <v>2</v>
      </c>
      <c r="AV26" s="26">
        <f t="shared" si="14"/>
        <v>0.5</v>
      </c>
      <c r="AW26" s="19">
        <v>2</v>
      </c>
      <c r="AX26" s="26">
        <f t="shared" si="15"/>
        <v>0.5</v>
      </c>
      <c r="AY26" s="31">
        <v>1</v>
      </c>
      <c r="AZ26" s="26">
        <f>(AY26/X26)</f>
        <v>0.5</v>
      </c>
      <c r="BA26" s="31">
        <v>0</v>
      </c>
      <c r="BB26" s="26">
        <f t="shared" si="46"/>
        <v>0</v>
      </c>
      <c r="BC26" s="31">
        <v>2</v>
      </c>
      <c r="BD26" s="26">
        <f t="shared" si="35"/>
        <v>0.4</v>
      </c>
      <c r="BE26" s="31">
        <v>1</v>
      </c>
      <c r="BF26" s="26">
        <f>(BE26/AD26)</f>
        <v>0.5</v>
      </c>
      <c r="BG26" s="31">
        <v>0</v>
      </c>
      <c r="BH26" s="26">
        <f>(BG26/AF26)</f>
        <v>0</v>
      </c>
      <c r="BI26" s="31">
        <v>8</v>
      </c>
      <c r="BJ26" s="26">
        <f t="shared" si="16"/>
        <v>0.5714285714285714</v>
      </c>
      <c r="BK26" s="31">
        <v>2</v>
      </c>
      <c r="BL26" s="26">
        <f t="shared" si="47"/>
        <v>0.66666666666666663</v>
      </c>
      <c r="BM26" s="31">
        <v>0</v>
      </c>
      <c r="BN26" s="26">
        <f>(BM26/AL26)</f>
        <v>0</v>
      </c>
      <c r="BO26" s="31">
        <v>1</v>
      </c>
      <c r="BP26" s="26">
        <f>(BO26/AN26)</f>
        <v>0.25</v>
      </c>
      <c r="BQ26" s="32">
        <v>158297128.80000001</v>
      </c>
      <c r="BR26" s="32">
        <v>168190904.47</v>
      </c>
      <c r="BS26" s="32">
        <v>166832062</v>
      </c>
      <c r="BT26" s="32">
        <v>147821569</v>
      </c>
      <c r="BU26" s="32">
        <v>144085371</v>
      </c>
      <c r="BV26" s="32">
        <v>145071987</v>
      </c>
      <c r="BW26" s="27">
        <v>145071987</v>
      </c>
      <c r="BX26" s="27">
        <v>149844698</v>
      </c>
      <c r="BY26" s="32">
        <v>91735281135</v>
      </c>
      <c r="BZ26" s="27">
        <v>304220917</v>
      </c>
      <c r="CA26" s="18">
        <v>154376219</v>
      </c>
      <c r="CB26" s="20">
        <f t="shared" si="42"/>
        <v>0.50744774725664243</v>
      </c>
      <c r="CC26" s="28">
        <f t="shared" si="43"/>
        <v>1.633446762750797E-3</v>
      </c>
      <c r="CD26" s="27">
        <f t="shared" si="44"/>
        <v>3654748.7317073173</v>
      </c>
      <c r="CE26" s="27">
        <f t="shared" si="45"/>
        <v>22.90333426875786</v>
      </c>
      <c r="CF26" s="18">
        <v>95545000</v>
      </c>
      <c r="CG26" s="29">
        <f t="shared" si="26"/>
        <v>0.54817666498370587</v>
      </c>
      <c r="CH26" s="18">
        <v>7709000</v>
      </c>
      <c r="CI26" s="29">
        <f t="shared" si="27"/>
        <v>4.4229356955982922E-2</v>
      </c>
      <c r="CJ26" s="18">
        <v>69481000</v>
      </c>
      <c r="CK26" s="29">
        <f t="shared" si="28"/>
        <v>0.39863794923578283</v>
      </c>
      <c r="CL26" s="18">
        <v>1485000</v>
      </c>
      <c r="CM26" s="29">
        <f t="shared" si="29"/>
        <v>8.5199889842566667E-3</v>
      </c>
      <c r="CN26" s="18">
        <v>76000</v>
      </c>
      <c r="CO26" s="20">
        <f t="shared" si="30"/>
        <v>4.3603984027172166E-4</v>
      </c>
      <c r="CP26" s="18">
        <v>0</v>
      </c>
      <c r="CQ26" s="20">
        <f t="shared" si="31"/>
        <v>0</v>
      </c>
      <c r="CR26" s="18">
        <v>0</v>
      </c>
      <c r="CS26" s="29">
        <f t="shared" si="34"/>
        <v>0</v>
      </c>
      <c r="CT26" s="18">
        <v>149423000</v>
      </c>
      <c r="CU26" s="18">
        <v>176142000</v>
      </c>
      <c r="CV26" s="18">
        <v>174296000</v>
      </c>
      <c r="CW26" s="17">
        <f t="shared" si="20"/>
        <v>4251121.9512195121</v>
      </c>
      <c r="CX26" s="20">
        <f t="shared" si="40"/>
        <v>0.1788145064682144</v>
      </c>
      <c r="CY26" s="20">
        <f t="shared" si="41"/>
        <v>0.16646031735408873</v>
      </c>
      <c r="CZ26" s="18">
        <v>12212000</v>
      </c>
      <c r="DA26" s="18">
        <v>50665000</v>
      </c>
      <c r="DB26" s="18">
        <v>207000</v>
      </c>
      <c r="DC26" s="18">
        <v>30000</v>
      </c>
      <c r="DD26" s="18">
        <v>32000</v>
      </c>
      <c r="DE26" s="18">
        <v>21160000</v>
      </c>
      <c r="DF26" s="18">
        <v>36195000</v>
      </c>
      <c r="DG26" s="18">
        <v>0</v>
      </c>
      <c r="DH26" s="18">
        <v>145000</v>
      </c>
      <c r="DI26" s="18">
        <v>0</v>
      </c>
    </row>
    <row r="27" spans="1:113" x14ac:dyDescent="0.35">
      <c r="A27" s="15" t="s">
        <v>234</v>
      </c>
      <c r="B27" s="16"/>
      <c r="C27" s="17">
        <v>2239112</v>
      </c>
      <c r="D27" s="17">
        <v>1613563</v>
      </c>
      <c r="E27" s="17">
        <v>1587888</v>
      </c>
      <c r="F27" s="17">
        <f t="shared" si="21"/>
        <v>89564.479999999996</v>
      </c>
      <c r="G27" s="31" t="s">
        <v>210</v>
      </c>
      <c r="H27" s="31" t="s">
        <v>196</v>
      </c>
      <c r="I27" s="31">
        <v>25</v>
      </c>
      <c r="J27" s="31">
        <v>15</v>
      </c>
      <c r="K27" s="29">
        <f t="shared" si="22"/>
        <v>0.6</v>
      </c>
      <c r="L27" s="31">
        <v>10</v>
      </c>
      <c r="M27" s="29">
        <f t="shared" si="23"/>
        <v>0.4</v>
      </c>
      <c r="N27" s="31">
        <v>6</v>
      </c>
      <c r="O27" s="19">
        <v>1</v>
      </c>
      <c r="P27" s="21" t="s">
        <v>190</v>
      </c>
      <c r="Q27" s="33">
        <v>0.48</v>
      </c>
      <c r="R27" s="22" t="str">
        <f t="shared" si="0"/>
        <v>Dividido</v>
      </c>
      <c r="S27" s="23" t="s">
        <v>191</v>
      </c>
      <c r="T27" s="31">
        <v>12</v>
      </c>
      <c r="U27" s="20">
        <f t="shared" si="1"/>
        <v>0.48</v>
      </c>
      <c r="V27" s="31">
        <v>4</v>
      </c>
      <c r="W27" s="20">
        <f t="shared" si="2"/>
        <v>0.16</v>
      </c>
      <c r="X27" s="31">
        <v>0</v>
      </c>
      <c r="Y27" s="20">
        <f t="shared" si="3"/>
        <v>0</v>
      </c>
      <c r="Z27" s="24">
        <v>1</v>
      </c>
      <c r="AA27" s="20">
        <f t="shared" si="4"/>
        <v>0.04</v>
      </c>
      <c r="AB27" s="31">
        <v>0</v>
      </c>
      <c r="AC27" s="20">
        <f t="shared" si="5"/>
        <v>0</v>
      </c>
      <c r="AD27" s="31">
        <v>0</v>
      </c>
      <c r="AE27" s="20">
        <f t="shared" si="6"/>
        <v>0</v>
      </c>
      <c r="AF27" s="31">
        <v>0</v>
      </c>
      <c r="AG27" s="20">
        <f t="shared" si="7"/>
        <v>0</v>
      </c>
      <c r="AH27" s="31">
        <v>6</v>
      </c>
      <c r="AI27" s="20">
        <f t="shared" si="8"/>
        <v>0.24</v>
      </c>
      <c r="AJ27" s="31">
        <v>1</v>
      </c>
      <c r="AK27" s="20">
        <f t="shared" si="9"/>
        <v>0.04</v>
      </c>
      <c r="AL27" s="31">
        <v>1</v>
      </c>
      <c r="AM27" s="20">
        <f t="shared" si="10"/>
        <v>0.04</v>
      </c>
      <c r="AN27" s="31">
        <v>0</v>
      </c>
      <c r="AO27" s="20">
        <f t="shared" si="11"/>
        <v>0</v>
      </c>
      <c r="AP27" s="19">
        <v>25</v>
      </c>
      <c r="AQ27" s="19">
        <v>12</v>
      </c>
      <c r="AR27" s="25">
        <f t="shared" si="12"/>
        <v>0.48</v>
      </c>
      <c r="AS27" s="31">
        <v>13</v>
      </c>
      <c r="AT27" s="25">
        <f t="shared" si="13"/>
        <v>0.52</v>
      </c>
      <c r="AU27" s="31">
        <v>6</v>
      </c>
      <c r="AV27" s="26">
        <f t="shared" si="14"/>
        <v>0.5</v>
      </c>
      <c r="AW27" s="19">
        <v>3</v>
      </c>
      <c r="AX27" s="26">
        <f t="shared" si="15"/>
        <v>0.75</v>
      </c>
      <c r="AY27" s="31">
        <v>0</v>
      </c>
      <c r="AZ27" s="26" t="s">
        <v>192</v>
      </c>
      <c r="BA27" s="31">
        <v>0</v>
      </c>
      <c r="BB27" s="26">
        <f t="shared" si="46"/>
        <v>0</v>
      </c>
      <c r="BC27" s="31">
        <v>0</v>
      </c>
      <c r="BD27" s="26" t="s">
        <v>192</v>
      </c>
      <c r="BE27" s="31">
        <v>0</v>
      </c>
      <c r="BF27" s="26" t="s">
        <v>192</v>
      </c>
      <c r="BG27" s="31">
        <v>0</v>
      </c>
      <c r="BH27" s="26" t="s">
        <v>192</v>
      </c>
      <c r="BI27" s="31">
        <v>3</v>
      </c>
      <c r="BJ27" s="26">
        <f t="shared" si="16"/>
        <v>0.5</v>
      </c>
      <c r="BK27" s="31">
        <v>0</v>
      </c>
      <c r="BL27" s="26">
        <f t="shared" si="47"/>
        <v>0</v>
      </c>
      <c r="BM27" s="31">
        <v>1</v>
      </c>
      <c r="BN27" s="26">
        <f>(BM27/AL27)</f>
        <v>1</v>
      </c>
      <c r="BO27" s="31">
        <v>0</v>
      </c>
      <c r="BP27" s="26" t="s">
        <v>192</v>
      </c>
      <c r="BQ27" s="32">
        <v>226982461</v>
      </c>
      <c r="BR27" s="32">
        <v>238331584</v>
      </c>
      <c r="BS27" s="32">
        <v>281010577</v>
      </c>
      <c r="BT27" s="32">
        <v>352510560</v>
      </c>
      <c r="BU27" s="32">
        <v>299633976</v>
      </c>
      <c r="BV27" s="32">
        <v>283206860</v>
      </c>
      <c r="BW27" s="27">
        <v>305373359</v>
      </c>
      <c r="BX27" s="27">
        <v>315453127</v>
      </c>
      <c r="BY27" s="32">
        <v>37582412747</v>
      </c>
      <c r="BZ27" s="27">
        <v>406539190</v>
      </c>
      <c r="CA27" s="18">
        <v>91086063</v>
      </c>
      <c r="CB27" s="20">
        <f t="shared" si="42"/>
        <v>0.22405235519852343</v>
      </c>
      <c r="CC27" s="28">
        <f t="shared" si="43"/>
        <v>8.3936369153196771E-3</v>
      </c>
      <c r="CD27" s="27">
        <f t="shared" si="44"/>
        <v>12618125.08</v>
      </c>
      <c r="CE27" s="27">
        <f t="shared" si="45"/>
        <v>140.8831389407944</v>
      </c>
      <c r="CF27" s="18">
        <v>144208454</v>
      </c>
      <c r="CG27" s="29">
        <f t="shared" si="26"/>
        <v>0.46742129712372538</v>
      </c>
      <c r="CH27" s="18">
        <v>9364039</v>
      </c>
      <c r="CI27" s="29">
        <f t="shared" si="27"/>
        <v>3.0351558000179048E-2</v>
      </c>
      <c r="CJ27" s="18">
        <v>54828729</v>
      </c>
      <c r="CK27" s="29">
        <f t="shared" si="28"/>
        <v>0.17771576435335212</v>
      </c>
      <c r="CL27" s="18">
        <v>97600886</v>
      </c>
      <c r="CM27" s="29">
        <f t="shared" si="29"/>
        <v>0.31635269271068428</v>
      </c>
      <c r="CN27" s="18">
        <v>2517111</v>
      </c>
      <c r="CO27" s="20">
        <f t="shared" si="30"/>
        <v>8.1586845707700157E-3</v>
      </c>
      <c r="CP27" s="18">
        <v>0</v>
      </c>
      <c r="CQ27" s="20">
        <f t="shared" si="31"/>
        <v>0</v>
      </c>
      <c r="CR27" s="18">
        <v>0</v>
      </c>
      <c r="CS27" s="29">
        <f t="shared" si="34"/>
        <v>0</v>
      </c>
      <c r="CT27" s="18">
        <v>305373359</v>
      </c>
      <c r="CU27" s="18">
        <v>331748064</v>
      </c>
      <c r="CV27" s="18">
        <v>308519220</v>
      </c>
      <c r="CW27" s="17">
        <f t="shared" si="20"/>
        <v>12340768.800000001</v>
      </c>
      <c r="CX27" s="20">
        <f t="shared" si="40"/>
        <v>8.6368716270367255E-2</v>
      </c>
      <c r="CY27" s="20">
        <f t="shared" si="41"/>
        <v>1.030168777755102E-2</v>
      </c>
      <c r="CZ27" s="18">
        <v>14976036</v>
      </c>
      <c r="DA27" s="18">
        <v>16904075</v>
      </c>
      <c r="DB27" s="18">
        <v>634273</v>
      </c>
      <c r="DC27" s="18">
        <v>30277229</v>
      </c>
      <c r="DD27" s="18">
        <v>83831</v>
      </c>
      <c r="DE27" s="18">
        <v>0</v>
      </c>
      <c r="DF27" s="18">
        <v>5632547</v>
      </c>
      <c r="DG27" s="18">
        <v>0</v>
      </c>
      <c r="DH27" s="18">
        <v>880599</v>
      </c>
      <c r="DI27" s="18">
        <v>10943736</v>
      </c>
    </row>
    <row r="28" spans="1:113" x14ac:dyDescent="0.35">
      <c r="A28" s="15" t="s">
        <v>235</v>
      </c>
      <c r="B28" s="16"/>
      <c r="C28" s="17">
        <v>1684541</v>
      </c>
      <c r="D28" s="17">
        <v>1252059</v>
      </c>
      <c r="E28" s="17">
        <v>1249164</v>
      </c>
      <c r="F28" s="17">
        <f t="shared" si="21"/>
        <v>67381.64</v>
      </c>
      <c r="G28" s="31" t="s">
        <v>316</v>
      </c>
      <c r="H28" s="31" t="s">
        <v>315</v>
      </c>
      <c r="I28" s="31">
        <v>25</v>
      </c>
      <c r="J28" s="31">
        <v>15</v>
      </c>
      <c r="K28" s="29">
        <f t="shared" si="22"/>
        <v>0.6</v>
      </c>
      <c r="L28" s="31">
        <v>10</v>
      </c>
      <c r="M28" s="29">
        <f t="shared" si="23"/>
        <v>0.4</v>
      </c>
      <c r="N28" s="31">
        <v>8</v>
      </c>
      <c r="O28" s="19">
        <v>1</v>
      </c>
      <c r="P28" s="21" t="s">
        <v>197</v>
      </c>
      <c r="Q28" s="33">
        <v>0.36</v>
      </c>
      <c r="R28" s="22" t="str">
        <f t="shared" si="0"/>
        <v>Dividido</v>
      </c>
      <c r="S28" s="23" t="s">
        <v>191</v>
      </c>
      <c r="T28" s="31">
        <v>4</v>
      </c>
      <c r="U28" s="20">
        <f t="shared" si="1"/>
        <v>0.16</v>
      </c>
      <c r="V28" s="31">
        <v>2</v>
      </c>
      <c r="W28" s="20">
        <f t="shared" si="2"/>
        <v>0.08</v>
      </c>
      <c r="X28" s="31">
        <v>2</v>
      </c>
      <c r="Y28" s="20">
        <f t="shared" si="3"/>
        <v>0.08</v>
      </c>
      <c r="Z28" s="24">
        <v>3</v>
      </c>
      <c r="AA28" s="20">
        <f t="shared" si="4"/>
        <v>0.12</v>
      </c>
      <c r="AB28" s="31">
        <v>3</v>
      </c>
      <c r="AC28" s="20">
        <f t="shared" si="5"/>
        <v>0.12</v>
      </c>
      <c r="AD28" s="31">
        <v>1</v>
      </c>
      <c r="AE28" s="20">
        <f t="shared" si="6"/>
        <v>0.04</v>
      </c>
      <c r="AF28" s="31">
        <v>0</v>
      </c>
      <c r="AG28" s="20">
        <f t="shared" si="7"/>
        <v>0</v>
      </c>
      <c r="AH28" s="31">
        <v>9</v>
      </c>
      <c r="AI28" s="20">
        <f t="shared" si="8"/>
        <v>0.36</v>
      </c>
      <c r="AJ28" s="31">
        <v>0</v>
      </c>
      <c r="AK28" s="20">
        <f t="shared" si="9"/>
        <v>0</v>
      </c>
      <c r="AL28" s="31">
        <v>1</v>
      </c>
      <c r="AM28" s="20">
        <f t="shared" si="10"/>
        <v>0.04</v>
      </c>
      <c r="AN28" s="31">
        <v>0</v>
      </c>
      <c r="AO28" s="20">
        <f t="shared" si="11"/>
        <v>0</v>
      </c>
      <c r="AP28" s="19">
        <v>25</v>
      </c>
      <c r="AQ28" s="19">
        <v>12</v>
      </c>
      <c r="AR28" s="25">
        <f t="shared" si="12"/>
        <v>0.48</v>
      </c>
      <c r="AS28" s="31">
        <v>13</v>
      </c>
      <c r="AT28" s="25">
        <f t="shared" si="13"/>
        <v>0.52</v>
      </c>
      <c r="AU28" s="31">
        <v>3</v>
      </c>
      <c r="AV28" s="26">
        <f t="shared" si="14"/>
        <v>0.75</v>
      </c>
      <c r="AW28" s="19">
        <v>1</v>
      </c>
      <c r="AX28" s="26">
        <f t="shared" si="15"/>
        <v>0.5</v>
      </c>
      <c r="AY28" s="31">
        <v>1</v>
      </c>
      <c r="AZ28" s="26">
        <f>(AY28/X28)</f>
        <v>0.5</v>
      </c>
      <c r="BA28" s="31">
        <v>1</v>
      </c>
      <c r="BB28" s="26">
        <f t="shared" si="46"/>
        <v>0.33333333333333331</v>
      </c>
      <c r="BC28" s="31">
        <v>1</v>
      </c>
      <c r="BD28" s="26">
        <f>(BC28/AB28)</f>
        <v>0.33333333333333331</v>
      </c>
      <c r="BE28" s="31">
        <v>0</v>
      </c>
      <c r="BF28" s="26" t="s">
        <v>192</v>
      </c>
      <c r="BG28" s="31">
        <v>0</v>
      </c>
      <c r="BH28" s="26" t="s">
        <v>192</v>
      </c>
      <c r="BI28" s="31">
        <v>6</v>
      </c>
      <c r="BJ28" s="26">
        <f t="shared" si="16"/>
        <v>0.66666666666666663</v>
      </c>
      <c r="BK28" s="31">
        <v>0</v>
      </c>
      <c r="BL28" s="26" t="s">
        <v>192</v>
      </c>
      <c r="BM28" s="31">
        <v>0</v>
      </c>
      <c r="BN28" s="26" t="s">
        <v>192</v>
      </c>
      <c r="BO28" s="31">
        <v>0</v>
      </c>
      <c r="BP28" s="26" t="s">
        <v>192</v>
      </c>
      <c r="BQ28" s="32">
        <v>317138239</v>
      </c>
      <c r="BR28" s="32">
        <v>338941446</v>
      </c>
      <c r="BS28" s="32">
        <v>338941446</v>
      </c>
      <c r="BT28" s="32">
        <v>340767863</v>
      </c>
      <c r="BU28" s="32">
        <v>340767863</v>
      </c>
      <c r="BV28" s="32">
        <v>435872332</v>
      </c>
      <c r="BW28" s="27">
        <v>468858458</v>
      </c>
      <c r="BX28" s="27">
        <v>468858458</v>
      </c>
      <c r="BY28" s="32">
        <v>34579389104</v>
      </c>
      <c r="BZ28" s="27">
        <v>653163066</v>
      </c>
      <c r="CA28" s="18">
        <v>184304608</v>
      </c>
      <c r="CB28" s="20">
        <f t="shared" si="42"/>
        <v>0.28217242767367379</v>
      </c>
      <c r="CC28" s="28">
        <f t="shared" si="43"/>
        <v>1.3558899394950977E-2</v>
      </c>
      <c r="CD28" s="27">
        <f t="shared" si="44"/>
        <v>18754338.32</v>
      </c>
      <c r="CE28" s="27">
        <f t="shared" si="45"/>
        <v>278.33009585400413</v>
      </c>
      <c r="CF28" s="18">
        <v>315982000</v>
      </c>
      <c r="CG28" s="29">
        <f t="shared" si="26"/>
        <v>0.65732627707464819</v>
      </c>
      <c r="CH28" s="18">
        <v>16922000</v>
      </c>
      <c r="CI28" s="29">
        <f t="shared" si="27"/>
        <v>3.520224335771404E-2</v>
      </c>
      <c r="CJ28" s="18">
        <v>90238000</v>
      </c>
      <c r="CK28" s="29">
        <f t="shared" si="28"/>
        <v>0.18771894788520266</v>
      </c>
      <c r="CL28" s="18">
        <v>56770000</v>
      </c>
      <c r="CM28" s="29">
        <f t="shared" si="29"/>
        <v>0.11809664078817078</v>
      </c>
      <c r="CN28" s="18">
        <v>795000</v>
      </c>
      <c r="CO28" s="20">
        <f t="shared" si="30"/>
        <v>1.6538106293217504E-3</v>
      </c>
      <c r="CP28" s="18">
        <v>0</v>
      </c>
      <c r="CQ28" s="20">
        <f t="shared" si="31"/>
        <v>0</v>
      </c>
      <c r="CR28" s="18">
        <v>0</v>
      </c>
      <c r="CS28" s="29">
        <f t="shared" si="34"/>
        <v>0</v>
      </c>
      <c r="CT28" s="18">
        <v>468858000</v>
      </c>
      <c r="CU28" s="18">
        <v>480708000</v>
      </c>
      <c r="CV28" s="18">
        <v>480708000</v>
      </c>
      <c r="CW28" s="17">
        <f t="shared" si="20"/>
        <v>19228320</v>
      </c>
      <c r="CX28" s="20">
        <f t="shared" si="40"/>
        <v>2.5274176829658445E-2</v>
      </c>
      <c r="CY28" s="20">
        <f t="shared" si="41"/>
        <v>2.5274176829658445E-2</v>
      </c>
      <c r="CZ28" s="18">
        <v>14912000</v>
      </c>
      <c r="DA28" s="18">
        <v>68780000</v>
      </c>
      <c r="DB28" s="18">
        <v>9558000</v>
      </c>
      <c r="DC28" s="18">
        <v>31028000</v>
      </c>
      <c r="DD28" s="18">
        <v>6582000</v>
      </c>
      <c r="DE28" s="18">
        <v>1151000</v>
      </c>
      <c r="DF28" s="18">
        <v>1518000</v>
      </c>
      <c r="DG28" s="18">
        <v>0</v>
      </c>
      <c r="DH28" s="18">
        <v>0</v>
      </c>
      <c r="DI28" s="18">
        <v>0</v>
      </c>
    </row>
    <row r="29" spans="1:113" x14ac:dyDescent="0.35">
      <c r="A29" s="15" t="s">
        <v>236</v>
      </c>
      <c r="B29" s="16"/>
      <c r="C29" s="17">
        <v>2845959</v>
      </c>
      <c r="D29" s="17">
        <v>1982363</v>
      </c>
      <c r="E29" s="17">
        <v>1936867</v>
      </c>
      <c r="F29" s="17">
        <f t="shared" si="21"/>
        <v>105405.88888888889</v>
      </c>
      <c r="G29" s="31" t="s">
        <v>215</v>
      </c>
      <c r="H29" s="31" t="s">
        <v>196</v>
      </c>
      <c r="I29" s="31">
        <v>27</v>
      </c>
      <c r="J29" s="31">
        <v>15</v>
      </c>
      <c r="K29" s="29">
        <f t="shared" si="22"/>
        <v>0.55555555555555558</v>
      </c>
      <c r="L29" s="31">
        <v>12</v>
      </c>
      <c r="M29" s="29">
        <f t="shared" si="23"/>
        <v>0.44444444444444442</v>
      </c>
      <c r="N29" s="31">
        <v>10</v>
      </c>
      <c r="O29" s="31">
        <v>1</v>
      </c>
      <c r="P29" s="21" t="s">
        <v>250</v>
      </c>
      <c r="Q29" s="33">
        <v>0.22222222222222221</v>
      </c>
      <c r="R29" s="22" t="str">
        <f t="shared" si="0"/>
        <v>Dividido</v>
      </c>
      <c r="S29" s="23" t="s">
        <v>191</v>
      </c>
      <c r="T29" s="31">
        <v>6</v>
      </c>
      <c r="U29" s="20">
        <f t="shared" si="1"/>
        <v>0.22222222222222221</v>
      </c>
      <c r="V29" s="31">
        <v>5</v>
      </c>
      <c r="W29" s="20">
        <f t="shared" si="2"/>
        <v>0.18518518518518517</v>
      </c>
      <c r="X29" s="31">
        <v>1</v>
      </c>
      <c r="Y29" s="20">
        <f t="shared" si="3"/>
        <v>3.7037037037037035E-2</v>
      </c>
      <c r="Z29" s="24">
        <v>2</v>
      </c>
      <c r="AA29" s="20">
        <f t="shared" si="4"/>
        <v>7.407407407407407E-2</v>
      </c>
      <c r="AB29" s="31">
        <v>2</v>
      </c>
      <c r="AC29" s="20">
        <f t="shared" si="5"/>
        <v>7.407407407407407E-2</v>
      </c>
      <c r="AD29" s="31">
        <v>1</v>
      </c>
      <c r="AE29" s="20">
        <f t="shared" si="6"/>
        <v>3.7037037037037035E-2</v>
      </c>
      <c r="AF29" s="31">
        <v>1</v>
      </c>
      <c r="AG29" s="20">
        <f t="shared" si="7"/>
        <v>3.7037037037037035E-2</v>
      </c>
      <c r="AH29" s="31">
        <v>6</v>
      </c>
      <c r="AI29" s="20">
        <f t="shared" si="8"/>
        <v>0.22222222222222221</v>
      </c>
      <c r="AJ29" s="31">
        <v>1</v>
      </c>
      <c r="AK29" s="20">
        <f t="shared" si="9"/>
        <v>3.7037037037037035E-2</v>
      </c>
      <c r="AL29" s="31">
        <v>1</v>
      </c>
      <c r="AM29" s="20">
        <f t="shared" si="10"/>
        <v>3.7037037037037035E-2</v>
      </c>
      <c r="AN29" s="31">
        <v>1</v>
      </c>
      <c r="AO29" s="20">
        <f t="shared" si="11"/>
        <v>3.7037037037037035E-2</v>
      </c>
      <c r="AP29" s="19">
        <v>27</v>
      </c>
      <c r="AQ29" s="19">
        <v>14</v>
      </c>
      <c r="AR29" s="25">
        <f t="shared" si="12"/>
        <v>0.51851851851851849</v>
      </c>
      <c r="AS29" s="31">
        <v>13</v>
      </c>
      <c r="AT29" s="25">
        <f t="shared" si="13"/>
        <v>0.48148148148148145</v>
      </c>
      <c r="AU29" s="31">
        <v>2</v>
      </c>
      <c r="AV29" s="26">
        <f t="shared" si="14"/>
        <v>0.33333333333333331</v>
      </c>
      <c r="AW29" s="19">
        <v>3</v>
      </c>
      <c r="AX29" s="26">
        <f t="shared" si="15"/>
        <v>0.6</v>
      </c>
      <c r="AY29" s="31">
        <v>1</v>
      </c>
      <c r="AZ29" s="26">
        <f>(AY29/X29)</f>
        <v>1</v>
      </c>
      <c r="BA29" s="31">
        <v>0</v>
      </c>
      <c r="BB29" s="26">
        <f t="shared" si="46"/>
        <v>0</v>
      </c>
      <c r="BC29" s="31">
        <v>1</v>
      </c>
      <c r="BD29" s="26">
        <f>(BC29/AB29)</f>
        <v>0.5</v>
      </c>
      <c r="BE29" s="31">
        <v>0</v>
      </c>
      <c r="BF29" s="26">
        <f>(BE29/AD29)</f>
        <v>0</v>
      </c>
      <c r="BG29" s="31">
        <v>1</v>
      </c>
      <c r="BH29" s="26">
        <f>(BG29/AF29)</f>
        <v>1</v>
      </c>
      <c r="BI29" s="31">
        <v>5</v>
      </c>
      <c r="BJ29" s="26">
        <f t="shared" ref="BJ29:BJ37" si="48">(BI29/AH29)</f>
        <v>0.83333333333333337</v>
      </c>
      <c r="BK29" s="31">
        <v>0</v>
      </c>
      <c r="BL29" s="26">
        <f t="shared" si="47"/>
        <v>0</v>
      </c>
      <c r="BM29" s="31">
        <v>0</v>
      </c>
      <c r="BN29" s="26">
        <f>(BM29/AL29)</f>
        <v>0</v>
      </c>
      <c r="BO29" s="31">
        <v>0</v>
      </c>
      <c r="BP29" s="26" t="s">
        <v>192</v>
      </c>
      <c r="BQ29" s="32">
        <v>227840771</v>
      </c>
      <c r="BR29" s="32">
        <v>243614841</v>
      </c>
      <c r="BS29" s="32">
        <v>251386404</v>
      </c>
      <c r="BT29" s="32">
        <v>259361797</v>
      </c>
      <c r="BU29" s="32">
        <v>283517123</v>
      </c>
      <c r="BV29" s="32">
        <v>293068050</v>
      </c>
      <c r="BW29" s="27">
        <v>293068050</v>
      </c>
      <c r="BX29" s="27">
        <v>308708617</v>
      </c>
      <c r="BY29" s="32">
        <v>47852517240</v>
      </c>
      <c r="BZ29" s="27">
        <v>595136660</v>
      </c>
      <c r="CA29" s="18">
        <v>286428043</v>
      </c>
      <c r="CB29" s="20">
        <f t="shared" si="42"/>
        <v>0.48128112793454869</v>
      </c>
      <c r="CC29" s="28">
        <f t="shared" si="43"/>
        <v>6.4512513615887683E-3</v>
      </c>
      <c r="CD29" s="27">
        <f t="shared" si="44"/>
        <v>11433652.481481481</v>
      </c>
      <c r="CE29" s="27">
        <f t="shared" si="45"/>
        <v>108.47261573339601</v>
      </c>
      <c r="CF29" s="18">
        <v>255223230.33000001</v>
      </c>
      <c r="CG29" s="29">
        <f t="shared" si="26"/>
        <v>0.8529774927563103</v>
      </c>
      <c r="CH29" s="18">
        <v>4022043.53</v>
      </c>
      <c r="CI29" s="29">
        <f t="shared" si="27"/>
        <v>1.3442007616392429E-2</v>
      </c>
      <c r="CJ29" s="18">
        <v>23541623.390000001</v>
      </c>
      <c r="CK29" s="29">
        <f t="shared" si="28"/>
        <v>7.8678084548384333E-2</v>
      </c>
      <c r="CL29" s="18">
        <v>3250106</v>
      </c>
      <c r="CM29" s="29">
        <f t="shared" si="29"/>
        <v>1.0862127493205609E-2</v>
      </c>
      <c r="CN29" s="18">
        <v>1395199.02</v>
      </c>
      <c r="CO29" s="20">
        <f t="shared" si="30"/>
        <v>4.6628724212796511E-3</v>
      </c>
      <c r="CP29" s="18">
        <v>0</v>
      </c>
      <c r="CQ29" s="20">
        <f t="shared" si="31"/>
        <v>0</v>
      </c>
      <c r="CR29" s="18">
        <v>11782293.42</v>
      </c>
      <c r="CS29" s="29">
        <f t="shared" si="34"/>
        <v>3.9377415164427727E-2</v>
      </c>
      <c r="CT29" s="32">
        <v>306869432.56999999</v>
      </c>
      <c r="CU29" s="18">
        <v>312566879.69</v>
      </c>
      <c r="CV29" s="18">
        <v>299214495.69</v>
      </c>
      <c r="CW29" s="17">
        <f t="shared" si="20"/>
        <v>11082018.358888889</v>
      </c>
      <c r="CX29" s="20">
        <f t="shared" si="40"/>
        <v>1.8566355965416528E-2</v>
      </c>
      <c r="CY29" s="20">
        <f t="shared" si="41"/>
        <v>-2.4945257062232249E-2</v>
      </c>
      <c r="CZ29" s="18">
        <v>29975663.629999999</v>
      </c>
      <c r="DA29" s="18">
        <v>32037797.289999999</v>
      </c>
      <c r="DB29" s="18">
        <v>156101.47</v>
      </c>
      <c r="DC29" s="18">
        <v>9963269.0199999996</v>
      </c>
      <c r="DD29" s="18">
        <v>239450.49</v>
      </c>
      <c r="DE29" s="18">
        <v>783236.09</v>
      </c>
      <c r="DF29" s="18">
        <v>8369639.7999999998</v>
      </c>
      <c r="DG29" s="18">
        <v>0</v>
      </c>
      <c r="DH29" s="18">
        <v>0</v>
      </c>
      <c r="DI29" s="18">
        <v>0</v>
      </c>
    </row>
    <row r="30" spans="1:113" x14ac:dyDescent="0.35">
      <c r="A30" s="15" t="s">
        <v>237</v>
      </c>
      <c r="B30" s="16"/>
      <c r="C30" s="17">
        <v>3131012</v>
      </c>
      <c r="D30" s="17">
        <v>2130873</v>
      </c>
      <c r="E30" s="17">
        <v>2093092</v>
      </c>
      <c r="F30" s="17">
        <f t="shared" si="21"/>
        <v>78275.3</v>
      </c>
      <c r="G30" s="31" t="s">
        <v>199</v>
      </c>
      <c r="H30" s="31" t="s">
        <v>196</v>
      </c>
      <c r="I30" s="31">
        <v>40</v>
      </c>
      <c r="J30" s="31">
        <v>24</v>
      </c>
      <c r="K30" s="29">
        <f t="shared" si="22"/>
        <v>0.6</v>
      </c>
      <c r="L30" s="31">
        <v>16</v>
      </c>
      <c r="M30" s="29">
        <f t="shared" si="23"/>
        <v>0.4</v>
      </c>
      <c r="N30" s="31">
        <v>7</v>
      </c>
      <c r="O30" s="31">
        <v>1</v>
      </c>
      <c r="P30" s="21" t="s">
        <v>197</v>
      </c>
      <c r="Q30" s="33">
        <v>0.57499999999999996</v>
      </c>
      <c r="R30" s="22" t="str">
        <f t="shared" si="0"/>
        <v>Mayoría simple</v>
      </c>
      <c r="S30" s="23" t="s">
        <v>191</v>
      </c>
      <c r="T30" s="31">
        <v>2</v>
      </c>
      <c r="U30" s="20">
        <f t="shared" si="1"/>
        <v>0.05</v>
      </c>
      <c r="V30" s="31">
        <v>8</v>
      </c>
      <c r="W30" s="20">
        <f t="shared" si="2"/>
        <v>0.2</v>
      </c>
      <c r="X30" s="31">
        <v>1</v>
      </c>
      <c r="Y30" s="20">
        <f t="shared" si="3"/>
        <v>2.5000000000000001E-2</v>
      </c>
      <c r="Z30" s="24">
        <v>0</v>
      </c>
      <c r="AA30" s="20">
        <f t="shared" si="4"/>
        <v>0</v>
      </c>
      <c r="AB30" s="31">
        <v>3</v>
      </c>
      <c r="AC30" s="20">
        <f t="shared" si="5"/>
        <v>7.4999999999999997E-2</v>
      </c>
      <c r="AD30" s="31">
        <v>0</v>
      </c>
      <c r="AE30" s="20">
        <f t="shared" si="6"/>
        <v>0</v>
      </c>
      <c r="AF30" s="31">
        <v>0</v>
      </c>
      <c r="AG30" s="20">
        <f t="shared" si="7"/>
        <v>0</v>
      </c>
      <c r="AH30" s="31">
        <v>23</v>
      </c>
      <c r="AI30" s="20">
        <f t="shared" si="8"/>
        <v>0.57499999999999996</v>
      </c>
      <c r="AJ30" s="31">
        <v>1</v>
      </c>
      <c r="AK30" s="20">
        <f t="shared" si="9"/>
        <v>2.5000000000000001E-2</v>
      </c>
      <c r="AL30" s="31">
        <v>1</v>
      </c>
      <c r="AM30" s="20">
        <f t="shared" si="10"/>
        <v>2.5000000000000001E-2</v>
      </c>
      <c r="AN30" s="31">
        <v>1</v>
      </c>
      <c r="AO30" s="20">
        <f t="shared" si="11"/>
        <v>2.5000000000000001E-2</v>
      </c>
      <c r="AP30" s="19">
        <v>40</v>
      </c>
      <c r="AQ30" s="19">
        <v>21</v>
      </c>
      <c r="AR30" s="25">
        <f t="shared" si="12"/>
        <v>0.52500000000000002</v>
      </c>
      <c r="AS30" s="31">
        <v>19</v>
      </c>
      <c r="AT30" s="25">
        <f t="shared" si="13"/>
        <v>0.47499999999999998</v>
      </c>
      <c r="AU30" s="31">
        <v>1</v>
      </c>
      <c r="AV30" s="26">
        <f t="shared" si="14"/>
        <v>0.5</v>
      </c>
      <c r="AW30" s="19">
        <v>5</v>
      </c>
      <c r="AX30" s="26">
        <f t="shared" si="15"/>
        <v>0.625</v>
      </c>
      <c r="AY30" s="31">
        <v>0</v>
      </c>
      <c r="AZ30" s="26">
        <f>(AY30/X30)</f>
        <v>0</v>
      </c>
      <c r="BA30" s="31">
        <v>0</v>
      </c>
      <c r="BB30" s="26" t="s">
        <v>192</v>
      </c>
      <c r="BC30" s="31">
        <v>0</v>
      </c>
      <c r="BD30" s="26">
        <f>(BC30/AB30)</f>
        <v>0</v>
      </c>
      <c r="BE30" s="31">
        <v>0</v>
      </c>
      <c r="BF30" s="26" t="s">
        <v>192</v>
      </c>
      <c r="BG30" s="31">
        <v>0</v>
      </c>
      <c r="BH30" s="26" t="s">
        <v>192</v>
      </c>
      <c r="BI30" s="31">
        <v>11</v>
      </c>
      <c r="BJ30" s="26">
        <f t="shared" si="48"/>
        <v>0.47826086956521741</v>
      </c>
      <c r="BK30" s="31">
        <v>1</v>
      </c>
      <c r="BL30" s="26">
        <f t="shared" si="47"/>
        <v>1</v>
      </c>
      <c r="BM30" s="31">
        <v>1</v>
      </c>
      <c r="BN30" s="26">
        <f>(BM30/AL30)</f>
        <v>1</v>
      </c>
      <c r="BO30" s="31">
        <v>0</v>
      </c>
      <c r="BP30" s="26">
        <f>(BO30/AN30)</f>
        <v>0</v>
      </c>
      <c r="BQ30" s="32">
        <v>247484287</v>
      </c>
      <c r="BR30" s="32">
        <v>247356797</v>
      </c>
      <c r="BS30" s="32">
        <v>273014624</v>
      </c>
      <c r="BT30" s="32">
        <v>290453155</v>
      </c>
      <c r="BU30" s="32">
        <v>292453155</v>
      </c>
      <c r="BV30" s="32">
        <v>292453155</v>
      </c>
      <c r="BW30" s="27">
        <v>305698988</v>
      </c>
      <c r="BX30" s="27">
        <v>305698988</v>
      </c>
      <c r="BY30" s="32">
        <v>54073045010</v>
      </c>
      <c r="BZ30" s="27">
        <v>408108993</v>
      </c>
      <c r="CA30" s="18">
        <v>102410005</v>
      </c>
      <c r="CB30" s="20">
        <f t="shared" si="42"/>
        <v>0.25093787874456369</v>
      </c>
      <c r="CC30" s="28">
        <f t="shared" si="43"/>
        <v>5.6534450379753078E-3</v>
      </c>
      <c r="CD30" s="27">
        <f t="shared" si="44"/>
        <v>7642474.7000000002</v>
      </c>
      <c r="CE30" s="27">
        <f t="shared" si="45"/>
        <v>97.635840424757234</v>
      </c>
      <c r="CF30" s="18">
        <v>187076038</v>
      </c>
      <c r="CG30" s="29">
        <f t="shared" si="26"/>
        <v>0.5894560557426759</v>
      </c>
      <c r="CH30" s="18">
        <v>29770172</v>
      </c>
      <c r="CI30" s="29">
        <f t="shared" si="27"/>
        <v>9.3802543358872337E-2</v>
      </c>
      <c r="CJ30" s="18">
        <v>52862107</v>
      </c>
      <c r="CK30" s="29">
        <f t="shared" si="28"/>
        <v>0.16656269516712396</v>
      </c>
      <c r="CL30" s="18">
        <v>44266769</v>
      </c>
      <c r="CM30" s="29">
        <f t="shared" si="29"/>
        <v>0.13947972885342033</v>
      </c>
      <c r="CN30" s="18">
        <v>3395541</v>
      </c>
      <c r="CO30" s="20">
        <f t="shared" si="30"/>
        <v>1.0698976877907482E-2</v>
      </c>
      <c r="CP30" s="18">
        <v>0</v>
      </c>
      <c r="CQ30" s="20">
        <f t="shared" si="31"/>
        <v>0</v>
      </c>
      <c r="CR30" s="18">
        <v>0</v>
      </c>
      <c r="CS30" s="29">
        <f t="shared" si="34"/>
        <v>0</v>
      </c>
      <c r="CT30" s="18">
        <v>312541340</v>
      </c>
      <c r="CU30" s="18">
        <v>323262295</v>
      </c>
      <c r="CV30" s="18">
        <v>317370627</v>
      </c>
      <c r="CW30" s="17">
        <f t="shared" si="20"/>
        <v>7934265.6749999998</v>
      </c>
      <c r="CX30" s="20">
        <f t="shared" si="40"/>
        <v>3.4302518188473886E-2</v>
      </c>
      <c r="CY30" s="20">
        <f t="shared" si="41"/>
        <v>1.5451674328906378E-2</v>
      </c>
      <c r="CZ30" s="18">
        <v>56378781</v>
      </c>
      <c r="DA30" s="18">
        <v>47679366</v>
      </c>
      <c r="DB30" s="18">
        <v>9175546</v>
      </c>
      <c r="DC30" s="18">
        <v>5814485</v>
      </c>
      <c r="DD30" s="18">
        <v>4369999</v>
      </c>
      <c r="DE30" s="18">
        <v>5216106</v>
      </c>
      <c r="DF30" s="18">
        <v>8749761</v>
      </c>
      <c r="DG30" s="18">
        <v>0</v>
      </c>
      <c r="DH30" s="18">
        <v>44266769</v>
      </c>
      <c r="DI30" s="18">
        <v>0</v>
      </c>
    </row>
    <row r="31" spans="1:113" x14ac:dyDescent="0.35">
      <c r="A31" s="15" t="s">
        <v>238</v>
      </c>
      <c r="B31" s="16"/>
      <c r="C31" s="17">
        <v>3037752</v>
      </c>
      <c r="D31" s="17">
        <v>2067758</v>
      </c>
      <c r="E31" s="17">
        <v>2034819</v>
      </c>
      <c r="F31" s="17">
        <f t="shared" si="21"/>
        <v>92053.090909090912</v>
      </c>
      <c r="G31" s="31" t="s">
        <v>215</v>
      </c>
      <c r="H31" s="31" t="s">
        <v>196</v>
      </c>
      <c r="I31" s="31">
        <v>33</v>
      </c>
      <c r="J31" s="31">
        <v>21</v>
      </c>
      <c r="K31" s="29">
        <f t="shared" si="22"/>
        <v>0.63636363636363635</v>
      </c>
      <c r="L31" s="31">
        <v>12</v>
      </c>
      <c r="M31" s="29">
        <f t="shared" si="23"/>
        <v>0.36363636363636365</v>
      </c>
      <c r="N31" s="31">
        <v>8</v>
      </c>
      <c r="O31" s="19">
        <v>0</v>
      </c>
      <c r="P31" s="21" t="s">
        <v>197</v>
      </c>
      <c r="Q31" s="33">
        <v>0.36363636363636365</v>
      </c>
      <c r="R31" s="22" t="str">
        <f t="shared" si="0"/>
        <v>Dividido</v>
      </c>
      <c r="S31" s="23" t="s">
        <v>191</v>
      </c>
      <c r="T31" s="31">
        <v>3</v>
      </c>
      <c r="U31" s="20">
        <f t="shared" si="1"/>
        <v>9.0909090909090912E-2</v>
      </c>
      <c r="V31" s="31">
        <v>5</v>
      </c>
      <c r="W31" s="20">
        <f t="shared" si="2"/>
        <v>0.15151515151515152</v>
      </c>
      <c r="X31" s="31">
        <v>0</v>
      </c>
      <c r="Y31" s="20">
        <f t="shared" si="3"/>
        <v>0</v>
      </c>
      <c r="Z31" s="24">
        <v>1</v>
      </c>
      <c r="AA31" s="20">
        <f t="shared" si="4"/>
        <v>3.0303030303030304E-2</v>
      </c>
      <c r="AB31" s="31">
        <v>4</v>
      </c>
      <c r="AC31" s="20">
        <f t="shared" si="5"/>
        <v>0.12121212121212122</v>
      </c>
      <c r="AD31" s="31">
        <v>1</v>
      </c>
      <c r="AE31" s="20">
        <f t="shared" si="6"/>
        <v>3.0303030303030304E-2</v>
      </c>
      <c r="AF31" s="31">
        <v>2</v>
      </c>
      <c r="AG31" s="20">
        <f t="shared" si="7"/>
        <v>6.0606060606060608E-2</v>
      </c>
      <c r="AH31" s="31">
        <v>12</v>
      </c>
      <c r="AI31" s="20">
        <f t="shared" si="8"/>
        <v>0.36363636363636365</v>
      </c>
      <c r="AJ31" s="31">
        <v>5</v>
      </c>
      <c r="AK31" s="20">
        <f t="shared" si="9"/>
        <v>0.15151515151515152</v>
      </c>
      <c r="AL31" s="31">
        <v>0</v>
      </c>
      <c r="AM31" s="20">
        <f t="shared" si="10"/>
        <v>0</v>
      </c>
      <c r="AN31" s="31">
        <v>0</v>
      </c>
      <c r="AO31" s="20">
        <f t="shared" si="11"/>
        <v>0</v>
      </c>
      <c r="AP31" s="19">
        <v>33</v>
      </c>
      <c r="AQ31" s="19">
        <v>19</v>
      </c>
      <c r="AR31" s="25">
        <f t="shared" si="12"/>
        <v>0.5757575757575758</v>
      </c>
      <c r="AS31" s="31">
        <v>14</v>
      </c>
      <c r="AT31" s="25">
        <f t="shared" si="13"/>
        <v>0.42424242424242425</v>
      </c>
      <c r="AU31" s="31">
        <v>1</v>
      </c>
      <c r="AV31" s="26">
        <f t="shared" si="14"/>
        <v>0.33333333333333331</v>
      </c>
      <c r="AW31" s="19">
        <v>2</v>
      </c>
      <c r="AX31" s="26">
        <f t="shared" si="15"/>
        <v>0.4</v>
      </c>
      <c r="AY31" s="31">
        <v>0</v>
      </c>
      <c r="AZ31" s="26" t="s">
        <v>192</v>
      </c>
      <c r="BA31" s="31">
        <v>0</v>
      </c>
      <c r="BB31" s="26">
        <f>(BA31/Z31)</f>
        <v>0</v>
      </c>
      <c r="BC31" s="31">
        <v>1</v>
      </c>
      <c r="BD31" s="26">
        <f>(BC31/AB31)</f>
        <v>0.25</v>
      </c>
      <c r="BE31" s="31">
        <v>1</v>
      </c>
      <c r="BF31" s="26">
        <f>(BE31/AD31)</f>
        <v>1</v>
      </c>
      <c r="BG31" s="31">
        <v>0</v>
      </c>
      <c r="BH31" s="26">
        <f>(BG31/AF31)</f>
        <v>0</v>
      </c>
      <c r="BI31" s="31">
        <v>7</v>
      </c>
      <c r="BJ31" s="26">
        <f t="shared" si="48"/>
        <v>0.58333333333333337</v>
      </c>
      <c r="BK31" s="31">
        <v>2</v>
      </c>
      <c r="BL31" s="26">
        <f t="shared" si="47"/>
        <v>0.4</v>
      </c>
      <c r="BM31" s="31">
        <v>0</v>
      </c>
      <c r="BN31" s="26" t="s">
        <v>192</v>
      </c>
      <c r="BO31" s="31">
        <v>0</v>
      </c>
      <c r="BP31" s="26" t="s">
        <v>192</v>
      </c>
      <c r="BQ31" s="32">
        <v>329500000</v>
      </c>
      <c r="BR31" s="32">
        <v>402015000</v>
      </c>
      <c r="BS31" s="32">
        <v>693911500</v>
      </c>
      <c r="BT31" s="32">
        <v>563841500</v>
      </c>
      <c r="BU31" s="32">
        <v>610000000</v>
      </c>
      <c r="BV31" s="32">
        <v>660360822.25</v>
      </c>
      <c r="BW31" s="27">
        <v>688944000</v>
      </c>
      <c r="BX31" s="27">
        <v>651632580.32000005</v>
      </c>
      <c r="BY31" s="32">
        <v>68432446248</v>
      </c>
      <c r="BZ31" s="27">
        <v>856929919.32000005</v>
      </c>
      <c r="CA31" s="18">
        <v>205297339</v>
      </c>
      <c r="CB31" s="20">
        <f t="shared" si="42"/>
        <v>0.239573078698092</v>
      </c>
      <c r="CC31" s="28">
        <f t="shared" si="43"/>
        <v>9.5222751201743654E-3</v>
      </c>
      <c r="CD31" s="27">
        <f t="shared" si="44"/>
        <v>19746441.827878788</v>
      </c>
      <c r="CE31" s="27">
        <f t="shared" si="45"/>
        <v>214.511448044475</v>
      </c>
      <c r="CF31" s="18">
        <v>210655284</v>
      </c>
      <c r="CG31" s="29">
        <f t="shared" si="26"/>
        <v>0.27221770334365269</v>
      </c>
      <c r="CH31" s="18">
        <v>166046516</v>
      </c>
      <c r="CI31" s="29">
        <f t="shared" si="27"/>
        <v>0.21457235904766139</v>
      </c>
      <c r="CJ31" s="18">
        <v>368869792</v>
      </c>
      <c r="CK31" s="29">
        <f t="shared" si="28"/>
        <v>0.47666920907187343</v>
      </c>
      <c r="CL31" s="18">
        <v>26726919</v>
      </c>
      <c r="CM31" s="29">
        <f t="shared" si="29"/>
        <v>3.4537659675471684E-2</v>
      </c>
      <c r="CN31" s="18">
        <v>1549993</v>
      </c>
      <c r="CO31" s="20">
        <f t="shared" si="30"/>
        <v>2.0029667741861073E-3</v>
      </c>
      <c r="CP31" s="18">
        <v>0</v>
      </c>
      <c r="CQ31" s="20">
        <f t="shared" si="31"/>
        <v>0</v>
      </c>
      <c r="CR31" s="18">
        <v>0</v>
      </c>
      <c r="CS31" s="29">
        <f t="shared" si="34"/>
        <v>0</v>
      </c>
      <c r="CT31" s="18">
        <v>688944000</v>
      </c>
      <c r="CU31" s="18">
        <v>773853654</v>
      </c>
      <c r="CV31" s="18">
        <v>773848583</v>
      </c>
      <c r="CW31" s="17">
        <f t="shared" si="20"/>
        <v>23449957.060606062</v>
      </c>
      <c r="CX31" s="20">
        <f t="shared" si="40"/>
        <v>0.1232460896676653</v>
      </c>
      <c r="CY31" s="20">
        <f t="shared" si="41"/>
        <v>0.12323872912747626</v>
      </c>
      <c r="CZ31" s="18">
        <v>10250802</v>
      </c>
      <c r="DA31" s="18">
        <v>33771221</v>
      </c>
      <c r="DB31" s="18">
        <v>1885504</v>
      </c>
      <c r="DC31" s="18">
        <v>33115387</v>
      </c>
      <c r="DD31" s="18">
        <v>1841449</v>
      </c>
      <c r="DE31" s="18">
        <v>138541213</v>
      </c>
      <c r="DF31" s="18">
        <v>36983610</v>
      </c>
      <c r="DG31" s="18">
        <v>0</v>
      </c>
      <c r="DH31" s="18">
        <v>26726919</v>
      </c>
      <c r="DI31" s="18">
        <v>0</v>
      </c>
    </row>
    <row r="32" spans="1:113" x14ac:dyDescent="0.35">
      <c r="A32" s="15" t="s">
        <v>239</v>
      </c>
      <c r="B32" s="16"/>
      <c r="C32" s="17">
        <v>2544372</v>
      </c>
      <c r="D32" s="17">
        <v>1678561</v>
      </c>
      <c r="E32" s="17">
        <v>1653301</v>
      </c>
      <c r="F32" s="17">
        <f t="shared" si="21"/>
        <v>72696.342857142852</v>
      </c>
      <c r="G32" s="31" t="s">
        <v>199</v>
      </c>
      <c r="H32" s="31" t="s">
        <v>196</v>
      </c>
      <c r="I32" s="31">
        <v>35</v>
      </c>
      <c r="J32" s="31">
        <v>21</v>
      </c>
      <c r="K32" s="29">
        <f t="shared" si="22"/>
        <v>0.6</v>
      </c>
      <c r="L32" s="31">
        <v>14</v>
      </c>
      <c r="M32" s="29">
        <f t="shared" si="23"/>
        <v>0.4</v>
      </c>
      <c r="N32" s="31">
        <v>4</v>
      </c>
      <c r="O32" s="19">
        <v>0</v>
      </c>
      <c r="P32" s="21" t="s">
        <v>197</v>
      </c>
      <c r="Q32" s="33">
        <v>0.6</v>
      </c>
      <c r="R32" s="22" t="str">
        <f t="shared" si="0"/>
        <v>Mayoría simple</v>
      </c>
      <c r="S32" s="23" t="s">
        <v>191</v>
      </c>
      <c r="T32" s="31">
        <v>0</v>
      </c>
      <c r="U32" s="20">
        <f t="shared" si="1"/>
        <v>0</v>
      </c>
      <c r="V32" s="31">
        <v>5</v>
      </c>
      <c r="W32" s="20">
        <f t="shared" si="2"/>
        <v>0.14285714285714285</v>
      </c>
      <c r="X32" s="31">
        <v>6</v>
      </c>
      <c r="Y32" s="20">
        <f t="shared" si="3"/>
        <v>0.17142857142857143</v>
      </c>
      <c r="Z32" s="24">
        <v>2</v>
      </c>
      <c r="AA32" s="20">
        <f t="shared" si="4"/>
        <v>5.7142857142857141E-2</v>
      </c>
      <c r="AB32" s="31">
        <v>0</v>
      </c>
      <c r="AC32" s="20">
        <f t="shared" si="5"/>
        <v>0</v>
      </c>
      <c r="AD32" s="31">
        <v>0</v>
      </c>
      <c r="AE32" s="20">
        <f t="shared" si="6"/>
        <v>0</v>
      </c>
      <c r="AF32" s="31">
        <v>0</v>
      </c>
      <c r="AG32" s="20">
        <f t="shared" si="7"/>
        <v>0</v>
      </c>
      <c r="AH32" s="31">
        <v>21</v>
      </c>
      <c r="AI32" s="20">
        <f t="shared" si="8"/>
        <v>0.6</v>
      </c>
      <c r="AJ32" s="31">
        <v>0</v>
      </c>
      <c r="AK32" s="20">
        <f t="shared" si="9"/>
        <v>0</v>
      </c>
      <c r="AL32" s="31">
        <v>0</v>
      </c>
      <c r="AM32" s="20">
        <f t="shared" si="10"/>
        <v>0</v>
      </c>
      <c r="AN32" s="31">
        <v>1</v>
      </c>
      <c r="AO32" s="20">
        <f t="shared" si="11"/>
        <v>2.8571428571428571E-2</v>
      </c>
      <c r="AP32" s="19">
        <v>35</v>
      </c>
      <c r="AQ32" s="19">
        <v>17</v>
      </c>
      <c r="AR32" s="25">
        <f t="shared" si="12"/>
        <v>0.48571428571428571</v>
      </c>
      <c r="AS32" s="31">
        <v>18</v>
      </c>
      <c r="AT32" s="25">
        <f t="shared" si="13"/>
        <v>0.51428571428571423</v>
      </c>
      <c r="AU32" s="31">
        <v>0</v>
      </c>
      <c r="AV32" s="26" t="s">
        <v>192</v>
      </c>
      <c r="AW32" s="19">
        <v>3</v>
      </c>
      <c r="AX32" s="26">
        <f t="shared" si="15"/>
        <v>0.6</v>
      </c>
      <c r="AY32" s="31">
        <v>3</v>
      </c>
      <c r="AZ32" s="26">
        <f>(AY32/X32)</f>
        <v>0.5</v>
      </c>
      <c r="BA32" s="31">
        <v>1</v>
      </c>
      <c r="BB32" s="26">
        <f>(BA32/Z32)</f>
        <v>0.5</v>
      </c>
      <c r="BC32" s="31">
        <v>0</v>
      </c>
      <c r="BD32" s="26" t="s">
        <v>192</v>
      </c>
      <c r="BE32" s="31">
        <v>0</v>
      </c>
      <c r="BF32" s="26" t="s">
        <v>192</v>
      </c>
      <c r="BG32" s="31">
        <v>0</v>
      </c>
      <c r="BH32" s="26" t="s">
        <v>192</v>
      </c>
      <c r="BI32" s="31">
        <v>11</v>
      </c>
      <c r="BJ32" s="26">
        <f t="shared" si="48"/>
        <v>0.52380952380952384</v>
      </c>
      <c r="BK32" s="31">
        <v>0</v>
      </c>
      <c r="BL32" s="26" t="s">
        <v>192</v>
      </c>
      <c r="BM32" s="31">
        <v>0</v>
      </c>
      <c r="BN32" s="26" t="s">
        <v>192</v>
      </c>
      <c r="BO32" s="31">
        <v>0</v>
      </c>
      <c r="BP32" s="26" t="s">
        <v>192</v>
      </c>
      <c r="BQ32" s="32">
        <v>263009124</v>
      </c>
      <c r="BR32" s="32" t="s">
        <v>221</v>
      </c>
      <c r="BS32" s="32">
        <v>290326646</v>
      </c>
      <c r="BT32" s="32">
        <v>315326646</v>
      </c>
      <c r="BU32" s="32">
        <v>325326646</v>
      </c>
      <c r="BV32" s="32">
        <v>334060313</v>
      </c>
      <c r="BW32" s="27">
        <v>334060313</v>
      </c>
      <c r="BX32" s="27">
        <v>250262329</v>
      </c>
      <c r="BY32" s="27">
        <v>51175882591</v>
      </c>
      <c r="BZ32" s="27">
        <v>331749253</v>
      </c>
      <c r="CA32" s="27">
        <v>81486924</v>
      </c>
      <c r="CB32" s="20">
        <f t="shared" si="42"/>
        <v>0.24562805571712923</v>
      </c>
      <c r="CC32" s="28">
        <f t="shared" si="43"/>
        <v>4.8902396271327262E-3</v>
      </c>
      <c r="CD32" s="27">
        <f t="shared" si="44"/>
        <v>7150352.2571428567</v>
      </c>
      <c r="CE32" s="27">
        <f t="shared" si="45"/>
        <v>98.359174287407654</v>
      </c>
      <c r="CF32" s="18">
        <v>145355787</v>
      </c>
      <c r="CG32" s="29">
        <f t="shared" si="26"/>
        <v>0.49127812080104477</v>
      </c>
      <c r="CH32" s="18">
        <v>5251177</v>
      </c>
      <c r="CI32" s="29">
        <f t="shared" si="27"/>
        <v>1.7748095358278839E-2</v>
      </c>
      <c r="CJ32" s="18">
        <v>137721214</v>
      </c>
      <c r="CK32" s="29">
        <f t="shared" si="28"/>
        <v>0.4654745476928176</v>
      </c>
      <c r="CL32" s="18">
        <v>7474177</v>
      </c>
      <c r="CM32" s="29">
        <f t="shared" si="29"/>
        <v>2.5261461596258222E-2</v>
      </c>
      <c r="CN32" s="18">
        <v>70351</v>
      </c>
      <c r="CO32" s="20">
        <f t="shared" si="30"/>
        <v>2.3777455160057921E-4</v>
      </c>
      <c r="CP32" s="18">
        <v>0</v>
      </c>
      <c r="CQ32" s="20">
        <f t="shared" si="31"/>
        <v>0</v>
      </c>
      <c r="CR32" s="18">
        <v>0</v>
      </c>
      <c r="CS32" s="29">
        <f t="shared" si="34"/>
        <v>0</v>
      </c>
      <c r="CT32" s="18">
        <v>334060313</v>
      </c>
      <c r="CU32" s="18">
        <v>295872706</v>
      </c>
      <c r="CV32" s="18">
        <v>295872706</v>
      </c>
      <c r="CW32" s="17">
        <f t="shared" si="20"/>
        <v>8453505.8857142851</v>
      </c>
      <c r="CX32" s="20">
        <f t="shared" si="40"/>
        <v>-0.11431351020736187</v>
      </c>
      <c r="CY32" s="20">
        <f t="shared" si="41"/>
        <v>-0.11431351020736187</v>
      </c>
      <c r="CZ32" s="18">
        <v>6607084</v>
      </c>
      <c r="DA32" s="18">
        <v>51862082</v>
      </c>
      <c r="DB32" s="18">
        <v>2836178</v>
      </c>
      <c r="DC32" s="18">
        <v>3186661</v>
      </c>
      <c r="DD32" s="18">
        <v>3127231</v>
      </c>
      <c r="DE32" s="18">
        <v>2066592</v>
      </c>
      <c r="DF32" s="18">
        <v>121010664</v>
      </c>
      <c r="DG32" s="18">
        <v>0</v>
      </c>
      <c r="DH32" s="18">
        <v>7474177</v>
      </c>
      <c r="DI32" s="18">
        <v>0</v>
      </c>
    </row>
    <row r="33" spans="1:113" x14ac:dyDescent="0.35">
      <c r="A33" s="15" t="s">
        <v>240</v>
      </c>
      <c r="B33" s="16"/>
      <c r="C33" s="17">
        <v>3620910</v>
      </c>
      <c r="D33" s="17">
        <v>2693134</v>
      </c>
      <c r="E33" s="17">
        <v>2675046</v>
      </c>
      <c r="F33" s="17">
        <f t="shared" si="21"/>
        <v>100580.83333333333</v>
      </c>
      <c r="G33" s="31" t="s">
        <v>188</v>
      </c>
      <c r="H33" s="31" t="s">
        <v>315</v>
      </c>
      <c r="I33" s="31">
        <v>36</v>
      </c>
      <c r="J33" s="31">
        <v>22</v>
      </c>
      <c r="K33" s="29">
        <f t="shared" si="22"/>
        <v>0.61111111111111116</v>
      </c>
      <c r="L33" s="31">
        <v>14</v>
      </c>
      <c r="M33" s="29">
        <f t="shared" si="23"/>
        <v>0.3888888888888889</v>
      </c>
      <c r="N33" s="31">
        <v>4</v>
      </c>
      <c r="O33" s="19">
        <v>0</v>
      </c>
      <c r="P33" s="21" t="s">
        <v>190</v>
      </c>
      <c r="Q33" s="33">
        <v>0.61111111111111116</v>
      </c>
      <c r="R33" s="22" t="str">
        <f t="shared" si="0"/>
        <v>Mayoría simple</v>
      </c>
      <c r="S33" s="23" t="s">
        <v>191</v>
      </c>
      <c r="T33" s="31">
        <v>22</v>
      </c>
      <c r="U33" s="20">
        <f t="shared" si="1"/>
        <v>0.61111111111111116</v>
      </c>
      <c r="V33" s="31">
        <v>3</v>
      </c>
      <c r="W33" s="20">
        <f t="shared" si="2"/>
        <v>8.3333333333333329E-2</v>
      </c>
      <c r="X33" s="31">
        <v>0</v>
      </c>
      <c r="Y33" s="20">
        <f t="shared" si="3"/>
        <v>0</v>
      </c>
      <c r="Z33" s="24">
        <v>0</v>
      </c>
      <c r="AA33" s="20">
        <f t="shared" si="4"/>
        <v>0</v>
      </c>
      <c r="AB33" s="31">
        <v>0</v>
      </c>
      <c r="AC33" s="20">
        <f t="shared" si="5"/>
        <v>0</v>
      </c>
      <c r="AD33" s="31">
        <v>1</v>
      </c>
      <c r="AE33" s="20">
        <f t="shared" si="6"/>
        <v>2.7777777777777776E-2</v>
      </c>
      <c r="AF33" s="31">
        <v>0</v>
      </c>
      <c r="AG33" s="20">
        <f t="shared" si="7"/>
        <v>0</v>
      </c>
      <c r="AH33" s="31">
        <v>10</v>
      </c>
      <c r="AI33" s="20">
        <f t="shared" si="8"/>
        <v>0.27777777777777779</v>
      </c>
      <c r="AJ33" s="31">
        <v>0</v>
      </c>
      <c r="AK33" s="20">
        <f t="shared" si="9"/>
        <v>0</v>
      </c>
      <c r="AL33" s="31">
        <v>0</v>
      </c>
      <c r="AM33" s="20">
        <f t="shared" si="10"/>
        <v>0</v>
      </c>
      <c r="AN33" s="31">
        <v>0</v>
      </c>
      <c r="AO33" s="20">
        <f t="shared" si="11"/>
        <v>0</v>
      </c>
      <c r="AP33" s="19">
        <v>36</v>
      </c>
      <c r="AQ33" s="19">
        <v>17</v>
      </c>
      <c r="AR33" s="25">
        <f t="shared" si="12"/>
        <v>0.47222222222222221</v>
      </c>
      <c r="AS33" s="31">
        <v>19</v>
      </c>
      <c r="AT33" s="25">
        <f t="shared" si="13"/>
        <v>0.52777777777777779</v>
      </c>
      <c r="AU33" s="31">
        <v>11</v>
      </c>
      <c r="AV33" s="26">
        <f>(AU33/T33)</f>
        <v>0.5</v>
      </c>
      <c r="AW33" s="19">
        <v>2</v>
      </c>
      <c r="AX33" s="26">
        <f t="shared" si="15"/>
        <v>0.66666666666666663</v>
      </c>
      <c r="AY33" s="31">
        <v>0</v>
      </c>
      <c r="AZ33" s="26" t="s">
        <v>192</v>
      </c>
      <c r="BA33" s="31">
        <v>0</v>
      </c>
      <c r="BB33" s="26" t="s">
        <v>192</v>
      </c>
      <c r="BC33" s="31">
        <v>0</v>
      </c>
      <c r="BD33" s="26" t="s">
        <v>192</v>
      </c>
      <c r="BE33" s="31">
        <v>1</v>
      </c>
      <c r="BF33" s="26">
        <f>(BE33/AD33)</f>
        <v>1</v>
      </c>
      <c r="BG33" s="31">
        <v>0</v>
      </c>
      <c r="BH33" s="26" t="s">
        <v>192</v>
      </c>
      <c r="BI33" s="31">
        <v>5</v>
      </c>
      <c r="BJ33" s="26">
        <f t="shared" si="48"/>
        <v>0.5</v>
      </c>
      <c r="BK33" s="31">
        <v>0</v>
      </c>
      <c r="BL33" s="26" t="s">
        <v>192</v>
      </c>
      <c r="BM33" s="31">
        <v>0</v>
      </c>
      <c r="BN33" s="26" t="s">
        <v>192</v>
      </c>
      <c r="BO33" s="31">
        <v>0</v>
      </c>
      <c r="BP33" s="26" t="s">
        <v>192</v>
      </c>
      <c r="BQ33" s="32">
        <v>120605850</v>
      </c>
      <c r="BR33" s="32">
        <v>129695223</v>
      </c>
      <c r="BS33" s="32">
        <v>129695223</v>
      </c>
      <c r="BT33" s="32">
        <v>134883000</v>
      </c>
      <c r="BU33" s="32">
        <v>140278000</v>
      </c>
      <c r="BV33" s="32">
        <v>155863000</v>
      </c>
      <c r="BW33" s="27">
        <v>156681822.46000001</v>
      </c>
      <c r="BX33" s="27">
        <v>156681822.46000001</v>
      </c>
      <c r="BY33" s="27">
        <v>54933398535</v>
      </c>
      <c r="BZ33" s="27">
        <v>240975672.25999999</v>
      </c>
      <c r="CA33" s="27">
        <v>84293849.799999997</v>
      </c>
      <c r="CB33" s="20">
        <f t="shared" si="42"/>
        <v>0.34980232240643527</v>
      </c>
      <c r="CC33" s="28">
        <f t="shared" si="43"/>
        <v>2.8522142565086794E-3</v>
      </c>
      <c r="CD33" s="27">
        <f t="shared" si="44"/>
        <v>4352272.8461111113</v>
      </c>
      <c r="CE33" s="27">
        <f t="shared" si="45"/>
        <v>43.271393782226021</v>
      </c>
      <c r="CF33" s="18">
        <v>148529703</v>
      </c>
      <c r="CG33" s="29">
        <f t="shared" si="26"/>
        <v>0.74452323567527889</v>
      </c>
      <c r="CH33" s="18">
        <v>11403908</v>
      </c>
      <c r="CI33" s="29">
        <f t="shared" si="27"/>
        <v>5.7163478496305875E-2</v>
      </c>
      <c r="CJ33" s="18">
        <v>35778829</v>
      </c>
      <c r="CK33" s="29">
        <f t="shared" si="28"/>
        <v>0.1793457402641713</v>
      </c>
      <c r="CL33" s="18">
        <v>0</v>
      </c>
      <c r="CM33" s="29">
        <f t="shared" si="29"/>
        <v>0</v>
      </c>
      <c r="CN33" s="18">
        <v>3783957</v>
      </c>
      <c r="CO33" s="20">
        <f t="shared" si="30"/>
        <v>1.8967545564243949E-2</v>
      </c>
      <c r="CP33" s="18">
        <v>0</v>
      </c>
      <c r="CQ33" s="20">
        <f t="shared" si="31"/>
        <v>0</v>
      </c>
      <c r="CR33" s="18">
        <v>0</v>
      </c>
      <c r="CS33" s="29">
        <f t="shared" si="34"/>
        <v>0</v>
      </c>
      <c r="CT33" s="18">
        <v>156681822</v>
      </c>
      <c r="CU33" s="18">
        <v>199523422</v>
      </c>
      <c r="CV33" s="18">
        <v>199496397</v>
      </c>
      <c r="CW33" s="17">
        <f t="shared" si="20"/>
        <v>5541566.583333333</v>
      </c>
      <c r="CX33" s="20">
        <f t="shared" si="40"/>
        <v>0.27343057065037196</v>
      </c>
      <c r="CY33" s="20">
        <f t="shared" si="41"/>
        <v>0.27325808733574725</v>
      </c>
      <c r="CZ33" s="18">
        <v>2008402</v>
      </c>
      <c r="DA33" s="18">
        <v>50410490</v>
      </c>
      <c r="DB33" s="18">
        <v>744517</v>
      </c>
      <c r="DC33" s="18">
        <v>306464</v>
      </c>
      <c r="DD33" s="18">
        <v>472320</v>
      </c>
      <c r="DE33" s="18">
        <v>3450027</v>
      </c>
      <c r="DF33" s="18">
        <v>20583983</v>
      </c>
      <c r="DG33" s="18">
        <v>0</v>
      </c>
      <c r="DH33" s="18">
        <v>0</v>
      </c>
      <c r="DI33" s="18">
        <v>0</v>
      </c>
    </row>
    <row r="34" spans="1:113" x14ac:dyDescent="0.35">
      <c r="A34" s="15" t="s">
        <v>241</v>
      </c>
      <c r="B34" s="16"/>
      <c r="C34" s="17">
        <v>1364147</v>
      </c>
      <c r="D34" s="17">
        <v>916644</v>
      </c>
      <c r="E34" s="17">
        <v>902814</v>
      </c>
      <c r="F34" s="17">
        <f t="shared" si="21"/>
        <v>54565.88</v>
      </c>
      <c r="G34" s="31" t="s">
        <v>199</v>
      </c>
      <c r="H34" s="31" t="s">
        <v>196</v>
      </c>
      <c r="I34" s="31">
        <v>25</v>
      </c>
      <c r="J34" s="31">
        <v>15</v>
      </c>
      <c r="K34" s="29">
        <f t="shared" si="22"/>
        <v>0.6</v>
      </c>
      <c r="L34" s="31">
        <v>10</v>
      </c>
      <c r="M34" s="29">
        <f t="shared" si="23"/>
        <v>0.4</v>
      </c>
      <c r="N34" s="31">
        <v>9</v>
      </c>
      <c r="O34" s="31">
        <v>0</v>
      </c>
      <c r="P34" s="21" t="s">
        <v>197</v>
      </c>
      <c r="Q34" s="33">
        <v>0.44</v>
      </c>
      <c r="R34" s="22" t="str">
        <f t="shared" si="0"/>
        <v>Dividido</v>
      </c>
      <c r="S34" s="23" t="s">
        <v>191</v>
      </c>
      <c r="T34" s="31">
        <v>2</v>
      </c>
      <c r="U34" s="20">
        <f t="shared" si="1"/>
        <v>0.08</v>
      </c>
      <c r="V34" s="31">
        <v>1</v>
      </c>
      <c r="W34" s="20">
        <f t="shared" si="2"/>
        <v>0.04</v>
      </c>
      <c r="X34" s="31">
        <v>2</v>
      </c>
      <c r="Y34" s="20">
        <f t="shared" si="3"/>
        <v>0.08</v>
      </c>
      <c r="Z34" s="24">
        <v>1</v>
      </c>
      <c r="AA34" s="20">
        <f t="shared" si="4"/>
        <v>0.04</v>
      </c>
      <c r="AB34" s="31">
        <v>4</v>
      </c>
      <c r="AC34" s="20">
        <f t="shared" si="5"/>
        <v>0.16</v>
      </c>
      <c r="AD34" s="31">
        <v>1</v>
      </c>
      <c r="AE34" s="20">
        <f t="shared" si="6"/>
        <v>0.04</v>
      </c>
      <c r="AF34" s="31">
        <v>1</v>
      </c>
      <c r="AG34" s="20">
        <f t="shared" si="7"/>
        <v>0.04</v>
      </c>
      <c r="AH34" s="31">
        <v>11</v>
      </c>
      <c r="AI34" s="20">
        <f t="shared" si="8"/>
        <v>0.44</v>
      </c>
      <c r="AJ34" s="31">
        <v>2</v>
      </c>
      <c r="AK34" s="20">
        <f t="shared" si="9"/>
        <v>0.08</v>
      </c>
      <c r="AL34" s="31">
        <v>0</v>
      </c>
      <c r="AM34" s="20">
        <f t="shared" si="10"/>
        <v>0</v>
      </c>
      <c r="AN34" s="31">
        <v>0</v>
      </c>
      <c r="AO34" s="20">
        <f t="shared" si="11"/>
        <v>0</v>
      </c>
      <c r="AP34" s="19">
        <v>25</v>
      </c>
      <c r="AQ34" s="19">
        <v>10</v>
      </c>
      <c r="AR34" s="25">
        <f t="shared" si="12"/>
        <v>0.4</v>
      </c>
      <c r="AS34" s="31">
        <v>15</v>
      </c>
      <c r="AT34" s="25">
        <f t="shared" si="13"/>
        <v>0.6</v>
      </c>
      <c r="AU34" s="31">
        <v>1</v>
      </c>
      <c r="AV34" s="26">
        <f>(AU34/T34)</f>
        <v>0.5</v>
      </c>
      <c r="AW34" s="19">
        <v>1</v>
      </c>
      <c r="AX34" s="26">
        <f t="shared" si="15"/>
        <v>1</v>
      </c>
      <c r="AY34" s="31">
        <v>1</v>
      </c>
      <c r="AZ34" s="26">
        <f>(AY34/X34)</f>
        <v>0.5</v>
      </c>
      <c r="BA34" s="31">
        <v>1</v>
      </c>
      <c r="BB34" s="26">
        <f>(BA34/Z34)</f>
        <v>1</v>
      </c>
      <c r="BC34" s="31">
        <v>3</v>
      </c>
      <c r="BD34" s="26">
        <f>(BC34/AB34)</f>
        <v>0.75</v>
      </c>
      <c r="BE34" s="31">
        <v>1</v>
      </c>
      <c r="BF34" s="26">
        <f>(BE34/AD34)</f>
        <v>1</v>
      </c>
      <c r="BG34" s="31">
        <v>1</v>
      </c>
      <c r="BH34" s="26">
        <f>(BG34/AF34)</f>
        <v>1</v>
      </c>
      <c r="BI34" s="31">
        <v>5</v>
      </c>
      <c r="BJ34" s="26">
        <f t="shared" si="48"/>
        <v>0.45454545454545453</v>
      </c>
      <c r="BK34" s="31">
        <v>1</v>
      </c>
      <c r="BL34" s="26">
        <f>(BK34/AJ34)</f>
        <v>0.5</v>
      </c>
      <c r="BM34" s="31">
        <v>0</v>
      </c>
      <c r="BN34" s="26" t="s">
        <v>192</v>
      </c>
      <c r="BO34" s="31">
        <v>0</v>
      </c>
      <c r="BP34" s="26" t="s">
        <v>192</v>
      </c>
      <c r="BQ34" s="32">
        <v>173485635.12</v>
      </c>
      <c r="BR34" s="32">
        <v>176087919.65000001</v>
      </c>
      <c r="BS34" s="32">
        <v>176087919.65000001</v>
      </c>
      <c r="BT34" s="32">
        <v>183191119</v>
      </c>
      <c r="BU34" s="32">
        <v>190191000</v>
      </c>
      <c r="BV34" s="32">
        <v>170000000</v>
      </c>
      <c r="BW34" s="27">
        <v>178500000</v>
      </c>
      <c r="BX34" s="27">
        <v>235144800</v>
      </c>
      <c r="BY34" s="27">
        <v>18705109588.91</v>
      </c>
      <c r="BZ34" s="27">
        <v>307504800</v>
      </c>
      <c r="CA34" s="27">
        <v>72360000</v>
      </c>
      <c r="CB34" s="20">
        <f t="shared" si="42"/>
        <v>0.23531339998595144</v>
      </c>
      <c r="CC34" s="28">
        <f t="shared" si="43"/>
        <v>1.2571153292756654E-2</v>
      </c>
      <c r="CD34" s="27">
        <f t="shared" si="44"/>
        <v>9405792</v>
      </c>
      <c r="CE34" s="27">
        <f t="shared" si="45"/>
        <v>172.37497131907338</v>
      </c>
      <c r="CF34" s="18">
        <v>98280489</v>
      </c>
      <c r="CG34" s="29">
        <f t="shared" si="26"/>
        <v>0.41999037488385954</v>
      </c>
      <c r="CH34" s="18">
        <v>17895837</v>
      </c>
      <c r="CI34" s="29">
        <f t="shared" si="27"/>
        <v>7.6475802745450766E-2</v>
      </c>
      <c r="CJ34" s="18">
        <v>32277643</v>
      </c>
      <c r="CK34" s="29">
        <f t="shared" si="28"/>
        <v>0.13793479786142887</v>
      </c>
      <c r="CL34" s="18">
        <v>83907929</v>
      </c>
      <c r="CM34" s="29">
        <f t="shared" si="29"/>
        <v>0.35857089148628746</v>
      </c>
      <c r="CN34" s="18">
        <v>1644529</v>
      </c>
      <c r="CO34" s="20">
        <f t="shared" si="30"/>
        <v>7.0277056844658013E-3</v>
      </c>
      <c r="CP34" s="18">
        <v>0</v>
      </c>
      <c r="CQ34" s="20">
        <f t="shared" si="31"/>
        <v>0</v>
      </c>
      <c r="CR34" s="18">
        <v>0</v>
      </c>
      <c r="CS34" s="29">
        <f t="shared" si="34"/>
        <v>0</v>
      </c>
      <c r="CT34" s="18">
        <v>178740000</v>
      </c>
      <c r="CU34" s="18">
        <v>226560863</v>
      </c>
      <c r="CV34" s="18">
        <v>234006527</v>
      </c>
      <c r="CW34" s="17">
        <f t="shared" si="20"/>
        <v>9360261.0800000001</v>
      </c>
      <c r="CX34" s="20">
        <f t="shared" si="40"/>
        <v>0.2675442710081683</v>
      </c>
      <c r="CY34" s="20">
        <f t="shared" si="41"/>
        <v>0.30920066577151167</v>
      </c>
      <c r="CZ34" s="18">
        <v>17836482</v>
      </c>
      <c r="DA34" s="18">
        <v>6555938</v>
      </c>
      <c r="DB34" s="18">
        <v>3377468</v>
      </c>
      <c r="DC34" s="18">
        <v>1383097</v>
      </c>
      <c r="DD34" s="18">
        <v>837582</v>
      </c>
      <c r="DE34" s="18">
        <v>572187</v>
      </c>
      <c r="DF34" s="18">
        <v>21605989</v>
      </c>
      <c r="DG34" s="18">
        <v>0</v>
      </c>
      <c r="DH34" s="18">
        <v>83907929</v>
      </c>
      <c r="DI34" s="18">
        <v>0</v>
      </c>
    </row>
    <row r="35" spans="1:113" x14ac:dyDescent="0.35">
      <c r="A35" s="15" t="s">
        <v>242</v>
      </c>
      <c r="B35" s="16"/>
      <c r="C35" s="17">
        <v>8488447</v>
      </c>
      <c r="D35" s="17">
        <v>5712712</v>
      </c>
      <c r="E35" s="17">
        <v>5624082</v>
      </c>
      <c r="F35" s="17">
        <f t="shared" si="21"/>
        <v>169768.94</v>
      </c>
      <c r="G35" s="31" t="s">
        <v>243</v>
      </c>
      <c r="H35" s="31" t="s">
        <v>196</v>
      </c>
      <c r="I35" s="31">
        <v>50</v>
      </c>
      <c r="J35" s="31">
        <v>30</v>
      </c>
      <c r="K35" s="29">
        <f t="shared" si="22"/>
        <v>0.6</v>
      </c>
      <c r="L35" s="31">
        <v>20</v>
      </c>
      <c r="M35" s="29">
        <f t="shared" si="23"/>
        <v>0.4</v>
      </c>
      <c r="N35" s="31">
        <v>8</v>
      </c>
      <c r="O35" s="19">
        <v>0</v>
      </c>
      <c r="P35" s="21" t="s">
        <v>197</v>
      </c>
      <c r="Q35" s="33">
        <v>0.52</v>
      </c>
      <c r="R35" s="22" t="str">
        <f t="shared" si="0"/>
        <v>Mayoría simple</v>
      </c>
      <c r="S35" s="23" t="s">
        <v>191</v>
      </c>
      <c r="T35" s="31">
        <v>13</v>
      </c>
      <c r="U35" s="20">
        <f t="shared" si="1"/>
        <v>0.26</v>
      </c>
      <c r="V35" s="31">
        <v>3</v>
      </c>
      <c r="W35" s="20">
        <f t="shared" si="2"/>
        <v>0.06</v>
      </c>
      <c r="X35" s="31">
        <v>2</v>
      </c>
      <c r="Y35" s="20">
        <f t="shared" si="3"/>
        <v>0.04</v>
      </c>
      <c r="Z35" s="24">
        <v>1</v>
      </c>
      <c r="AA35" s="20">
        <f t="shared" si="4"/>
        <v>0.02</v>
      </c>
      <c r="AB35" s="31">
        <v>1</v>
      </c>
      <c r="AC35" s="20">
        <f t="shared" si="5"/>
        <v>0.02</v>
      </c>
      <c r="AD35" s="31">
        <v>2</v>
      </c>
      <c r="AE35" s="20">
        <f t="shared" si="6"/>
        <v>0.04</v>
      </c>
      <c r="AF35" s="31">
        <v>0</v>
      </c>
      <c r="AG35" s="20">
        <f t="shared" si="7"/>
        <v>0</v>
      </c>
      <c r="AH35" s="31">
        <v>26</v>
      </c>
      <c r="AI35" s="20">
        <f t="shared" si="8"/>
        <v>0.52</v>
      </c>
      <c r="AJ35" s="31">
        <v>2</v>
      </c>
      <c r="AK35" s="20">
        <f t="shared" si="9"/>
        <v>0.04</v>
      </c>
      <c r="AL35" s="31">
        <v>0</v>
      </c>
      <c r="AM35" s="20">
        <f t="shared" si="10"/>
        <v>0</v>
      </c>
      <c r="AN35" s="31">
        <v>0</v>
      </c>
      <c r="AO35" s="20">
        <f t="shared" si="11"/>
        <v>0</v>
      </c>
      <c r="AP35" s="19">
        <v>50</v>
      </c>
      <c r="AQ35" s="19">
        <v>25</v>
      </c>
      <c r="AR35" s="25">
        <f t="shared" si="12"/>
        <v>0.5</v>
      </c>
      <c r="AS35" s="31">
        <v>25</v>
      </c>
      <c r="AT35" s="25">
        <f t="shared" si="13"/>
        <v>0.5</v>
      </c>
      <c r="AU35" s="31">
        <v>6</v>
      </c>
      <c r="AV35" s="26">
        <f>(AU35/T35)</f>
        <v>0.46153846153846156</v>
      </c>
      <c r="AW35" s="19">
        <v>1</v>
      </c>
      <c r="AX35" s="26">
        <f t="shared" si="15"/>
        <v>0.33333333333333331</v>
      </c>
      <c r="AY35" s="31">
        <v>2</v>
      </c>
      <c r="AZ35" s="26">
        <f>(AY35/X35)</f>
        <v>1</v>
      </c>
      <c r="BA35" s="31">
        <v>1</v>
      </c>
      <c r="BB35" s="26">
        <f>(BA35/Z35)</f>
        <v>1</v>
      </c>
      <c r="BC35" s="31">
        <v>0</v>
      </c>
      <c r="BD35" s="26">
        <f>(BC35/AB35)</f>
        <v>0</v>
      </c>
      <c r="BE35" s="31">
        <v>1</v>
      </c>
      <c r="BF35" s="26">
        <f>(BE35/AD35)</f>
        <v>0.5</v>
      </c>
      <c r="BG35" s="31">
        <v>0</v>
      </c>
      <c r="BH35" s="26" t="s">
        <v>192</v>
      </c>
      <c r="BI35" s="31">
        <v>14</v>
      </c>
      <c r="BJ35" s="26">
        <f t="shared" si="48"/>
        <v>0.53846153846153844</v>
      </c>
      <c r="BK35" s="31">
        <v>0</v>
      </c>
      <c r="BL35" s="26">
        <f>(BK35/AJ35)</f>
        <v>0</v>
      </c>
      <c r="BM35" s="31">
        <v>0</v>
      </c>
      <c r="BN35" s="26" t="s">
        <v>192</v>
      </c>
      <c r="BO35" s="31">
        <v>0</v>
      </c>
      <c r="BP35" s="26" t="s">
        <v>192</v>
      </c>
      <c r="BQ35" s="32">
        <v>501000000</v>
      </c>
      <c r="BR35" s="32">
        <v>541850000</v>
      </c>
      <c r="BS35" s="32">
        <v>577300000</v>
      </c>
      <c r="BT35" s="32">
        <v>616000000</v>
      </c>
      <c r="BU35" s="32">
        <v>676900000</v>
      </c>
      <c r="BV35" s="32">
        <v>676900000</v>
      </c>
      <c r="BW35" s="27">
        <v>732185000</v>
      </c>
      <c r="BX35" s="27">
        <v>776116100</v>
      </c>
      <c r="BY35" s="27">
        <v>128361911179</v>
      </c>
      <c r="BZ35" s="27">
        <v>981357858</v>
      </c>
      <c r="CA35" s="27">
        <v>205241758</v>
      </c>
      <c r="CB35" s="20">
        <f t="shared" si="42"/>
        <v>0.20914058651171466</v>
      </c>
      <c r="CC35" s="28">
        <f t="shared" si="43"/>
        <v>6.0463115021535492E-3</v>
      </c>
      <c r="CD35" s="27">
        <f t="shared" si="44"/>
        <v>15522322</v>
      </c>
      <c r="CE35" s="27">
        <f t="shared" si="45"/>
        <v>91.432048759920391</v>
      </c>
      <c r="CF35" s="18">
        <v>416721682.81</v>
      </c>
      <c r="CG35" s="29">
        <f t="shared" si="26"/>
        <v>0.55862230019433912</v>
      </c>
      <c r="CH35" s="18">
        <v>8238372.5899999999</v>
      </c>
      <c r="CI35" s="29">
        <f t="shared" si="27"/>
        <v>1.1043674557683368E-2</v>
      </c>
      <c r="CJ35" s="18">
        <v>47381900.960000001</v>
      </c>
      <c r="CK35" s="29">
        <f t="shared" si="28"/>
        <v>6.3516221002408571E-2</v>
      </c>
      <c r="CL35" s="18">
        <v>269034836.38999999</v>
      </c>
      <c r="CM35" s="29">
        <f t="shared" si="29"/>
        <v>0.36064564273011962</v>
      </c>
      <c r="CN35" s="18">
        <v>4604315.8899999997</v>
      </c>
      <c r="CO35" s="20">
        <f t="shared" si="30"/>
        <v>6.1721615154492846E-3</v>
      </c>
      <c r="CP35" s="18">
        <v>0</v>
      </c>
      <c r="CQ35" s="20">
        <f t="shared" si="31"/>
        <v>0</v>
      </c>
      <c r="CR35" s="18">
        <v>0</v>
      </c>
      <c r="CS35" s="29">
        <f t="shared" si="34"/>
        <v>0</v>
      </c>
      <c r="CT35" s="18">
        <v>732185000</v>
      </c>
      <c r="CU35" s="18">
        <v>734313115.79999995</v>
      </c>
      <c r="CV35" s="18">
        <v>745981108.63999999</v>
      </c>
      <c r="CW35" s="17">
        <f t="shared" si="20"/>
        <v>14919622.172799999</v>
      </c>
      <c r="CX35" s="20">
        <f t="shared" si="40"/>
        <v>2.9065274486638655E-3</v>
      </c>
      <c r="CY35" s="20">
        <f t="shared" si="41"/>
        <v>1.8842380873686275E-2</v>
      </c>
      <c r="CZ35" s="18">
        <v>60141990.43</v>
      </c>
      <c r="DA35" s="18">
        <v>68428879.329999998</v>
      </c>
      <c r="DB35" s="18">
        <v>2876388.11</v>
      </c>
      <c r="DC35" s="18">
        <v>13430490.01</v>
      </c>
      <c r="DD35" s="18">
        <v>539993.43999999994</v>
      </c>
      <c r="DE35" s="18">
        <v>1615090.24</v>
      </c>
      <c r="DF35" s="18">
        <v>11234917.289999999</v>
      </c>
      <c r="DG35" s="18">
        <v>260882437</v>
      </c>
      <c r="DH35" s="18">
        <v>8152398.7999999998</v>
      </c>
      <c r="DI35" s="18">
        <v>0</v>
      </c>
    </row>
    <row r="36" spans="1:113" x14ac:dyDescent="0.35">
      <c r="A36" s="15" t="s">
        <v>244</v>
      </c>
      <c r="B36" s="16"/>
      <c r="C36" s="17">
        <v>2233866</v>
      </c>
      <c r="D36" s="17">
        <v>1542406</v>
      </c>
      <c r="E36" s="17">
        <v>1518442</v>
      </c>
      <c r="F36" s="17">
        <f t="shared" si="21"/>
        <v>89354.64</v>
      </c>
      <c r="G36" s="31" t="s">
        <v>215</v>
      </c>
      <c r="H36" s="31" t="s">
        <v>196</v>
      </c>
      <c r="I36" s="31">
        <v>25</v>
      </c>
      <c r="J36" s="31">
        <v>15</v>
      </c>
      <c r="K36" s="29">
        <f t="shared" si="22"/>
        <v>0.6</v>
      </c>
      <c r="L36" s="31">
        <v>10</v>
      </c>
      <c r="M36" s="29">
        <f t="shared" si="23"/>
        <v>0.4</v>
      </c>
      <c r="N36" s="31">
        <v>7</v>
      </c>
      <c r="O36" s="19">
        <v>0</v>
      </c>
      <c r="P36" s="21" t="s">
        <v>200</v>
      </c>
      <c r="Q36" s="33">
        <v>0.4</v>
      </c>
      <c r="R36" s="22" t="str">
        <f t="shared" si="0"/>
        <v>Dividido</v>
      </c>
      <c r="S36" s="23" t="s">
        <v>191</v>
      </c>
      <c r="T36" s="31">
        <v>6</v>
      </c>
      <c r="U36" s="20">
        <f t="shared" si="1"/>
        <v>0.24</v>
      </c>
      <c r="V36" s="31">
        <v>10</v>
      </c>
      <c r="W36" s="20">
        <f t="shared" si="2"/>
        <v>0.4</v>
      </c>
      <c r="X36" s="31">
        <v>1</v>
      </c>
      <c r="Y36" s="20">
        <f t="shared" si="3"/>
        <v>0.04</v>
      </c>
      <c r="Z36" s="24">
        <v>1</v>
      </c>
      <c r="AA36" s="20">
        <f t="shared" si="4"/>
        <v>0.04</v>
      </c>
      <c r="AB36" s="31">
        <v>0</v>
      </c>
      <c r="AC36" s="20">
        <f t="shared" si="5"/>
        <v>0</v>
      </c>
      <c r="AD36" s="31">
        <v>2</v>
      </c>
      <c r="AE36" s="20">
        <f t="shared" si="6"/>
        <v>0.08</v>
      </c>
      <c r="AF36" s="31">
        <v>1</v>
      </c>
      <c r="AG36" s="20">
        <f t="shared" si="7"/>
        <v>0.04</v>
      </c>
      <c r="AH36" s="31">
        <v>4</v>
      </c>
      <c r="AI36" s="20">
        <f t="shared" si="8"/>
        <v>0.16</v>
      </c>
      <c r="AJ36" s="31">
        <v>0</v>
      </c>
      <c r="AK36" s="20">
        <f t="shared" si="9"/>
        <v>0</v>
      </c>
      <c r="AL36" s="31">
        <v>0</v>
      </c>
      <c r="AM36" s="20">
        <f t="shared" si="10"/>
        <v>0</v>
      </c>
      <c r="AN36" s="31">
        <v>0</v>
      </c>
      <c r="AO36" s="20">
        <f t="shared" si="11"/>
        <v>0</v>
      </c>
      <c r="AP36" s="19">
        <v>25</v>
      </c>
      <c r="AQ36" s="19">
        <v>13</v>
      </c>
      <c r="AR36" s="25">
        <f t="shared" si="12"/>
        <v>0.52</v>
      </c>
      <c r="AS36" s="31">
        <v>12</v>
      </c>
      <c r="AT36" s="25">
        <f t="shared" si="13"/>
        <v>0.48</v>
      </c>
      <c r="AU36" s="31">
        <v>3</v>
      </c>
      <c r="AV36" s="26">
        <f>(AU36/T36)</f>
        <v>0.5</v>
      </c>
      <c r="AW36" s="19">
        <v>5</v>
      </c>
      <c r="AX36" s="26">
        <f t="shared" si="15"/>
        <v>0.5</v>
      </c>
      <c r="AY36" s="31">
        <v>0</v>
      </c>
      <c r="AZ36" s="26">
        <f>(AY36/X36)</f>
        <v>0</v>
      </c>
      <c r="BA36" s="31">
        <v>0</v>
      </c>
      <c r="BB36" s="26">
        <f>(BA36/Z36)</f>
        <v>0</v>
      </c>
      <c r="BC36" s="31">
        <v>0</v>
      </c>
      <c r="BD36" s="26" t="s">
        <v>192</v>
      </c>
      <c r="BE36" s="31">
        <v>2</v>
      </c>
      <c r="BF36" s="26">
        <f>(BE36/AD36)</f>
        <v>1</v>
      </c>
      <c r="BG36" s="31">
        <v>0</v>
      </c>
      <c r="BH36" s="26">
        <f>(BG36/AF36)</f>
        <v>0</v>
      </c>
      <c r="BI36" s="31">
        <v>2</v>
      </c>
      <c r="BJ36" s="26">
        <f t="shared" si="48"/>
        <v>0.5</v>
      </c>
      <c r="BK36" s="31">
        <v>0</v>
      </c>
      <c r="BL36" s="26" t="s">
        <v>192</v>
      </c>
      <c r="BM36" s="31">
        <v>0</v>
      </c>
      <c r="BN36" s="26" t="s">
        <v>192</v>
      </c>
      <c r="BO36" s="31">
        <v>0</v>
      </c>
      <c r="BP36" s="26" t="s">
        <v>192</v>
      </c>
      <c r="BQ36" s="32">
        <v>110250000</v>
      </c>
      <c r="BR36" s="32" t="s">
        <v>221</v>
      </c>
      <c r="BS36" s="32">
        <v>121728900</v>
      </c>
      <c r="BT36" s="32">
        <v>127815450</v>
      </c>
      <c r="BU36" s="32">
        <v>132928068</v>
      </c>
      <c r="BV36" s="32">
        <v>141767000</v>
      </c>
      <c r="BW36" s="27">
        <v>147437680</v>
      </c>
      <c r="BX36" s="27">
        <v>137009613</v>
      </c>
      <c r="BY36" s="32">
        <v>40586550939</v>
      </c>
      <c r="BZ36" s="27">
        <v>209230167</v>
      </c>
      <c r="CA36" s="18">
        <v>69220554</v>
      </c>
      <c r="CB36" s="20">
        <f t="shared" si="42"/>
        <v>0.3308344823908686</v>
      </c>
      <c r="CC36" s="28">
        <f t="shared" si="43"/>
        <v>3.3757392493370549E-3</v>
      </c>
      <c r="CD36" s="27">
        <f t="shared" si="44"/>
        <v>5480384.5199999996</v>
      </c>
      <c r="CE36" s="27">
        <f t="shared" si="45"/>
        <v>61.332959541888364</v>
      </c>
      <c r="CF36" s="18">
        <v>101771216</v>
      </c>
      <c r="CG36" s="29">
        <f t="shared" si="26"/>
        <v>0.65691234386996433</v>
      </c>
      <c r="CH36" s="18">
        <v>24942401</v>
      </c>
      <c r="CI36" s="29">
        <f t="shared" si="27"/>
        <v>0.16099808714729855</v>
      </c>
      <c r="CJ36" s="18">
        <v>25833618</v>
      </c>
      <c r="CK36" s="29">
        <f t="shared" si="28"/>
        <v>0.16675071025014873</v>
      </c>
      <c r="CL36" s="18">
        <v>0</v>
      </c>
      <c r="CM36" s="29">
        <f t="shared" si="29"/>
        <v>0</v>
      </c>
      <c r="CN36" s="18">
        <v>2376351</v>
      </c>
      <c r="CO36" s="20">
        <f t="shared" si="30"/>
        <v>1.5338858732588336E-2</v>
      </c>
      <c r="CP36" s="18">
        <v>0</v>
      </c>
      <c r="CQ36" s="20">
        <f t="shared" si="31"/>
        <v>0</v>
      </c>
      <c r="CR36" s="18">
        <v>0</v>
      </c>
      <c r="CS36" s="29">
        <f t="shared" si="34"/>
        <v>0</v>
      </c>
      <c r="CT36" s="18">
        <v>147437680</v>
      </c>
      <c r="CU36" s="18">
        <v>168540891.80000001</v>
      </c>
      <c r="CV36" s="18">
        <v>154923586</v>
      </c>
      <c r="CW36" s="17">
        <f t="shared" si="20"/>
        <v>6196943.4400000004</v>
      </c>
      <c r="CX36" s="20">
        <f t="shared" si="40"/>
        <v>0.14313309731949128</v>
      </c>
      <c r="CY36" s="20">
        <f t="shared" si="41"/>
        <v>5.0773357258470153E-2</v>
      </c>
      <c r="CZ36" s="18">
        <v>84286</v>
      </c>
      <c r="DA36" s="18">
        <v>34523825</v>
      </c>
      <c r="DB36" s="18">
        <v>3321171</v>
      </c>
      <c r="DC36" s="18">
        <v>3612808</v>
      </c>
      <c r="DD36" s="18">
        <v>721676</v>
      </c>
      <c r="DE36" s="18">
        <v>2542458</v>
      </c>
      <c r="DF36" s="18">
        <v>83680</v>
      </c>
      <c r="DG36" s="18">
        <v>0</v>
      </c>
      <c r="DH36" s="18">
        <v>0</v>
      </c>
      <c r="DI36" s="18">
        <v>0</v>
      </c>
    </row>
    <row r="37" spans="1:113" x14ac:dyDescent="0.35">
      <c r="A37" s="15" t="s">
        <v>245</v>
      </c>
      <c r="B37" s="16"/>
      <c r="C37" s="17">
        <v>1654593</v>
      </c>
      <c r="D37" s="17">
        <v>1167676</v>
      </c>
      <c r="E37" s="17">
        <v>1131377</v>
      </c>
      <c r="F37" s="17">
        <f t="shared" si="21"/>
        <v>55153.1</v>
      </c>
      <c r="G37" s="31" t="s">
        <v>199</v>
      </c>
      <c r="H37" s="31" t="s">
        <v>196</v>
      </c>
      <c r="I37" s="31">
        <v>30</v>
      </c>
      <c r="J37" s="31">
        <v>18</v>
      </c>
      <c r="K37" s="40">
        <f t="shared" si="22"/>
        <v>0.6</v>
      </c>
      <c r="L37" s="31">
        <v>12</v>
      </c>
      <c r="M37" s="40">
        <f t="shared" si="23"/>
        <v>0.4</v>
      </c>
      <c r="N37" s="31">
        <v>8</v>
      </c>
      <c r="O37" s="19">
        <v>0</v>
      </c>
      <c r="P37" s="21" t="s">
        <v>197</v>
      </c>
      <c r="Q37" s="29">
        <v>0.3</v>
      </c>
      <c r="R37" s="22" t="str">
        <f t="shared" si="0"/>
        <v>Dividido</v>
      </c>
      <c r="S37" s="23" t="s">
        <v>191</v>
      </c>
      <c r="T37" s="31">
        <v>4</v>
      </c>
      <c r="U37" s="20">
        <f t="shared" si="1"/>
        <v>0.13333333333333333</v>
      </c>
      <c r="V37" s="31">
        <v>6</v>
      </c>
      <c r="W37" s="20">
        <f t="shared" si="2"/>
        <v>0.2</v>
      </c>
      <c r="X37" s="31">
        <v>3</v>
      </c>
      <c r="Y37" s="20">
        <f t="shared" si="3"/>
        <v>0.1</v>
      </c>
      <c r="Z37" s="24">
        <v>2</v>
      </c>
      <c r="AA37" s="20">
        <f t="shared" si="4"/>
        <v>6.6666666666666666E-2</v>
      </c>
      <c r="AB37" s="31">
        <v>2</v>
      </c>
      <c r="AC37" s="20">
        <f t="shared" si="5"/>
        <v>6.6666666666666666E-2</v>
      </c>
      <c r="AD37" s="31">
        <v>0</v>
      </c>
      <c r="AE37" s="20">
        <f t="shared" si="6"/>
        <v>0</v>
      </c>
      <c r="AF37" s="31">
        <v>2</v>
      </c>
      <c r="AG37" s="20">
        <f t="shared" si="7"/>
        <v>6.6666666666666666E-2</v>
      </c>
      <c r="AH37" s="31">
        <v>9</v>
      </c>
      <c r="AI37" s="20">
        <f t="shared" si="8"/>
        <v>0.3</v>
      </c>
      <c r="AJ37" s="31">
        <v>2</v>
      </c>
      <c r="AK37" s="20">
        <f t="shared" si="9"/>
        <v>6.6666666666666666E-2</v>
      </c>
      <c r="AL37" s="31">
        <v>0</v>
      </c>
      <c r="AM37" s="20">
        <f t="shared" si="10"/>
        <v>0</v>
      </c>
      <c r="AN37" s="31">
        <v>0</v>
      </c>
      <c r="AO37" s="20">
        <f t="shared" si="11"/>
        <v>0</v>
      </c>
      <c r="AP37" s="36">
        <v>30</v>
      </c>
      <c r="AQ37" s="19">
        <v>16</v>
      </c>
      <c r="AR37" s="25">
        <f t="shared" si="12"/>
        <v>0.53333333333333333</v>
      </c>
      <c r="AS37" s="41">
        <v>14</v>
      </c>
      <c r="AT37" s="25">
        <f t="shared" si="13"/>
        <v>0.46666666666666667</v>
      </c>
      <c r="AU37" s="41">
        <v>1</v>
      </c>
      <c r="AV37" s="26">
        <f>(AU37/T37)</f>
        <v>0.25</v>
      </c>
      <c r="AW37" s="36">
        <v>4</v>
      </c>
      <c r="AX37" s="26">
        <f t="shared" si="15"/>
        <v>0.66666666666666663</v>
      </c>
      <c r="AY37" s="41">
        <v>1</v>
      </c>
      <c r="AZ37" s="26">
        <f>(AY37/X37)</f>
        <v>0.33333333333333331</v>
      </c>
      <c r="BA37" s="41">
        <v>2</v>
      </c>
      <c r="BB37" s="26">
        <f>(BA37/Z37)</f>
        <v>1</v>
      </c>
      <c r="BC37" s="41">
        <v>1</v>
      </c>
      <c r="BD37" s="26">
        <f>(BC37/AB37)</f>
        <v>0.5</v>
      </c>
      <c r="BE37" s="41">
        <v>0</v>
      </c>
      <c r="BF37" s="26" t="s">
        <v>192</v>
      </c>
      <c r="BG37" s="41">
        <v>1</v>
      </c>
      <c r="BH37" s="26">
        <f>(BG37/AF37)</f>
        <v>0.5</v>
      </c>
      <c r="BI37" s="41">
        <v>4</v>
      </c>
      <c r="BJ37" s="26">
        <f t="shared" si="48"/>
        <v>0.44444444444444442</v>
      </c>
      <c r="BK37" s="41">
        <v>0</v>
      </c>
      <c r="BL37" s="26">
        <f>(BK37/AJ37)</f>
        <v>0</v>
      </c>
      <c r="BM37" s="41">
        <v>0</v>
      </c>
      <c r="BN37" s="26" t="s">
        <v>192</v>
      </c>
      <c r="BO37" s="41">
        <v>0</v>
      </c>
      <c r="BP37" s="26" t="s">
        <v>192</v>
      </c>
      <c r="BQ37" s="42">
        <v>251995618</v>
      </c>
      <c r="BR37" s="32">
        <v>275477367</v>
      </c>
      <c r="BS37" s="32">
        <v>275477367</v>
      </c>
      <c r="BT37" s="32">
        <v>288180141</v>
      </c>
      <c r="BU37" s="32">
        <v>292374085</v>
      </c>
      <c r="BV37" s="32">
        <v>288216656</v>
      </c>
      <c r="BW37" s="32">
        <v>315966672</v>
      </c>
      <c r="BX37" s="27">
        <v>315966672</v>
      </c>
      <c r="BY37" s="32">
        <v>29833418917</v>
      </c>
      <c r="BZ37" s="27">
        <v>441629067</v>
      </c>
      <c r="CA37" s="18">
        <v>125662395</v>
      </c>
      <c r="CB37" s="20">
        <f t="shared" si="42"/>
        <v>0.28454285369762583</v>
      </c>
      <c r="CC37" s="28">
        <f t="shared" si="43"/>
        <v>1.0591031248515485E-2</v>
      </c>
      <c r="CD37" s="27">
        <f t="shared" si="44"/>
        <v>10532222.4</v>
      </c>
      <c r="CE37" s="27">
        <f t="shared" si="45"/>
        <v>190.96338011825264</v>
      </c>
      <c r="CF37" s="18">
        <v>214034502</v>
      </c>
      <c r="CG37" s="29">
        <f t="shared" si="26"/>
        <v>0.68799546171055825</v>
      </c>
      <c r="CH37" s="18">
        <v>5893963</v>
      </c>
      <c r="CI37" s="29">
        <f t="shared" si="27"/>
        <v>1.8945636136224183E-2</v>
      </c>
      <c r="CJ37" s="18">
        <v>28401138</v>
      </c>
      <c r="CK37" s="29">
        <f t="shared" si="28"/>
        <v>9.129301056058374E-2</v>
      </c>
      <c r="CL37" s="18">
        <v>61800383</v>
      </c>
      <c r="CM37" s="29">
        <f t="shared" si="29"/>
        <v>0.19865200534806457</v>
      </c>
      <c r="CN37" s="18">
        <v>968726</v>
      </c>
      <c r="CO37" s="20">
        <f t="shared" si="30"/>
        <v>3.1138862445692157E-3</v>
      </c>
      <c r="CP37" s="18">
        <v>0</v>
      </c>
      <c r="CQ37" s="20">
        <f t="shared" si="31"/>
        <v>0</v>
      </c>
      <c r="CR37" s="18">
        <v>0</v>
      </c>
      <c r="CS37" s="29">
        <f t="shared" si="34"/>
        <v>0</v>
      </c>
      <c r="CT37" s="18">
        <v>315966672</v>
      </c>
      <c r="CU37" s="18">
        <v>312229568</v>
      </c>
      <c r="CV37" s="18">
        <v>311098712</v>
      </c>
      <c r="CW37" s="17">
        <f t="shared" si="20"/>
        <v>10369957.066666666</v>
      </c>
      <c r="CX37" s="20">
        <f t="shared" si="40"/>
        <v>-1.1827525910707444E-2</v>
      </c>
      <c r="CY37" s="20">
        <f t="shared" si="41"/>
        <v>-1.5406561613561572E-2</v>
      </c>
      <c r="CZ37" s="18">
        <v>10604225</v>
      </c>
      <c r="DA37" s="18">
        <v>70974413</v>
      </c>
      <c r="DB37" s="18">
        <v>144654</v>
      </c>
      <c r="DC37" s="18">
        <v>1073198</v>
      </c>
      <c r="DD37" s="18">
        <v>7935534</v>
      </c>
      <c r="DE37" s="18">
        <v>12383064</v>
      </c>
      <c r="DF37" s="18">
        <v>30347</v>
      </c>
      <c r="DG37" s="18">
        <v>0</v>
      </c>
      <c r="DH37" s="18">
        <v>61800383</v>
      </c>
      <c r="DI37" s="18">
        <v>0</v>
      </c>
    </row>
    <row r="38" spans="1:113" x14ac:dyDescent="0.35">
      <c r="C38" s="14"/>
      <c r="D38" s="14"/>
      <c r="E38" s="14"/>
      <c r="F38" s="43"/>
      <c r="H38" s="14"/>
      <c r="I38" s="14"/>
      <c r="J38" s="14"/>
      <c r="K38" s="45"/>
      <c r="L38" s="14"/>
      <c r="M38" s="45"/>
      <c r="Q38" s="46"/>
      <c r="T38" s="47"/>
      <c r="U38" s="48"/>
      <c r="V38" s="47"/>
      <c r="W38" s="48"/>
      <c r="X38" s="47"/>
      <c r="Y38" s="48"/>
      <c r="Z38" s="47"/>
      <c r="AA38" s="48"/>
      <c r="AB38" s="47"/>
      <c r="AC38" s="48"/>
      <c r="AD38" s="47"/>
      <c r="AE38" s="48"/>
      <c r="AF38" s="47"/>
      <c r="AG38" s="48"/>
      <c r="AH38" s="47"/>
      <c r="AI38" s="48"/>
      <c r="AJ38" s="47"/>
      <c r="AK38" s="48"/>
      <c r="AL38" s="47"/>
      <c r="AM38" s="48"/>
      <c r="AN38" s="47"/>
      <c r="AO38" s="48"/>
      <c r="AP38" s="47"/>
      <c r="AQ38" s="47"/>
      <c r="AR38" s="49"/>
      <c r="AS38" s="47"/>
      <c r="AT38" s="49"/>
      <c r="AU38" s="47"/>
      <c r="AV38" s="50"/>
      <c r="AW38" s="47"/>
      <c r="AX38" s="50"/>
      <c r="AY38" s="47"/>
      <c r="AZ38" s="50"/>
      <c r="BA38" s="47"/>
      <c r="BB38" s="50"/>
      <c r="BC38" s="47"/>
      <c r="BD38" s="50"/>
      <c r="BE38" s="47"/>
      <c r="BF38" s="50"/>
      <c r="BG38" s="47"/>
      <c r="BH38" s="50"/>
      <c r="BI38" s="47"/>
      <c r="BJ38" s="50"/>
      <c r="BK38" s="47"/>
      <c r="BL38" s="50"/>
      <c r="BM38" s="47"/>
      <c r="BN38" s="50"/>
      <c r="BO38" s="47"/>
      <c r="BP38" s="50"/>
      <c r="BQ38" s="47"/>
      <c r="BR38" s="14"/>
      <c r="BS38" s="14"/>
      <c r="BT38" s="14"/>
      <c r="BU38" s="14"/>
      <c r="BV38" s="14"/>
      <c r="BW38" s="14"/>
      <c r="BX38" s="14"/>
      <c r="BY38" s="14"/>
      <c r="BZ38" s="14"/>
      <c r="CA38" s="14"/>
    </row>
    <row r="39" spans="1:113" x14ac:dyDescent="0.35">
      <c r="C39" s="51"/>
      <c r="H39" s="14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1" spans="1:113" x14ac:dyDescent="0.35">
      <c r="C41" s="3" t="s">
        <v>306</v>
      </c>
    </row>
  </sheetData>
  <mergeCells count="14">
    <mergeCell ref="T2:AO2"/>
    <mergeCell ref="AP2:BP2"/>
    <mergeCell ref="A1:A5"/>
    <mergeCell ref="BQ1:DI1"/>
    <mergeCell ref="C2:F2"/>
    <mergeCell ref="G2:H2"/>
    <mergeCell ref="I2:M2"/>
    <mergeCell ref="N2:S2"/>
    <mergeCell ref="BQ2:CE2"/>
    <mergeCell ref="CF2:CS2"/>
    <mergeCell ref="CT2:CY2"/>
    <mergeCell ref="CZ2:DI2"/>
    <mergeCell ref="C1:AO1"/>
    <mergeCell ref="AP1:BP1"/>
  </mergeCell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U2"/>
  <sheetViews>
    <sheetView workbookViewId="0">
      <selection sqref="A1:DU2"/>
    </sheetView>
  </sheetViews>
  <sheetFormatPr baseColWidth="10" defaultRowHeight="14.5" x14ac:dyDescent="0.35"/>
  <sheetData>
    <row r="1" spans="1:125" ht="262.5" x14ac:dyDescent="0.35">
      <c r="A1" s="4" t="s">
        <v>99</v>
      </c>
      <c r="B1" s="9" t="s">
        <v>321</v>
      </c>
      <c r="C1" s="9" t="s">
        <v>323</v>
      </c>
      <c r="D1" s="10" t="s">
        <v>324</v>
      </c>
      <c r="E1" s="9" t="s">
        <v>102</v>
      </c>
      <c r="F1" s="11" t="s">
        <v>312</v>
      </c>
      <c r="G1" s="9" t="s">
        <v>103</v>
      </c>
      <c r="H1" s="11" t="s">
        <v>246</v>
      </c>
      <c r="I1" s="9" t="s">
        <v>104</v>
      </c>
      <c r="J1" s="9" t="s">
        <v>105</v>
      </c>
      <c r="K1" s="9" t="s">
        <v>253</v>
      </c>
      <c r="L1" s="9" t="s">
        <v>106</v>
      </c>
      <c r="M1" s="9" t="s">
        <v>107</v>
      </c>
      <c r="N1" s="9" t="s">
        <v>108</v>
      </c>
      <c r="O1" s="9" t="s">
        <v>249</v>
      </c>
      <c r="P1" s="9" t="s">
        <v>109</v>
      </c>
      <c r="Q1" s="9" t="s">
        <v>254</v>
      </c>
      <c r="R1" s="9" t="s">
        <v>308</v>
      </c>
      <c r="S1" s="9" t="s">
        <v>110</v>
      </c>
      <c r="T1" s="9" t="s">
        <v>111</v>
      </c>
      <c r="U1" s="9" t="s">
        <v>112</v>
      </c>
      <c r="V1" s="9" t="s">
        <v>113</v>
      </c>
      <c r="W1" s="9" t="s">
        <v>114</v>
      </c>
      <c r="X1" s="9" t="s">
        <v>115</v>
      </c>
      <c r="Y1" s="9" t="s">
        <v>116</v>
      </c>
      <c r="Z1" s="9" t="s">
        <v>117</v>
      </c>
      <c r="AA1" s="9" t="s">
        <v>118</v>
      </c>
      <c r="AB1" s="9" t="s">
        <v>119</v>
      </c>
      <c r="AC1" s="9" t="s">
        <v>120</v>
      </c>
      <c r="AD1" s="9" t="s">
        <v>121</v>
      </c>
      <c r="AE1" s="9" t="s">
        <v>122</v>
      </c>
      <c r="AF1" s="9" t="s">
        <v>123</v>
      </c>
      <c r="AG1" s="9" t="s">
        <v>124</v>
      </c>
      <c r="AH1" s="9" t="s">
        <v>125</v>
      </c>
      <c r="AI1" s="9" t="s">
        <v>126</v>
      </c>
      <c r="AJ1" s="9" t="s">
        <v>127</v>
      </c>
      <c r="AK1" s="9" t="s">
        <v>128</v>
      </c>
      <c r="AL1" s="9" t="s">
        <v>129</v>
      </c>
      <c r="AM1" s="9" t="s">
        <v>318</v>
      </c>
      <c r="AN1" s="9" t="s">
        <v>130</v>
      </c>
      <c r="AO1" s="9" t="s">
        <v>309</v>
      </c>
      <c r="AP1" s="9" t="s">
        <v>131</v>
      </c>
      <c r="AQ1" s="9" t="s">
        <v>132</v>
      </c>
      <c r="AR1" s="9" t="s">
        <v>133</v>
      </c>
      <c r="AS1" s="9" t="s">
        <v>134</v>
      </c>
      <c r="AT1" s="9" t="s">
        <v>135</v>
      </c>
      <c r="AU1" s="9" t="s">
        <v>136</v>
      </c>
      <c r="AV1" s="9" t="s">
        <v>137</v>
      </c>
      <c r="AW1" s="9" t="s">
        <v>138</v>
      </c>
      <c r="AX1" s="9" t="s">
        <v>139</v>
      </c>
      <c r="AY1" s="9" t="s">
        <v>140</v>
      </c>
      <c r="AZ1" s="9" t="s">
        <v>141</v>
      </c>
      <c r="BA1" s="9" t="s">
        <v>142</v>
      </c>
      <c r="BB1" s="9" t="s">
        <v>143</v>
      </c>
      <c r="BC1" s="9" t="s">
        <v>144</v>
      </c>
      <c r="BD1" s="9" t="s">
        <v>145</v>
      </c>
      <c r="BE1" s="9" t="s">
        <v>146</v>
      </c>
      <c r="BF1" s="9" t="s">
        <v>147</v>
      </c>
      <c r="BG1" s="9" t="s">
        <v>148</v>
      </c>
      <c r="BH1" s="9" t="s">
        <v>149</v>
      </c>
      <c r="BI1" s="9" t="s">
        <v>150</v>
      </c>
      <c r="BJ1" s="9" t="s">
        <v>151</v>
      </c>
      <c r="BK1" s="9" t="s">
        <v>152</v>
      </c>
      <c r="BL1" s="9" t="s">
        <v>153</v>
      </c>
      <c r="BM1" s="9" t="s">
        <v>154</v>
      </c>
      <c r="BN1" s="9" t="s">
        <v>155</v>
      </c>
      <c r="BO1" s="9" t="s">
        <v>156</v>
      </c>
      <c r="BP1" s="9" t="s">
        <v>157</v>
      </c>
      <c r="BQ1" s="9" t="s">
        <v>158</v>
      </c>
      <c r="BR1" s="9" t="s">
        <v>159</v>
      </c>
      <c r="BS1" s="9" t="s">
        <v>160</v>
      </c>
      <c r="BT1" s="9" t="s">
        <v>161</v>
      </c>
      <c r="BU1" s="9" t="s">
        <v>162</v>
      </c>
      <c r="BV1" s="9" t="s">
        <v>163</v>
      </c>
      <c r="BW1" s="9" t="s">
        <v>164</v>
      </c>
      <c r="BX1" s="9" t="s">
        <v>332</v>
      </c>
      <c r="BY1" s="9" t="s">
        <v>333</v>
      </c>
      <c r="BZ1" s="9" t="s">
        <v>337</v>
      </c>
      <c r="CA1" s="9" t="s">
        <v>339</v>
      </c>
      <c r="CB1" s="9" t="s">
        <v>341</v>
      </c>
      <c r="CC1" s="9" t="s">
        <v>343</v>
      </c>
      <c r="CD1" s="9" t="s">
        <v>345</v>
      </c>
      <c r="CE1" s="9" t="s">
        <v>348</v>
      </c>
      <c r="CF1" s="9" t="s">
        <v>349</v>
      </c>
      <c r="CG1" s="9" t="s">
        <v>418</v>
      </c>
      <c r="CH1" s="9" t="s">
        <v>332</v>
      </c>
      <c r="CI1" s="9" t="s">
        <v>382</v>
      </c>
      <c r="CJ1" s="9" t="s">
        <v>383</v>
      </c>
      <c r="CK1" s="9" t="s">
        <v>171</v>
      </c>
      <c r="CL1" s="9" t="s">
        <v>172</v>
      </c>
      <c r="CM1" s="9" t="s">
        <v>384</v>
      </c>
      <c r="CN1" s="9" t="s">
        <v>368</v>
      </c>
      <c r="CO1" s="9" t="s">
        <v>369</v>
      </c>
      <c r="CP1" s="9" t="s">
        <v>370</v>
      </c>
      <c r="CQ1" s="9" t="s">
        <v>371</v>
      </c>
      <c r="CR1" s="9" t="s">
        <v>372</v>
      </c>
      <c r="CS1" s="9" t="s">
        <v>373</v>
      </c>
      <c r="CT1" s="9" t="s">
        <v>374</v>
      </c>
      <c r="CU1" s="9" t="s">
        <v>375</v>
      </c>
      <c r="CV1" s="9" t="s">
        <v>376</v>
      </c>
      <c r="CW1" s="9" t="s">
        <v>377</v>
      </c>
      <c r="CX1" s="9" t="s">
        <v>378</v>
      </c>
      <c r="CY1" s="9" t="s">
        <v>379</v>
      </c>
      <c r="CZ1" s="9" t="s">
        <v>380</v>
      </c>
      <c r="DA1" s="9" t="s">
        <v>381</v>
      </c>
      <c r="DB1" s="9" t="s">
        <v>385</v>
      </c>
      <c r="DC1" s="9" t="s">
        <v>408</v>
      </c>
      <c r="DD1" s="9" t="s">
        <v>386</v>
      </c>
      <c r="DE1" s="9" t="s">
        <v>397</v>
      </c>
      <c r="DF1" s="9" t="s">
        <v>387</v>
      </c>
      <c r="DG1" s="9" t="s">
        <v>410</v>
      </c>
      <c r="DH1" s="9" t="s">
        <v>388</v>
      </c>
      <c r="DI1" s="9" t="s">
        <v>400</v>
      </c>
      <c r="DJ1" s="9" t="s">
        <v>389</v>
      </c>
      <c r="DK1" s="71" t="s">
        <v>406</v>
      </c>
      <c r="DL1" s="9" t="s">
        <v>390</v>
      </c>
      <c r="DM1" s="71" t="s">
        <v>404</v>
      </c>
      <c r="DN1" s="9" t="s">
        <v>391</v>
      </c>
      <c r="DO1" s="71" t="s">
        <v>414</v>
      </c>
      <c r="DP1" s="9" t="s">
        <v>392</v>
      </c>
      <c r="DQ1" s="71" t="s">
        <v>416</v>
      </c>
      <c r="DR1" s="9" t="s">
        <v>393</v>
      </c>
      <c r="DS1" s="9" t="s">
        <v>402</v>
      </c>
      <c r="DT1" s="9" t="s">
        <v>394</v>
      </c>
      <c r="DU1" s="9" t="s">
        <v>412</v>
      </c>
    </row>
    <row r="2" spans="1:125" ht="100" x14ac:dyDescent="0.35">
      <c r="A2" s="4" t="s">
        <v>173</v>
      </c>
      <c r="B2" s="9" t="s">
        <v>320</v>
      </c>
      <c r="C2" s="9" t="s">
        <v>175</v>
      </c>
      <c r="D2" s="10" t="s">
        <v>175</v>
      </c>
      <c r="E2" s="9" t="s">
        <v>177</v>
      </c>
      <c r="F2" s="11" t="s">
        <v>282</v>
      </c>
      <c r="G2" s="11" t="s">
        <v>282</v>
      </c>
      <c r="H2" s="11" t="s">
        <v>176</v>
      </c>
      <c r="I2" s="9" t="s">
        <v>176</v>
      </c>
      <c r="J2" s="9" t="s">
        <v>176</v>
      </c>
      <c r="K2" s="9" t="s">
        <v>176</v>
      </c>
      <c r="L2" s="9" t="s">
        <v>176</v>
      </c>
      <c r="M2" s="9" t="s">
        <v>178</v>
      </c>
      <c r="N2" s="9" t="s">
        <v>178</v>
      </c>
      <c r="O2" s="9" t="s">
        <v>178</v>
      </c>
      <c r="P2" s="9" t="s">
        <v>178</v>
      </c>
      <c r="Q2" s="10" t="s">
        <v>178</v>
      </c>
      <c r="R2" s="9" t="s">
        <v>176</v>
      </c>
      <c r="S2" s="9" t="s">
        <v>178</v>
      </c>
      <c r="T2" s="9" t="s">
        <v>177</v>
      </c>
      <c r="U2" s="9" t="s">
        <v>178</v>
      </c>
      <c r="V2" s="9" t="s">
        <v>177</v>
      </c>
      <c r="W2" s="9" t="s">
        <v>178</v>
      </c>
      <c r="X2" s="9" t="s">
        <v>177</v>
      </c>
      <c r="Y2" s="9" t="s">
        <v>178</v>
      </c>
      <c r="Z2" s="9" t="s">
        <v>177</v>
      </c>
      <c r="AA2" s="9" t="s">
        <v>178</v>
      </c>
      <c r="AB2" s="9" t="s">
        <v>177</v>
      </c>
      <c r="AC2" s="9" t="s">
        <v>178</v>
      </c>
      <c r="AD2" s="9" t="s">
        <v>177</v>
      </c>
      <c r="AE2" s="9" t="s">
        <v>178</v>
      </c>
      <c r="AF2" s="9" t="s">
        <v>177</v>
      </c>
      <c r="AG2" s="9" t="s">
        <v>178</v>
      </c>
      <c r="AH2" s="9" t="s">
        <v>177</v>
      </c>
      <c r="AI2" s="9" t="s">
        <v>178</v>
      </c>
      <c r="AJ2" s="9" t="s">
        <v>177</v>
      </c>
      <c r="AK2" s="9" t="s">
        <v>178</v>
      </c>
      <c r="AL2" s="9" t="s">
        <v>177</v>
      </c>
      <c r="AM2" s="9" t="s">
        <v>178</v>
      </c>
      <c r="AN2" s="9" t="s">
        <v>177</v>
      </c>
      <c r="AO2" s="13" t="s">
        <v>177</v>
      </c>
      <c r="AP2" s="9" t="s">
        <v>178</v>
      </c>
      <c r="AQ2" s="9" t="s">
        <v>178</v>
      </c>
      <c r="AR2" s="9" t="s">
        <v>178</v>
      </c>
      <c r="AS2" s="9" t="s">
        <v>178</v>
      </c>
      <c r="AT2" s="9" t="s">
        <v>178</v>
      </c>
      <c r="AU2" s="9" t="s">
        <v>178</v>
      </c>
      <c r="AV2" s="9" t="s">
        <v>178</v>
      </c>
      <c r="AW2" s="9" t="s">
        <v>178</v>
      </c>
      <c r="AX2" s="9" t="s">
        <v>178</v>
      </c>
      <c r="AY2" s="9" t="s">
        <v>178</v>
      </c>
      <c r="AZ2" s="9" t="s">
        <v>178</v>
      </c>
      <c r="BA2" s="9" t="s">
        <v>178</v>
      </c>
      <c r="BB2" s="9" t="s">
        <v>178</v>
      </c>
      <c r="BC2" s="9" t="s">
        <v>178</v>
      </c>
      <c r="BD2" s="9" t="s">
        <v>178</v>
      </c>
      <c r="BE2" s="9" t="s">
        <v>178</v>
      </c>
      <c r="BF2" s="9" t="s">
        <v>178</v>
      </c>
      <c r="BG2" s="9" t="s">
        <v>178</v>
      </c>
      <c r="BH2" s="9" t="s">
        <v>178</v>
      </c>
      <c r="BI2" s="9" t="s">
        <v>178</v>
      </c>
      <c r="BJ2" s="9" t="s">
        <v>178</v>
      </c>
      <c r="BK2" s="9" t="s">
        <v>178</v>
      </c>
      <c r="BL2" s="9" t="s">
        <v>178</v>
      </c>
      <c r="BM2" s="9" t="s">
        <v>178</v>
      </c>
      <c r="BN2" s="9" t="s">
        <v>178</v>
      </c>
      <c r="BO2" s="9" t="s">
        <v>178</v>
      </c>
      <c r="BP2" s="9" t="s">
        <v>179</v>
      </c>
      <c r="BQ2" s="9" t="s">
        <v>180</v>
      </c>
      <c r="BR2" s="9" t="s">
        <v>181</v>
      </c>
      <c r="BS2" s="9" t="s">
        <v>182</v>
      </c>
      <c r="BT2" s="9" t="s">
        <v>183</v>
      </c>
      <c r="BU2" s="9" t="s">
        <v>184</v>
      </c>
      <c r="BV2" s="9" t="s">
        <v>185</v>
      </c>
      <c r="BW2" s="9" t="s">
        <v>186</v>
      </c>
      <c r="BX2" s="9" t="s">
        <v>334</v>
      </c>
      <c r="BY2" s="9" t="s">
        <v>335</v>
      </c>
      <c r="BZ2" s="9" t="s">
        <v>335</v>
      </c>
      <c r="CA2" s="9" t="s">
        <v>335</v>
      </c>
      <c r="CB2" s="9" t="s">
        <v>335</v>
      </c>
      <c r="CC2" s="9" t="s">
        <v>177</v>
      </c>
      <c r="CD2" s="9" t="s">
        <v>177</v>
      </c>
      <c r="CE2" s="9" t="s">
        <v>177</v>
      </c>
      <c r="CF2" s="13" t="s">
        <v>177</v>
      </c>
      <c r="CG2" s="13" t="s">
        <v>177</v>
      </c>
      <c r="CH2" s="13" t="s">
        <v>395</v>
      </c>
      <c r="CI2" s="13" t="s">
        <v>395</v>
      </c>
      <c r="CJ2" s="13" t="s">
        <v>395</v>
      </c>
      <c r="CK2" s="128" t="s">
        <v>177</v>
      </c>
      <c r="CL2" s="127" t="s">
        <v>177</v>
      </c>
      <c r="CM2" s="13" t="s">
        <v>395</v>
      </c>
      <c r="CN2" s="13" t="s">
        <v>395</v>
      </c>
      <c r="CO2" s="13" t="s">
        <v>395</v>
      </c>
      <c r="CP2" s="13" t="s">
        <v>395</v>
      </c>
      <c r="CQ2" s="13" t="s">
        <v>395</v>
      </c>
      <c r="CR2" s="13" t="s">
        <v>395</v>
      </c>
      <c r="CS2" s="13" t="s">
        <v>395</v>
      </c>
      <c r="CT2" s="13" t="s">
        <v>395</v>
      </c>
      <c r="CU2" s="13" t="s">
        <v>395</v>
      </c>
      <c r="CV2" s="13" t="s">
        <v>395</v>
      </c>
      <c r="CW2" s="13" t="s">
        <v>395</v>
      </c>
      <c r="CX2" s="13" t="s">
        <v>395</v>
      </c>
      <c r="CY2" s="13" t="s">
        <v>395</v>
      </c>
      <c r="CZ2" s="13" t="s">
        <v>395</v>
      </c>
      <c r="DA2" s="13" t="s">
        <v>395</v>
      </c>
      <c r="DB2" s="13" t="s">
        <v>395</v>
      </c>
      <c r="DC2" s="13" t="s">
        <v>177</v>
      </c>
      <c r="DD2" s="13" t="s">
        <v>395</v>
      </c>
      <c r="DE2" s="13" t="s">
        <v>177</v>
      </c>
      <c r="DF2" s="13" t="s">
        <v>395</v>
      </c>
      <c r="DG2" s="13" t="s">
        <v>177</v>
      </c>
      <c r="DH2" s="13" t="s">
        <v>395</v>
      </c>
      <c r="DI2" s="13" t="s">
        <v>177</v>
      </c>
      <c r="DJ2" s="13" t="s">
        <v>395</v>
      </c>
      <c r="DK2" s="129" t="s">
        <v>177</v>
      </c>
      <c r="DL2" s="13" t="s">
        <v>395</v>
      </c>
      <c r="DM2" s="129" t="s">
        <v>177</v>
      </c>
      <c r="DN2" s="13" t="s">
        <v>395</v>
      </c>
      <c r="DO2" s="129" t="s">
        <v>177</v>
      </c>
      <c r="DP2" s="13" t="s">
        <v>395</v>
      </c>
      <c r="DQ2" s="129" t="s">
        <v>177</v>
      </c>
      <c r="DR2" s="13" t="s">
        <v>395</v>
      </c>
      <c r="DS2" s="13" t="s">
        <v>177</v>
      </c>
      <c r="DT2" s="13" t="s">
        <v>395</v>
      </c>
      <c r="DU2" s="13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</vt:lpstr>
      <vt:lpstr>IL 2021</vt:lpstr>
      <vt:lpstr>IL 2019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IMCO</dc:creator>
  <cp:lastModifiedBy>Bruno AH</cp:lastModifiedBy>
  <dcterms:created xsi:type="dcterms:W3CDTF">2019-07-01T23:21:08Z</dcterms:created>
  <dcterms:modified xsi:type="dcterms:W3CDTF">2021-08-14T23:13:51Z</dcterms:modified>
</cp:coreProperties>
</file>