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A:\Analyses\SAXS002\2023\DACHs\MOFs\General\"/>
    </mc:Choice>
  </mc:AlternateContent>
  <xr:revisionPtr revIDLastSave="0" documentId="13_ncr:1_{8D0A8AB1-5788-4620-80E1-7943EFD5F93C}" xr6:coauthVersionLast="47" xr6:coauthVersionMax="47" xr10:uidLastSave="{00000000-0000-0000-0000-000000000000}"/>
  <bookViews>
    <workbookView xWindow="28695" yWindow="5235" windowWidth="38430" windowHeight="10650" activeTab="1" xr2:uid="{00000000-000D-0000-FFFF-FFFF00000000}"/>
  </bookViews>
  <sheets>
    <sheet name="AutoMOFs" sheetId="1" r:id="rId1"/>
    <sheet name="Equipment" sheetId="2" r:id="rId2"/>
    <sheet name="Setup" sheetId="3" r:id="rId3"/>
    <sheet name="Chemicals" sheetId="4" r:id="rId4"/>
    <sheet name="Structur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RXukC71zqdyISImsxiVsRhRufsjgTd0UIJuHwE/3ibc="/>
    </ext>
  </extLst>
</workbook>
</file>

<file path=xl/calcChain.xml><?xml version="1.0" encoding="utf-8"?>
<calcChain xmlns="http://schemas.openxmlformats.org/spreadsheetml/2006/main">
  <c r="F105" i="2" l="1"/>
  <c r="Q23" i="4" l="1"/>
  <c r="P23" i="4"/>
  <c r="P22" i="4"/>
  <c r="Q22" i="4" s="1"/>
  <c r="P21" i="4"/>
  <c r="Q21" i="4" s="1"/>
  <c r="P20" i="4"/>
  <c r="Q20" i="4" s="1"/>
  <c r="P19" i="4"/>
  <c r="Q19" i="4" s="1"/>
  <c r="Q18" i="4"/>
  <c r="P18" i="4"/>
  <c r="Q17" i="4"/>
  <c r="P17" i="4"/>
  <c r="P16" i="4"/>
  <c r="Q16" i="4" s="1"/>
  <c r="Q15" i="4"/>
  <c r="P15" i="4"/>
  <c r="P14" i="4"/>
  <c r="Q14" i="4" s="1"/>
  <c r="P13" i="4"/>
  <c r="Q13" i="4" s="1"/>
  <c r="P12" i="4"/>
  <c r="Q12" i="4" s="1"/>
  <c r="P11" i="4"/>
  <c r="Q11" i="4" s="1"/>
  <c r="Q10" i="4"/>
  <c r="P10" i="4"/>
  <c r="Q9" i="4"/>
  <c r="P9" i="4"/>
  <c r="P8" i="4"/>
  <c r="Q8" i="4" s="1"/>
  <c r="Q7" i="4"/>
  <c r="P7" i="4"/>
  <c r="P6" i="4"/>
  <c r="Q6" i="4" s="1"/>
  <c r="Q5" i="4"/>
  <c r="P5" i="4"/>
  <c r="P4" i="4"/>
  <c r="Q4" i="4" s="1"/>
  <c r="P3" i="4"/>
  <c r="Q3" i="4" s="1"/>
  <c r="Q2" i="4"/>
  <c r="P2" i="4"/>
  <c r="AI157" i="1"/>
  <c r="Z157" i="1"/>
  <c r="W157" i="1"/>
  <c r="AJ157" i="1" s="1"/>
  <c r="AK157" i="1" s="1"/>
  <c r="AL157" i="1" s="1"/>
  <c r="V157" i="1"/>
  <c r="Y157" i="1" s="1"/>
  <c r="AB157" i="1" s="1"/>
  <c r="L157" i="1"/>
  <c r="K157" i="1"/>
  <c r="J157" i="1"/>
  <c r="AI156" i="1"/>
  <c r="V156" i="1"/>
  <c r="L156" i="1"/>
  <c r="X156" i="1" s="1"/>
  <c r="AA156" i="1" s="1"/>
  <c r="K156" i="1"/>
  <c r="W156" i="1" s="1"/>
  <c r="J156" i="1"/>
  <c r="Y156" i="1" s="1"/>
  <c r="AB156" i="1" s="1"/>
  <c r="AI155" i="1"/>
  <c r="V155" i="1"/>
  <c r="J155" i="1"/>
  <c r="AI154" i="1"/>
  <c r="V154" i="1"/>
  <c r="L154" i="1"/>
  <c r="X154" i="1" s="1"/>
  <c r="J154" i="1"/>
  <c r="Y154" i="1" s="1"/>
  <c r="AI153" i="1"/>
  <c r="V153" i="1"/>
  <c r="L153" i="1"/>
  <c r="X153" i="1" s="1"/>
  <c r="J153" i="1"/>
  <c r="Y153" i="1" s="1"/>
  <c r="AI152" i="1"/>
  <c r="V152" i="1"/>
  <c r="K152" i="1"/>
  <c r="W152" i="1" s="1"/>
  <c r="Z152" i="1" s="1"/>
  <c r="J152" i="1"/>
  <c r="Y152" i="1" s="1"/>
  <c r="AI151" i="1"/>
  <c r="V151" i="1"/>
  <c r="L151" i="1"/>
  <c r="X151" i="1" s="1"/>
  <c r="J151" i="1"/>
  <c r="AI150" i="1"/>
  <c r="V150" i="1"/>
  <c r="J150" i="1"/>
  <c r="AI149" i="1"/>
  <c r="V149" i="1"/>
  <c r="J149" i="1"/>
  <c r="AI148" i="1"/>
  <c r="Y148" i="1"/>
  <c r="V148" i="1"/>
  <c r="J148" i="1"/>
  <c r="L148" i="1" s="1"/>
  <c r="X148" i="1" s="1"/>
  <c r="AI147" i="1"/>
  <c r="Y147" i="1"/>
  <c r="X147" i="1"/>
  <c r="V147" i="1"/>
  <c r="L147" i="1"/>
  <c r="J147" i="1"/>
  <c r="K147" i="1" s="1"/>
  <c r="AI146" i="1"/>
  <c r="AB146" i="1"/>
  <c r="Z146" i="1"/>
  <c r="Y146" i="1"/>
  <c r="X146" i="1"/>
  <c r="AA146" i="1" s="1"/>
  <c r="W146" i="1"/>
  <c r="AJ146" i="1" s="1"/>
  <c r="AK146" i="1" s="1"/>
  <c r="V146" i="1"/>
  <c r="L146" i="1"/>
  <c r="K146" i="1"/>
  <c r="M146" i="1" s="1"/>
  <c r="J146" i="1"/>
  <c r="AI145" i="1"/>
  <c r="X145" i="1"/>
  <c r="V145" i="1"/>
  <c r="Y145" i="1" s="1"/>
  <c r="J145" i="1"/>
  <c r="L145" i="1" s="1"/>
  <c r="AI144" i="1"/>
  <c r="AA144" i="1"/>
  <c r="Z144" i="1"/>
  <c r="X144" i="1"/>
  <c r="W144" i="1"/>
  <c r="AJ144" i="1" s="1"/>
  <c r="AK144" i="1" s="1"/>
  <c r="V144" i="1"/>
  <c r="Y144" i="1" s="1"/>
  <c r="AB144" i="1" s="1"/>
  <c r="M144" i="1"/>
  <c r="L144" i="1"/>
  <c r="J144" i="1"/>
  <c r="K144" i="1" s="1"/>
  <c r="AI143" i="1"/>
  <c r="V143" i="1"/>
  <c r="Y143" i="1" s="1"/>
  <c r="AB143" i="1" s="1"/>
  <c r="M143" i="1"/>
  <c r="L143" i="1"/>
  <c r="X143" i="1" s="1"/>
  <c r="K143" i="1"/>
  <c r="W143" i="1" s="1"/>
  <c r="J143" i="1"/>
  <c r="AI142" i="1"/>
  <c r="Z142" i="1"/>
  <c r="W142" i="1"/>
  <c r="AJ142" i="1" s="1"/>
  <c r="AK142" i="1" s="1"/>
  <c r="AL142" i="1" s="1"/>
  <c r="V142" i="1"/>
  <c r="K142" i="1"/>
  <c r="J142" i="1"/>
  <c r="Y142" i="1" s="1"/>
  <c r="AB142" i="1" s="1"/>
  <c r="AI141" i="1"/>
  <c r="Z141" i="1"/>
  <c r="W141" i="1"/>
  <c r="AJ141" i="1" s="1"/>
  <c r="AK141" i="1" s="1"/>
  <c r="AL141" i="1" s="1"/>
  <c r="V141" i="1"/>
  <c r="Y141" i="1" s="1"/>
  <c r="AB141" i="1" s="1"/>
  <c r="L141" i="1"/>
  <c r="K141" i="1"/>
  <c r="J141" i="1"/>
  <c r="AI140" i="1"/>
  <c r="V140" i="1"/>
  <c r="L140" i="1"/>
  <c r="X140" i="1" s="1"/>
  <c r="J140" i="1"/>
  <c r="Y140" i="1" s="1"/>
  <c r="AI139" i="1"/>
  <c r="V139" i="1"/>
  <c r="K139" i="1"/>
  <c r="W139" i="1" s="1"/>
  <c r="J139" i="1"/>
  <c r="Y139" i="1" s="1"/>
  <c r="AI138" i="1"/>
  <c r="V138" i="1"/>
  <c r="L138" i="1"/>
  <c r="X138" i="1" s="1"/>
  <c r="K138" i="1"/>
  <c r="J138" i="1"/>
  <c r="AI137" i="1"/>
  <c r="V137" i="1"/>
  <c r="L137" i="1"/>
  <c r="X137" i="1" s="1"/>
  <c r="K137" i="1"/>
  <c r="W137" i="1" s="1"/>
  <c r="J137" i="1"/>
  <c r="Y137" i="1" s="1"/>
  <c r="AK136" i="1"/>
  <c r="AJ136" i="1"/>
  <c r="AI136" i="1"/>
  <c r="AL136" i="1" s="1"/>
  <c r="V136" i="1"/>
  <c r="K136" i="1"/>
  <c r="W136" i="1" s="1"/>
  <c r="Z136" i="1" s="1"/>
  <c r="J136" i="1"/>
  <c r="Y136" i="1" s="1"/>
  <c r="AB136" i="1" s="1"/>
  <c r="AI135" i="1"/>
  <c r="X135" i="1"/>
  <c r="V135" i="1"/>
  <c r="L135" i="1"/>
  <c r="K135" i="1"/>
  <c r="W135" i="1" s="1"/>
  <c r="J135" i="1"/>
  <c r="AI134" i="1"/>
  <c r="V134" i="1"/>
  <c r="J134" i="1"/>
  <c r="AI133" i="1"/>
  <c r="V133" i="1"/>
  <c r="J133" i="1"/>
  <c r="AI132" i="1"/>
  <c r="Y132" i="1"/>
  <c r="X132" i="1"/>
  <c r="V132" i="1"/>
  <c r="J132" i="1"/>
  <c r="L132" i="1" s="1"/>
  <c r="AI131" i="1"/>
  <c r="Y131" i="1"/>
  <c r="V131" i="1"/>
  <c r="L131" i="1"/>
  <c r="X131" i="1" s="1"/>
  <c r="J131" i="1"/>
  <c r="K131" i="1" s="1"/>
  <c r="M131" i="1" s="1"/>
  <c r="AI130" i="1"/>
  <c r="X130" i="1"/>
  <c r="V130" i="1"/>
  <c r="Y130" i="1" s="1"/>
  <c r="L130" i="1"/>
  <c r="K130" i="1"/>
  <c r="M130" i="1" s="1"/>
  <c r="J130" i="1"/>
  <c r="AI129" i="1"/>
  <c r="V129" i="1"/>
  <c r="J129" i="1"/>
  <c r="AI128" i="1"/>
  <c r="AA128" i="1"/>
  <c r="X128" i="1"/>
  <c r="W128" i="1"/>
  <c r="AJ128" i="1" s="1"/>
  <c r="AK128" i="1" s="1"/>
  <c r="V128" i="1"/>
  <c r="Y128" i="1" s="1"/>
  <c r="AB128" i="1" s="1"/>
  <c r="M128" i="1"/>
  <c r="L128" i="1"/>
  <c r="K128" i="1"/>
  <c r="J128" i="1"/>
  <c r="AI127" i="1"/>
  <c r="Y127" i="1"/>
  <c r="X127" i="1"/>
  <c r="V127" i="1"/>
  <c r="M127" i="1"/>
  <c r="L127" i="1"/>
  <c r="K127" i="1"/>
  <c r="W127" i="1" s="1"/>
  <c r="J127" i="1"/>
  <c r="AI126" i="1"/>
  <c r="V126" i="1"/>
  <c r="L126" i="1"/>
  <c r="X126" i="1" s="1"/>
  <c r="J126" i="1"/>
  <c r="Y126" i="1" s="1"/>
  <c r="AI125" i="1"/>
  <c r="Y125" i="1"/>
  <c r="V125" i="1"/>
  <c r="L125" i="1"/>
  <c r="X125" i="1" s="1"/>
  <c r="K125" i="1"/>
  <c r="W125" i="1" s="1"/>
  <c r="J125" i="1"/>
  <c r="M125" i="1" s="1"/>
  <c r="AI124" i="1"/>
  <c r="Y124" i="1"/>
  <c r="V124" i="1"/>
  <c r="L124" i="1"/>
  <c r="X124" i="1" s="1"/>
  <c r="K124" i="1"/>
  <c r="J124" i="1"/>
  <c r="AI123" i="1"/>
  <c r="V123" i="1"/>
  <c r="L123" i="1"/>
  <c r="X123" i="1" s="1"/>
  <c r="J123" i="1"/>
  <c r="Y123" i="1" s="1"/>
  <c r="AI122" i="1"/>
  <c r="V122" i="1"/>
  <c r="L122" i="1"/>
  <c r="X122" i="1" s="1"/>
  <c r="J122" i="1"/>
  <c r="AI121" i="1"/>
  <c r="V121" i="1"/>
  <c r="L121" i="1"/>
  <c r="X121" i="1" s="1"/>
  <c r="K121" i="1"/>
  <c r="J121" i="1"/>
  <c r="AI120" i="1"/>
  <c r="V120" i="1"/>
  <c r="L120" i="1"/>
  <c r="X120" i="1" s="1"/>
  <c r="J120" i="1"/>
  <c r="Y120" i="1" s="1"/>
  <c r="AI119" i="1"/>
  <c r="X119" i="1"/>
  <c r="V119" i="1"/>
  <c r="L119" i="1"/>
  <c r="J119" i="1"/>
  <c r="AJ118" i="1"/>
  <c r="AK118" i="1" s="1"/>
  <c r="AI118" i="1"/>
  <c r="W118" i="1"/>
  <c r="Z118" i="1" s="1"/>
  <c r="V118" i="1"/>
  <c r="K118" i="1"/>
  <c r="J118" i="1"/>
  <c r="AI117" i="1"/>
  <c r="Y117" i="1"/>
  <c r="V117" i="1"/>
  <c r="J117" i="1"/>
  <c r="AI116" i="1"/>
  <c r="Y116" i="1"/>
  <c r="X116" i="1"/>
  <c r="V116" i="1"/>
  <c r="J116" i="1"/>
  <c r="L116" i="1" s="1"/>
  <c r="AI115" i="1"/>
  <c r="Y115" i="1"/>
  <c r="X115" i="1"/>
  <c r="V115" i="1"/>
  <c r="L115" i="1"/>
  <c r="J115" i="1"/>
  <c r="K115" i="1" s="1"/>
  <c r="M115" i="1" s="1"/>
  <c r="AI114" i="1"/>
  <c r="AA114" i="1"/>
  <c r="X114" i="1"/>
  <c r="W114" i="1"/>
  <c r="AJ114" i="1" s="1"/>
  <c r="AK114" i="1" s="1"/>
  <c r="V114" i="1"/>
  <c r="Y114" i="1" s="1"/>
  <c r="AB114" i="1" s="1"/>
  <c r="M114" i="1"/>
  <c r="L114" i="1"/>
  <c r="K114" i="1"/>
  <c r="J114" i="1"/>
  <c r="AI113" i="1"/>
  <c r="Y113" i="1"/>
  <c r="AB113" i="1" s="1"/>
  <c r="V113" i="1"/>
  <c r="J113" i="1"/>
  <c r="K113" i="1" s="1"/>
  <c r="W113" i="1" s="1"/>
  <c r="AI112" i="1"/>
  <c r="V112" i="1"/>
  <c r="Y112" i="1" s="1"/>
  <c r="L112" i="1"/>
  <c r="X112" i="1" s="1"/>
  <c r="K112" i="1"/>
  <c r="J112" i="1"/>
  <c r="AI111" i="1"/>
  <c r="AB111" i="1"/>
  <c r="Z111" i="1"/>
  <c r="Y111" i="1"/>
  <c r="W111" i="1"/>
  <c r="AJ111" i="1" s="1"/>
  <c r="AK111" i="1" s="1"/>
  <c r="AL111" i="1" s="1"/>
  <c r="V111" i="1"/>
  <c r="M111" i="1"/>
  <c r="L111" i="1"/>
  <c r="X111" i="1" s="1"/>
  <c r="AA111" i="1" s="1"/>
  <c r="K111" i="1"/>
  <c r="J111" i="1"/>
  <c r="AI110" i="1"/>
  <c r="X110" i="1"/>
  <c r="V110" i="1"/>
  <c r="Y110" i="1" s="1"/>
  <c r="L110" i="1"/>
  <c r="K110" i="1"/>
  <c r="M110" i="1" s="1"/>
  <c r="J110" i="1"/>
  <c r="AI109" i="1"/>
  <c r="V109" i="1"/>
  <c r="J109" i="1"/>
  <c r="AI108" i="1"/>
  <c r="V108" i="1"/>
  <c r="L108" i="1"/>
  <c r="X108" i="1" s="1"/>
  <c r="K108" i="1"/>
  <c r="W108" i="1" s="1"/>
  <c r="J108" i="1"/>
  <c r="Y108" i="1" s="1"/>
  <c r="AI107" i="1"/>
  <c r="V107" i="1"/>
  <c r="L107" i="1"/>
  <c r="X107" i="1" s="1"/>
  <c r="J107" i="1"/>
  <c r="AJ106" i="1"/>
  <c r="AK106" i="1" s="1"/>
  <c r="AI106" i="1"/>
  <c r="W106" i="1"/>
  <c r="Z106" i="1" s="1"/>
  <c r="V106" i="1"/>
  <c r="L106" i="1"/>
  <c r="K106" i="1"/>
  <c r="J106" i="1"/>
  <c r="AI105" i="1"/>
  <c r="V105" i="1"/>
  <c r="J105" i="1"/>
  <c r="AI104" i="1"/>
  <c r="V104" i="1"/>
  <c r="J104" i="1"/>
  <c r="Y104" i="1" s="1"/>
  <c r="K103" i="1"/>
  <c r="AI102" i="1"/>
  <c r="V102" i="1"/>
  <c r="L102" i="1"/>
  <c r="X102" i="1" s="1"/>
  <c r="J102" i="1"/>
  <c r="AI101" i="1"/>
  <c r="V101" i="1"/>
  <c r="J101" i="1"/>
  <c r="AI100" i="1"/>
  <c r="V100" i="1"/>
  <c r="Y100" i="1" s="1"/>
  <c r="L100" i="1"/>
  <c r="X100" i="1" s="1"/>
  <c r="J100" i="1"/>
  <c r="K100" i="1" s="1"/>
  <c r="AJ99" i="1"/>
  <c r="AK99" i="1" s="1"/>
  <c r="AI99" i="1"/>
  <c r="W99" i="1"/>
  <c r="V99" i="1"/>
  <c r="J99" i="1"/>
  <c r="K99" i="1" s="1"/>
  <c r="AI98" i="1"/>
  <c r="W98" i="1"/>
  <c r="AJ98" i="1" s="1"/>
  <c r="AK98" i="1" s="1"/>
  <c r="V98" i="1"/>
  <c r="Y98" i="1" s="1"/>
  <c r="AB98" i="1" s="1"/>
  <c r="L98" i="1"/>
  <c r="K98" i="1"/>
  <c r="J98" i="1"/>
  <c r="AI97" i="1"/>
  <c r="V97" i="1"/>
  <c r="J97" i="1"/>
  <c r="Y97" i="1" s="1"/>
  <c r="AI96" i="1"/>
  <c r="V96" i="1"/>
  <c r="J96" i="1"/>
  <c r="AI95" i="1"/>
  <c r="V95" i="1"/>
  <c r="L95" i="1"/>
  <c r="X95" i="1" s="1"/>
  <c r="K95" i="1"/>
  <c r="J95" i="1"/>
  <c r="AI94" i="1"/>
  <c r="V94" i="1"/>
  <c r="J94" i="1"/>
  <c r="AI93" i="1"/>
  <c r="V93" i="1"/>
  <c r="J93" i="1"/>
  <c r="AI92" i="1"/>
  <c r="AB92" i="1"/>
  <c r="Y92" i="1"/>
  <c r="X92" i="1"/>
  <c r="AA92" i="1" s="1"/>
  <c r="W92" i="1"/>
  <c r="AJ92" i="1" s="1"/>
  <c r="AK92" i="1" s="1"/>
  <c r="AL92" i="1" s="1"/>
  <c r="V92" i="1"/>
  <c r="M92" i="1"/>
  <c r="L92" i="1"/>
  <c r="J92" i="1"/>
  <c r="K92" i="1" s="1"/>
  <c r="AI91" i="1"/>
  <c r="W91" i="1"/>
  <c r="AJ91" i="1" s="1"/>
  <c r="AK91" i="1" s="1"/>
  <c r="V91" i="1"/>
  <c r="Y91" i="1" s="1"/>
  <c r="AB91" i="1" s="1"/>
  <c r="L91" i="1"/>
  <c r="K91" i="1"/>
  <c r="J91" i="1"/>
  <c r="AI90" i="1"/>
  <c r="V90" i="1"/>
  <c r="J90" i="1"/>
  <c r="Y90" i="1" s="1"/>
  <c r="AI89" i="1"/>
  <c r="V89" i="1"/>
  <c r="J89" i="1"/>
  <c r="Y89" i="1" s="1"/>
  <c r="AI88" i="1"/>
  <c r="X88" i="1"/>
  <c r="W88" i="1"/>
  <c r="AJ88" i="1" s="1"/>
  <c r="AK88" i="1" s="1"/>
  <c r="AL88" i="1" s="1"/>
  <c r="V88" i="1"/>
  <c r="L88" i="1"/>
  <c r="K88" i="1"/>
  <c r="M88" i="1" s="1"/>
  <c r="J88" i="1"/>
  <c r="AI87" i="1"/>
  <c r="V87" i="1"/>
  <c r="L87" i="1"/>
  <c r="X87" i="1" s="1"/>
  <c r="J87" i="1"/>
  <c r="Y87" i="1" s="1"/>
  <c r="AL86" i="1"/>
  <c r="AI86" i="1"/>
  <c r="V86" i="1"/>
  <c r="L86" i="1"/>
  <c r="X86" i="1" s="1"/>
  <c r="K86" i="1"/>
  <c r="W86" i="1" s="1"/>
  <c r="AJ86" i="1" s="1"/>
  <c r="AK86" i="1" s="1"/>
  <c r="J86" i="1"/>
  <c r="AI85" i="1"/>
  <c r="V85" i="1"/>
  <c r="J85" i="1"/>
  <c r="AJ84" i="1"/>
  <c r="AK84" i="1" s="1"/>
  <c r="AI84" i="1"/>
  <c r="X84" i="1"/>
  <c r="AA84" i="1" s="1"/>
  <c r="W84" i="1"/>
  <c r="V84" i="1"/>
  <c r="Y84" i="1" s="1"/>
  <c r="AB84" i="1" s="1"/>
  <c r="L84" i="1"/>
  <c r="J84" i="1"/>
  <c r="K84" i="1" s="1"/>
  <c r="M84" i="1" s="1"/>
  <c r="AI83" i="1"/>
  <c r="V83" i="1"/>
  <c r="J83" i="1"/>
  <c r="AI82" i="1"/>
  <c r="V82" i="1"/>
  <c r="L82" i="1"/>
  <c r="X82" i="1" s="1"/>
  <c r="K82" i="1"/>
  <c r="W82" i="1" s="1"/>
  <c r="AJ82" i="1" s="1"/>
  <c r="AK82" i="1" s="1"/>
  <c r="J82" i="1"/>
  <c r="Y82" i="1" s="1"/>
  <c r="AI81" i="1"/>
  <c r="Y81" i="1"/>
  <c r="V81" i="1"/>
  <c r="J81" i="1"/>
  <c r="AJ80" i="1"/>
  <c r="AK80" i="1" s="1"/>
  <c r="AI80" i="1"/>
  <c r="AL80" i="1" s="1"/>
  <c r="W80" i="1"/>
  <c r="V80" i="1"/>
  <c r="L80" i="1"/>
  <c r="K80" i="1"/>
  <c r="J80" i="1"/>
  <c r="AI79" i="1"/>
  <c r="V79" i="1"/>
  <c r="J79" i="1"/>
  <c r="AI78" i="1"/>
  <c r="V78" i="1"/>
  <c r="J78" i="1"/>
  <c r="AI77" i="1"/>
  <c r="Y77" i="1"/>
  <c r="V77" i="1"/>
  <c r="J77" i="1"/>
  <c r="AI76" i="1"/>
  <c r="W76" i="1"/>
  <c r="AJ76" i="1" s="1"/>
  <c r="AK76" i="1" s="1"/>
  <c r="AL76" i="1" s="1"/>
  <c r="V76" i="1"/>
  <c r="Y76" i="1" s="1"/>
  <c r="AB76" i="1" s="1"/>
  <c r="L76" i="1"/>
  <c r="J76" i="1"/>
  <c r="K76" i="1" s="1"/>
  <c r="AI75" i="1"/>
  <c r="V75" i="1"/>
  <c r="K75" i="1"/>
  <c r="W75" i="1" s="1"/>
  <c r="AJ75" i="1" s="1"/>
  <c r="AK75" i="1" s="1"/>
  <c r="J75" i="1"/>
  <c r="Y75" i="1" s="1"/>
  <c r="AI74" i="1"/>
  <c r="V74" i="1"/>
  <c r="J74" i="1"/>
  <c r="AI73" i="1"/>
  <c r="Y73" i="1"/>
  <c r="X73" i="1"/>
  <c r="V73" i="1"/>
  <c r="L73" i="1"/>
  <c r="J73" i="1"/>
  <c r="AI72" i="1"/>
  <c r="V72" i="1"/>
  <c r="J72" i="1"/>
  <c r="AI71" i="1"/>
  <c r="V71" i="1"/>
  <c r="L71" i="1"/>
  <c r="X71" i="1" s="1"/>
  <c r="AA71" i="1" s="1"/>
  <c r="K71" i="1"/>
  <c r="W71" i="1" s="1"/>
  <c r="AJ71" i="1" s="1"/>
  <c r="AK71" i="1" s="1"/>
  <c r="AL71" i="1" s="1"/>
  <c r="J71" i="1"/>
  <c r="Y71" i="1" s="1"/>
  <c r="AI70" i="1"/>
  <c r="V70" i="1"/>
  <c r="J70" i="1"/>
  <c r="AI69" i="1"/>
  <c r="Y69" i="1"/>
  <c r="V69" i="1"/>
  <c r="J69" i="1"/>
  <c r="AI68" i="1"/>
  <c r="Y68" i="1"/>
  <c r="X68" i="1"/>
  <c r="V68" i="1"/>
  <c r="M68" i="1"/>
  <c r="L68" i="1"/>
  <c r="J68" i="1"/>
  <c r="K68" i="1" s="1"/>
  <c r="W68" i="1" s="1"/>
  <c r="AJ68" i="1" s="1"/>
  <c r="AK68" i="1" s="1"/>
  <c r="AL68" i="1" s="1"/>
  <c r="AI67" i="1"/>
  <c r="V67" i="1"/>
  <c r="L67" i="1"/>
  <c r="X67" i="1" s="1"/>
  <c r="J67" i="1"/>
  <c r="Y67" i="1" s="1"/>
  <c r="AK66" i="1"/>
  <c r="AI66" i="1"/>
  <c r="AB66" i="1"/>
  <c r="AA66" i="1"/>
  <c r="Y66" i="1"/>
  <c r="W66" i="1"/>
  <c r="AJ66" i="1" s="1"/>
  <c r="V66" i="1"/>
  <c r="L66" i="1"/>
  <c r="X66" i="1" s="1"/>
  <c r="K66" i="1"/>
  <c r="M66" i="1" s="1"/>
  <c r="J66" i="1"/>
  <c r="AK65" i="1"/>
  <c r="AL65" i="1" s="1"/>
  <c r="AI65" i="1"/>
  <c r="Y65" i="1"/>
  <c r="AB65" i="1" s="1"/>
  <c r="W65" i="1"/>
  <c r="AJ65" i="1" s="1"/>
  <c r="V65" i="1"/>
  <c r="K65" i="1"/>
  <c r="J65" i="1"/>
  <c r="L65" i="1" s="1"/>
  <c r="X65" i="1" s="1"/>
  <c r="AA65" i="1" s="1"/>
  <c r="AI64" i="1"/>
  <c r="V64" i="1"/>
  <c r="J64" i="1"/>
  <c r="AI63" i="1"/>
  <c r="V63" i="1"/>
  <c r="L63" i="1"/>
  <c r="X63" i="1" s="1"/>
  <c r="J63" i="1"/>
  <c r="Y63" i="1" s="1"/>
  <c r="AL62" i="1"/>
  <c r="AJ62" i="1"/>
  <c r="AK62" i="1" s="1"/>
  <c r="AI62" i="1"/>
  <c r="Y62" i="1"/>
  <c r="AB62" i="1" s="1"/>
  <c r="V62" i="1"/>
  <c r="K62" i="1"/>
  <c r="W62" i="1" s="1"/>
  <c r="J62" i="1"/>
  <c r="AI61" i="1"/>
  <c r="Y61" i="1"/>
  <c r="X61" i="1"/>
  <c r="V61" i="1"/>
  <c r="L61" i="1"/>
  <c r="J61" i="1"/>
  <c r="AI60" i="1"/>
  <c r="W60" i="1"/>
  <c r="AJ60" i="1" s="1"/>
  <c r="AK60" i="1" s="1"/>
  <c r="AL60" i="1" s="1"/>
  <c r="V60" i="1"/>
  <c r="L60" i="1"/>
  <c r="J60" i="1"/>
  <c r="K60" i="1" s="1"/>
  <c r="AI59" i="1"/>
  <c r="V59" i="1"/>
  <c r="K59" i="1"/>
  <c r="W59" i="1" s="1"/>
  <c r="AJ59" i="1" s="1"/>
  <c r="AK59" i="1" s="1"/>
  <c r="J59" i="1"/>
  <c r="Y59" i="1" s="1"/>
  <c r="AI58" i="1"/>
  <c r="AL58" i="1" s="1"/>
  <c r="V58" i="1"/>
  <c r="K58" i="1"/>
  <c r="W58" i="1" s="1"/>
  <c r="AJ58" i="1" s="1"/>
  <c r="AK58" i="1" s="1"/>
  <c r="J58" i="1"/>
  <c r="AI57" i="1"/>
  <c r="Y57" i="1"/>
  <c r="X57" i="1"/>
  <c r="V57" i="1"/>
  <c r="J57" i="1"/>
  <c r="L57" i="1" s="1"/>
  <c r="AJ56" i="1"/>
  <c r="AK56" i="1" s="1"/>
  <c r="AI56" i="1"/>
  <c r="AL56" i="1" s="1"/>
  <c r="W56" i="1"/>
  <c r="V56" i="1"/>
  <c r="L56" i="1"/>
  <c r="X56" i="1" s="1"/>
  <c r="AA56" i="1" s="1"/>
  <c r="K56" i="1"/>
  <c r="J56" i="1"/>
  <c r="AI55" i="1"/>
  <c r="V55" i="1"/>
  <c r="J55" i="1"/>
  <c r="AI54" i="1"/>
  <c r="V54" i="1"/>
  <c r="L54" i="1"/>
  <c r="X54" i="1" s="1"/>
  <c r="J54" i="1"/>
  <c r="Y54" i="1" s="1"/>
  <c r="AI53" i="1"/>
  <c r="V53" i="1"/>
  <c r="J53" i="1"/>
  <c r="AI52" i="1"/>
  <c r="Y52" i="1"/>
  <c r="V52" i="1"/>
  <c r="J52" i="1"/>
  <c r="AI51" i="1"/>
  <c r="Y51" i="1"/>
  <c r="X51" i="1"/>
  <c r="V51" i="1"/>
  <c r="L51" i="1"/>
  <c r="J51" i="1"/>
  <c r="AI50" i="1"/>
  <c r="V50" i="1"/>
  <c r="J50" i="1"/>
  <c r="AI49" i="1"/>
  <c r="AL49" i="1" s="1"/>
  <c r="V49" i="1"/>
  <c r="Y49" i="1" s="1"/>
  <c r="AB49" i="1" s="1"/>
  <c r="L49" i="1"/>
  <c r="X49" i="1" s="1"/>
  <c r="AA49" i="1" s="1"/>
  <c r="K49" i="1"/>
  <c r="W49" i="1" s="1"/>
  <c r="AJ49" i="1" s="1"/>
  <c r="AK49" i="1" s="1"/>
  <c r="J49" i="1"/>
  <c r="V47" i="1"/>
  <c r="J47" i="1"/>
  <c r="V46" i="1"/>
  <c r="J46" i="1"/>
  <c r="Y45" i="1"/>
  <c r="V45" i="1"/>
  <c r="L45" i="1"/>
  <c r="X45" i="1" s="1"/>
  <c r="J45" i="1"/>
  <c r="V44" i="1"/>
  <c r="Y44" i="1" s="1"/>
  <c r="AB44" i="1" s="1"/>
  <c r="L44" i="1"/>
  <c r="X44" i="1" s="1"/>
  <c r="K44" i="1"/>
  <c r="W44" i="1" s="1"/>
  <c r="AJ44" i="1" s="1"/>
  <c r="AK44" i="1" s="1"/>
  <c r="J44" i="1"/>
  <c r="AI43" i="1"/>
  <c r="V43" i="1"/>
  <c r="L43" i="1"/>
  <c r="X43" i="1" s="1"/>
  <c r="J43" i="1"/>
  <c r="AI42" i="1"/>
  <c r="V42" i="1"/>
  <c r="J42" i="1"/>
  <c r="AJ41" i="1"/>
  <c r="AK41" i="1" s="1"/>
  <c r="AL41" i="1" s="1"/>
  <c r="AI41" i="1"/>
  <c r="V41" i="1"/>
  <c r="L41" i="1"/>
  <c r="X41" i="1" s="1"/>
  <c r="AA41" i="1" s="1"/>
  <c r="K41" i="1"/>
  <c r="W41" i="1" s="1"/>
  <c r="J41" i="1"/>
  <c r="Y41" i="1" s="1"/>
  <c r="AB41" i="1" s="1"/>
  <c r="AI40" i="1"/>
  <c r="V40" i="1"/>
  <c r="J40" i="1"/>
  <c r="AI39" i="1"/>
  <c r="V39" i="1"/>
  <c r="Y39" i="1" s="1"/>
  <c r="J39" i="1"/>
  <c r="AI38" i="1"/>
  <c r="Y38" i="1"/>
  <c r="X38" i="1"/>
  <c r="V38" i="1"/>
  <c r="L38" i="1"/>
  <c r="J38" i="1"/>
  <c r="AI37" i="1"/>
  <c r="V37" i="1"/>
  <c r="J37" i="1"/>
  <c r="AI36" i="1"/>
  <c r="Y36" i="1"/>
  <c r="V36" i="1"/>
  <c r="M36" i="1"/>
  <c r="L36" i="1"/>
  <c r="X36" i="1" s="1"/>
  <c r="AA36" i="1" s="1"/>
  <c r="K36" i="1"/>
  <c r="W36" i="1" s="1"/>
  <c r="AJ36" i="1" s="1"/>
  <c r="AK36" i="1" s="1"/>
  <c r="J36" i="1"/>
  <c r="AI35" i="1"/>
  <c r="V35" i="1"/>
  <c r="K35" i="1"/>
  <c r="W35" i="1" s="1"/>
  <c r="AJ35" i="1" s="1"/>
  <c r="AK35" i="1" s="1"/>
  <c r="J35" i="1"/>
  <c r="AI34" i="1"/>
  <c r="V34" i="1"/>
  <c r="K34" i="1"/>
  <c r="W34" i="1" s="1"/>
  <c r="AJ34" i="1" s="1"/>
  <c r="AK34" i="1" s="1"/>
  <c r="AL34" i="1" s="1"/>
  <c r="J34" i="1"/>
  <c r="AJ33" i="1"/>
  <c r="AK33" i="1" s="1"/>
  <c r="AI33" i="1"/>
  <c r="AA33" i="1"/>
  <c r="V33" i="1"/>
  <c r="L33" i="1"/>
  <c r="X33" i="1" s="1"/>
  <c r="K33" i="1"/>
  <c r="W33" i="1" s="1"/>
  <c r="J33" i="1"/>
  <c r="Y33" i="1" s="1"/>
  <c r="AB33" i="1" s="1"/>
  <c r="AI32" i="1"/>
  <c r="V32" i="1"/>
  <c r="J32" i="1"/>
  <c r="AI31" i="1"/>
  <c r="V31" i="1"/>
  <c r="Y31" i="1" s="1"/>
  <c r="J31" i="1"/>
  <c r="V30" i="1"/>
  <c r="J30" i="1"/>
  <c r="K30" i="1" s="1"/>
  <c r="W30" i="1" s="1"/>
  <c r="AJ30" i="1" s="1"/>
  <c r="AK30" i="1" s="1"/>
  <c r="Y28" i="1"/>
  <c r="V28" i="1"/>
  <c r="J28" i="1"/>
  <c r="V27" i="1"/>
  <c r="J27" i="1"/>
  <c r="V26" i="1"/>
  <c r="J26" i="1"/>
  <c r="V25" i="1"/>
  <c r="Y25" i="1" s="1"/>
  <c r="J25" i="1"/>
  <c r="Y24" i="1"/>
  <c r="V24" i="1"/>
  <c r="K24" i="1"/>
  <c r="W24" i="1" s="1"/>
  <c r="AJ24" i="1" s="1"/>
  <c r="AK24" i="1" s="1"/>
  <c r="AL24" i="1" s="1"/>
  <c r="J24" i="1"/>
  <c r="L24" i="1" s="1"/>
  <c r="X24" i="1" s="1"/>
  <c r="AA24" i="1" s="1"/>
  <c r="V23" i="1"/>
  <c r="L23" i="1"/>
  <c r="X23" i="1" s="1"/>
  <c r="J23" i="1"/>
  <c r="Y23" i="1" s="1"/>
  <c r="V22" i="1"/>
  <c r="J22" i="1"/>
  <c r="V21" i="1"/>
  <c r="L21" i="1"/>
  <c r="X21" i="1" s="1"/>
  <c r="AA21" i="1" s="1"/>
  <c r="K21" i="1"/>
  <c r="W21" i="1" s="1"/>
  <c r="AJ21" i="1" s="1"/>
  <c r="AK21" i="1" s="1"/>
  <c r="AL21" i="1" s="1"/>
  <c r="J21" i="1"/>
  <c r="Y21" i="1" s="1"/>
  <c r="AB21" i="1" s="1"/>
  <c r="Y20" i="1"/>
  <c r="V20" i="1"/>
  <c r="K20" i="1"/>
  <c r="W20" i="1" s="1"/>
  <c r="J20" i="1"/>
  <c r="W19" i="1"/>
  <c r="AJ19" i="1" s="1"/>
  <c r="AK19" i="1" s="1"/>
  <c r="AL19" i="1" s="1"/>
  <c r="V19" i="1"/>
  <c r="Y19" i="1" s="1"/>
  <c r="AB19" i="1" s="1"/>
  <c r="L19" i="1"/>
  <c r="X19" i="1" s="1"/>
  <c r="AA19" i="1" s="1"/>
  <c r="K19" i="1"/>
  <c r="J19" i="1"/>
  <c r="Y17" i="1"/>
  <c r="V17" i="1"/>
  <c r="K17" i="1"/>
  <c r="W17" i="1" s="1"/>
  <c r="AJ17" i="1" s="1"/>
  <c r="AK17" i="1" s="1"/>
  <c r="J17" i="1"/>
  <c r="AJ16" i="1"/>
  <c r="AK16" i="1" s="1"/>
  <c r="V16" i="1"/>
  <c r="L16" i="1"/>
  <c r="M16" i="1" s="1"/>
  <c r="K16" i="1"/>
  <c r="W16" i="1" s="1"/>
  <c r="J16" i="1"/>
  <c r="V15" i="1"/>
  <c r="J15" i="1"/>
  <c r="V14" i="1"/>
  <c r="Y14" i="1" s="1"/>
  <c r="L14" i="1"/>
  <c r="X14" i="1" s="1"/>
  <c r="AA14" i="1" s="1"/>
  <c r="K14" i="1"/>
  <c r="W14" i="1" s="1"/>
  <c r="AJ14" i="1" s="1"/>
  <c r="AK14" i="1" s="1"/>
  <c r="J14" i="1"/>
  <c r="X13" i="1"/>
  <c r="V13" i="1"/>
  <c r="Y13" i="1" s="1"/>
  <c r="L13" i="1"/>
  <c r="J13" i="1"/>
  <c r="K13" i="1" s="1"/>
  <c r="V12" i="1"/>
  <c r="J12" i="1"/>
  <c r="Y12" i="1" s="1"/>
  <c r="V11" i="1"/>
  <c r="K11" i="1"/>
  <c r="W11" i="1" s="1"/>
  <c r="AJ11" i="1" s="1"/>
  <c r="AK11" i="1" s="1"/>
  <c r="J11" i="1"/>
  <c r="Y11" i="1" s="1"/>
  <c r="AB11" i="1" s="1"/>
  <c r="Y10" i="1"/>
  <c r="AB10" i="1" s="1"/>
  <c r="V10" i="1"/>
  <c r="L10" i="1"/>
  <c r="X10" i="1" s="1"/>
  <c r="K10" i="1"/>
  <c r="W10" i="1" s="1"/>
  <c r="AJ10" i="1" s="1"/>
  <c r="AK10" i="1" s="1"/>
  <c r="J10" i="1"/>
  <c r="X9" i="1"/>
  <c r="V9" i="1"/>
  <c r="Y9" i="1" s="1"/>
  <c r="L9" i="1"/>
  <c r="J9" i="1"/>
  <c r="K9" i="1" s="1"/>
  <c r="V8" i="1"/>
  <c r="J8" i="1"/>
  <c r="Y8" i="1" s="1"/>
  <c r="V7" i="1"/>
  <c r="K7" i="1"/>
  <c r="W7" i="1" s="1"/>
  <c r="AJ7" i="1" s="1"/>
  <c r="AK7" i="1" s="1"/>
  <c r="J7" i="1"/>
  <c r="Y7" i="1" s="1"/>
  <c r="Y6" i="1"/>
  <c r="AB6" i="1" s="1"/>
  <c r="V6" i="1"/>
  <c r="L6" i="1"/>
  <c r="X6" i="1" s="1"/>
  <c r="AA6" i="1" s="1"/>
  <c r="K6" i="1"/>
  <c r="W6" i="1" s="1"/>
  <c r="AJ6" i="1" s="1"/>
  <c r="AK6" i="1" s="1"/>
  <c r="J6" i="1"/>
  <c r="X5" i="1"/>
  <c r="V5" i="1"/>
  <c r="Y5" i="1" s="1"/>
  <c r="L5" i="1"/>
  <c r="J5" i="1"/>
  <c r="K5" i="1" s="1"/>
  <c r="AB7" i="1" l="1"/>
  <c r="AL33" i="1"/>
  <c r="M13" i="1"/>
  <c r="W13" i="1"/>
  <c r="AB8" i="1"/>
  <c r="M9" i="1"/>
  <c r="W9" i="1"/>
  <c r="M5" i="1"/>
  <c r="W5" i="1"/>
  <c r="AB5" i="1"/>
  <c r="AB14" i="1"/>
  <c r="AA10" i="1"/>
  <c r="AJ20" i="1"/>
  <c r="AK20" i="1" s="1"/>
  <c r="AL20" i="1" s="1"/>
  <c r="AB20" i="1"/>
  <c r="K8" i="1"/>
  <c r="W8" i="1" s="1"/>
  <c r="AJ8" i="1" s="1"/>
  <c r="AK8" i="1" s="1"/>
  <c r="K12" i="1"/>
  <c r="W12" i="1" s="1"/>
  <c r="AJ12" i="1" s="1"/>
  <c r="AK12" i="1" s="1"/>
  <c r="L30" i="1"/>
  <c r="X30" i="1" s="1"/>
  <c r="AA30" i="1" s="1"/>
  <c r="W138" i="1"/>
  <c r="M138" i="1"/>
  <c r="AL137" i="1"/>
  <c r="AL35" i="1"/>
  <c r="L8" i="1"/>
  <c r="X8" i="1" s="1"/>
  <c r="L12" i="1"/>
  <c r="X12" i="1" s="1"/>
  <c r="X16" i="1"/>
  <c r="AA16" i="1" s="1"/>
  <c r="K23" i="1"/>
  <c r="W23" i="1" s="1"/>
  <c r="AJ23" i="1" s="1"/>
  <c r="AK23" i="1" s="1"/>
  <c r="AL23" i="1" s="1"/>
  <c r="Y32" i="1"/>
  <c r="L32" i="1"/>
  <c r="X32" i="1" s="1"/>
  <c r="K32" i="1"/>
  <c r="W32" i="1" s="1"/>
  <c r="AJ32" i="1" s="1"/>
  <c r="AK32" i="1" s="1"/>
  <c r="AL32" i="1" s="1"/>
  <c r="Y40" i="1"/>
  <c r="L40" i="1"/>
  <c r="X40" i="1" s="1"/>
  <c r="K40" i="1"/>
  <c r="W40" i="1" s="1"/>
  <c r="AJ40" i="1" s="1"/>
  <c r="AK40" i="1" s="1"/>
  <c r="AL40" i="1" s="1"/>
  <c r="Y42" i="1"/>
  <c r="L42" i="1"/>
  <c r="X42" i="1" s="1"/>
  <c r="K42" i="1"/>
  <c r="M44" i="1"/>
  <c r="M65" i="1"/>
  <c r="Y72" i="1"/>
  <c r="L72" i="1"/>
  <c r="X72" i="1" s="1"/>
  <c r="K72" i="1"/>
  <c r="AL106" i="1"/>
  <c r="AA135" i="1"/>
  <c r="AA138" i="1"/>
  <c r="Z135" i="1"/>
  <c r="AJ135" i="1"/>
  <c r="AK135" i="1" s="1"/>
  <c r="AL135" i="1" s="1"/>
  <c r="M8" i="1"/>
  <c r="M12" i="1"/>
  <c r="Y15" i="1"/>
  <c r="AB15" i="1" s="1"/>
  <c r="M15" i="1"/>
  <c r="M25" i="1"/>
  <c r="Y27" i="1"/>
  <c r="L27" i="1"/>
  <c r="X27" i="1" s="1"/>
  <c r="Y55" i="1"/>
  <c r="AB55" i="1" s="1"/>
  <c r="K55" i="1"/>
  <c r="W55" i="1" s="1"/>
  <c r="AJ55" i="1" s="1"/>
  <c r="AK55" i="1" s="1"/>
  <c r="AL55" i="1" s="1"/>
  <c r="W112" i="1"/>
  <c r="M112" i="1"/>
  <c r="W124" i="1"/>
  <c r="M124" i="1"/>
  <c r="AJ127" i="1"/>
  <c r="AK127" i="1" s="1"/>
  <c r="AL127" i="1" s="1"/>
  <c r="Z127" i="1"/>
  <c r="Y74" i="1"/>
  <c r="L74" i="1"/>
  <c r="X74" i="1" s="1"/>
  <c r="K74" i="1"/>
  <c r="W74" i="1" s="1"/>
  <c r="AJ74" i="1" s="1"/>
  <c r="AK74" i="1" s="1"/>
  <c r="K15" i="1"/>
  <c r="W15" i="1" s="1"/>
  <c r="AJ15" i="1" s="1"/>
  <c r="AK15" i="1" s="1"/>
  <c r="M23" i="1"/>
  <c r="K27" i="1"/>
  <c r="Y34" i="1"/>
  <c r="AB34" i="1" s="1"/>
  <c r="L34" i="1"/>
  <c r="X34" i="1" s="1"/>
  <c r="AA34" i="1" s="1"/>
  <c r="Y47" i="1"/>
  <c r="L47" i="1"/>
  <c r="X47" i="1" s="1"/>
  <c r="K47" i="1"/>
  <c r="L55" i="1"/>
  <c r="X55" i="1" s="1"/>
  <c r="AA55" i="1" s="1"/>
  <c r="AB75" i="1"/>
  <c r="AL84" i="1"/>
  <c r="X104" i="1"/>
  <c r="W104" i="1"/>
  <c r="AA112" i="1"/>
  <c r="Z156" i="1"/>
  <c r="AJ156" i="1"/>
  <c r="AK156" i="1" s="1"/>
  <c r="AL156" i="1" s="1"/>
  <c r="L50" i="1"/>
  <c r="X50" i="1" s="1"/>
  <c r="K50" i="1"/>
  <c r="W50" i="1" s="1"/>
  <c r="AJ50" i="1" s="1"/>
  <c r="AK50" i="1" s="1"/>
  <c r="AL50" i="1" s="1"/>
  <c r="Y50" i="1"/>
  <c r="AB50" i="1" s="1"/>
  <c r="L15" i="1"/>
  <c r="X15" i="1" s="1"/>
  <c r="AA44" i="1"/>
  <c r="AB112" i="1"/>
  <c r="W121" i="1"/>
  <c r="M121" i="1"/>
  <c r="L7" i="1"/>
  <c r="X7" i="1" s="1"/>
  <c r="AA7" i="1" s="1"/>
  <c r="L11" i="1"/>
  <c r="X11" i="1" s="1"/>
  <c r="AA11" i="1" s="1"/>
  <c r="L17" i="1"/>
  <c r="X17" i="1" s="1"/>
  <c r="AA17" i="1" s="1"/>
  <c r="Y30" i="1"/>
  <c r="AB30" i="1" s="1"/>
  <c r="Y58" i="1"/>
  <c r="AB58" i="1" s="1"/>
  <c r="M58" i="1"/>
  <c r="L58" i="1"/>
  <c r="X58" i="1" s="1"/>
  <c r="AA58" i="1" s="1"/>
  <c r="AB82" i="1"/>
  <c r="X91" i="1"/>
  <c r="AA91" i="1" s="1"/>
  <c r="M91" i="1"/>
  <c r="AA110" i="1"/>
  <c r="Z139" i="1"/>
  <c r="AJ139" i="1"/>
  <c r="AK139" i="1" s="1"/>
  <c r="AL139" i="1" s="1"/>
  <c r="AB36" i="1"/>
  <c r="Y43" i="1"/>
  <c r="Y79" i="1"/>
  <c r="AB79" i="1" s="1"/>
  <c r="L79" i="1"/>
  <c r="X79" i="1" s="1"/>
  <c r="AA79" i="1" s="1"/>
  <c r="K79" i="1"/>
  <c r="W79" i="1" s="1"/>
  <c r="AJ79" i="1" s="1"/>
  <c r="AK79" i="1" s="1"/>
  <c r="AL79" i="1" s="1"/>
  <c r="AJ113" i="1"/>
  <c r="AK113" i="1" s="1"/>
  <c r="Z113" i="1"/>
  <c r="AA127" i="1"/>
  <c r="X60" i="1"/>
  <c r="AA60" i="1" s="1"/>
  <c r="M60" i="1"/>
  <c r="X141" i="1"/>
  <c r="AA141" i="1" s="1"/>
  <c r="M141" i="1"/>
  <c r="M14" i="1"/>
  <c r="AL38" i="1"/>
  <c r="K43" i="1"/>
  <c r="W43" i="1" s="1"/>
  <c r="AJ43" i="1" s="1"/>
  <c r="AK43" i="1" s="1"/>
  <c r="AL43" i="1" s="1"/>
  <c r="Y53" i="1"/>
  <c r="AB53" i="1" s="1"/>
  <c r="L53" i="1"/>
  <c r="X53" i="1" s="1"/>
  <c r="AA53" i="1" s="1"/>
  <c r="K53" i="1"/>
  <c r="W53" i="1" s="1"/>
  <c r="AJ53" i="1" s="1"/>
  <c r="AK53" i="1" s="1"/>
  <c r="AL53" i="1" s="1"/>
  <c r="M79" i="1"/>
  <c r="AA82" i="1"/>
  <c r="AB127" i="1"/>
  <c r="AL36" i="1"/>
  <c r="AA61" i="1"/>
  <c r="X76" i="1"/>
  <c r="AA76" i="1" s="1"/>
  <c r="M76" i="1"/>
  <c r="AB108" i="1"/>
  <c r="AL118" i="1"/>
  <c r="AJ125" i="1"/>
  <c r="AK125" i="1" s="1"/>
  <c r="AL125" i="1" s="1"/>
  <c r="Z125" i="1"/>
  <c r="X106" i="1"/>
  <c r="AA106" i="1" s="1"/>
  <c r="M106" i="1"/>
  <c r="K28" i="1"/>
  <c r="W28" i="1" s="1"/>
  <c r="AJ28" i="1" s="1"/>
  <c r="AK28" i="1" s="1"/>
  <c r="AL28" i="1" s="1"/>
  <c r="Y35" i="1"/>
  <c r="AB35" i="1" s="1"/>
  <c r="L37" i="1"/>
  <c r="X37" i="1" s="1"/>
  <c r="K37" i="1"/>
  <c r="Y37" i="1"/>
  <c r="AB59" i="1"/>
  <c r="Z108" i="1"/>
  <c r="AJ108" i="1"/>
  <c r="AK108" i="1" s="1"/>
  <c r="AA125" i="1"/>
  <c r="L150" i="1"/>
  <c r="X150" i="1" s="1"/>
  <c r="AA150" i="1" s="1"/>
  <c r="Y150" i="1"/>
  <c r="K150" i="1"/>
  <c r="W150" i="1" s="1"/>
  <c r="X157" i="1"/>
  <c r="AA157" i="1" s="1"/>
  <c r="M157" i="1"/>
  <c r="AB28" i="1"/>
  <c r="M6" i="1"/>
  <c r="M10" i="1"/>
  <c r="AB17" i="1"/>
  <c r="Y22" i="1"/>
  <c r="M24" i="1"/>
  <c r="L26" i="1"/>
  <c r="X26" i="1" s="1"/>
  <c r="L28" i="1"/>
  <c r="X28" i="1" s="1"/>
  <c r="AA28" i="1" s="1"/>
  <c r="M49" i="1"/>
  <c r="Y64" i="1"/>
  <c r="L64" i="1"/>
  <c r="X64" i="1" s="1"/>
  <c r="AA64" i="1" s="1"/>
  <c r="K64" i="1"/>
  <c r="W64" i="1" s="1"/>
  <c r="AJ64" i="1" s="1"/>
  <c r="AK64" i="1" s="1"/>
  <c r="AL64" i="1" s="1"/>
  <c r="Y83" i="1"/>
  <c r="AB83" i="1" s="1"/>
  <c r="L83" i="1"/>
  <c r="X83" i="1" s="1"/>
  <c r="AA83" i="1" s="1"/>
  <c r="K83" i="1"/>
  <c r="W83" i="1" s="1"/>
  <c r="AJ83" i="1" s="1"/>
  <c r="AK83" i="1" s="1"/>
  <c r="X98" i="1"/>
  <c r="AA98" i="1" s="1"/>
  <c r="M98" i="1"/>
  <c r="AA108" i="1"/>
  <c r="K22" i="1"/>
  <c r="W22" i="1" s="1"/>
  <c r="AJ22" i="1" s="1"/>
  <c r="AK22" i="1" s="1"/>
  <c r="AL22" i="1" s="1"/>
  <c r="K26" i="1"/>
  <c r="W26" i="1" s="1"/>
  <c r="AJ26" i="1" s="1"/>
  <c r="AK26" i="1" s="1"/>
  <c r="AL26" i="1" s="1"/>
  <c r="L35" i="1"/>
  <c r="X35" i="1" s="1"/>
  <c r="AA35" i="1" s="1"/>
  <c r="M56" i="1"/>
  <c r="M64" i="1"/>
  <c r="AA86" i="1"/>
  <c r="AB125" i="1"/>
  <c r="AJ137" i="1"/>
  <c r="AK137" i="1" s="1"/>
  <c r="Z137" i="1"/>
  <c r="AJ143" i="1"/>
  <c r="AK143" i="1" s="1"/>
  <c r="AL143" i="1" s="1"/>
  <c r="Z143" i="1"/>
  <c r="AB24" i="1"/>
  <c r="Y16" i="1"/>
  <c r="AB16" i="1" s="1"/>
  <c r="L22" i="1"/>
  <c r="X22" i="1" s="1"/>
  <c r="AA22" i="1" s="1"/>
  <c r="AA68" i="1"/>
  <c r="AB71" i="1"/>
  <c r="X80" i="1"/>
  <c r="AA80" i="1" s="1"/>
  <c r="M80" i="1"/>
  <c r="W95" i="1"/>
  <c r="AJ95" i="1" s="1"/>
  <c r="AK95" i="1" s="1"/>
  <c r="AL95" i="1" s="1"/>
  <c r="M95" i="1"/>
  <c r="AL108" i="1"/>
  <c r="AA143" i="1"/>
  <c r="M19" i="1"/>
  <c r="Y26" i="1"/>
  <c r="AB26" i="1" s="1"/>
  <c r="Y46" i="1"/>
  <c r="AB46" i="1" s="1"/>
  <c r="L46" i="1"/>
  <c r="X46" i="1" s="1"/>
  <c r="K46" i="1"/>
  <c r="W46" i="1" s="1"/>
  <c r="AJ46" i="1" s="1"/>
  <c r="AK46" i="1" s="1"/>
  <c r="AL51" i="1"/>
  <c r="AB68" i="1"/>
  <c r="Y109" i="1"/>
  <c r="AB109" i="1" s="1"/>
  <c r="L109" i="1"/>
  <c r="X109" i="1" s="1"/>
  <c r="AA109" i="1" s="1"/>
  <c r="K109" i="1"/>
  <c r="W109" i="1" s="1"/>
  <c r="AB147" i="1"/>
  <c r="AL74" i="1"/>
  <c r="L101" i="1"/>
  <c r="X101" i="1" s="1"/>
  <c r="K101" i="1"/>
  <c r="W101" i="1" s="1"/>
  <c r="AJ101" i="1" s="1"/>
  <c r="AK101" i="1" s="1"/>
  <c r="AL101" i="1" s="1"/>
  <c r="W110" i="1"/>
  <c r="AB110" i="1" s="1"/>
  <c r="AA121" i="1"/>
  <c r="W147" i="1"/>
  <c r="M147" i="1"/>
  <c r="AL66" i="1"/>
  <c r="K87" i="1"/>
  <c r="W87" i="1" s="1"/>
  <c r="AA88" i="1"/>
  <c r="AL99" i="1"/>
  <c r="L113" i="1"/>
  <c r="AB152" i="1"/>
  <c r="M94" i="1"/>
  <c r="Y105" i="1"/>
  <c r="L59" i="1"/>
  <c r="X59" i="1" s="1"/>
  <c r="AA59" i="1" s="1"/>
  <c r="L75" i="1"/>
  <c r="X75" i="1" s="1"/>
  <c r="AA75" i="1" s="1"/>
  <c r="M87" i="1"/>
  <c r="K90" i="1"/>
  <c r="K94" i="1"/>
  <c r="W94" i="1" s="1"/>
  <c r="AJ94" i="1" s="1"/>
  <c r="AK94" i="1" s="1"/>
  <c r="AL94" i="1" s="1"/>
  <c r="K97" i="1"/>
  <c r="Y101" i="1"/>
  <c r="K105" i="1"/>
  <c r="M117" i="1"/>
  <c r="L117" i="1"/>
  <c r="X117" i="1" s="1"/>
  <c r="K117" i="1"/>
  <c r="W117" i="1" s="1"/>
  <c r="AB117" i="1" s="1"/>
  <c r="W131" i="1"/>
  <c r="AB131" i="1" s="1"/>
  <c r="M134" i="1"/>
  <c r="L134" i="1"/>
  <c r="X134" i="1" s="1"/>
  <c r="AA134" i="1" s="1"/>
  <c r="Y134" i="1"/>
  <c r="AB134" i="1" s="1"/>
  <c r="L152" i="1"/>
  <c r="X152" i="1" s="1"/>
  <c r="AA152" i="1" s="1"/>
  <c r="K54" i="1"/>
  <c r="Y60" i="1"/>
  <c r="AB60" i="1" s="1"/>
  <c r="K63" i="1"/>
  <c r="K67" i="1"/>
  <c r="M75" i="1"/>
  <c r="M86" i="1"/>
  <c r="L90" i="1"/>
  <c r="X90" i="1" s="1"/>
  <c r="L94" i="1"/>
  <c r="X94" i="1" s="1"/>
  <c r="AA94" i="1" s="1"/>
  <c r="L97" i="1"/>
  <c r="X97" i="1" s="1"/>
  <c r="M100" i="1"/>
  <c r="L105" i="1"/>
  <c r="X105" i="1" s="1"/>
  <c r="Z114" i="1"/>
  <c r="K120" i="1"/>
  <c r="K123" i="1"/>
  <c r="K126" i="1"/>
  <c r="Z128" i="1"/>
  <c r="K134" i="1"/>
  <c r="W134" i="1" s="1"/>
  <c r="AB137" i="1"/>
  <c r="K140" i="1"/>
  <c r="K154" i="1"/>
  <c r="AA137" i="1"/>
  <c r="L149" i="1"/>
  <c r="X149" i="1" s="1"/>
  <c r="K149" i="1"/>
  <c r="W149" i="1" s="1"/>
  <c r="Y149" i="1"/>
  <c r="M21" i="1"/>
  <c r="M33" i="1"/>
  <c r="M41" i="1"/>
  <c r="M62" i="1"/>
  <c r="M71" i="1"/>
  <c r="K78" i="1"/>
  <c r="W78" i="1" s="1"/>
  <c r="AJ78" i="1" s="1"/>
  <c r="AK78" i="1" s="1"/>
  <c r="AL78" i="1" s="1"/>
  <c r="M82" i="1"/>
  <c r="K89" i="1"/>
  <c r="W89" i="1" s="1"/>
  <c r="AJ89" i="1" s="1"/>
  <c r="AK89" i="1" s="1"/>
  <c r="AL89" i="1" s="1"/>
  <c r="AL91" i="1"/>
  <c r="L93" i="1"/>
  <c r="X93" i="1" s="1"/>
  <c r="K93" i="1"/>
  <c r="W93" i="1" s="1"/>
  <c r="AJ93" i="1" s="1"/>
  <c r="AK93" i="1" s="1"/>
  <c r="AL93" i="1" s="1"/>
  <c r="Y94" i="1"/>
  <c r="AB94" i="1" s="1"/>
  <c r="AL98" i="1"/>
  <c r="W100" i="1"/>
  <c r="AJ100" i="1" s="1"/>
  <c r="AK100" i="1" s="1"/>
  <c r="AL100" i="1" s="1"/>
  <c r="K104" i="1"/>
  <c r="M104" i="1" s="1"/>
  <c r="M108" i="1"/>
  <c r="AL114" i="1"/>
  <c r="AL128" i="1"/>
  <c r="W130" i="1"/>
  <c r="M137" i="1"/>
  <c r="AJ152" i="1"/>
  <c r="AK152" i="1" s="1"/>
  <c r="AL152" i="1" s="1"/>
  <c r="M156" i="1"/>
  <c r="L78" i="1"/>
  <c r="X78" i="1" s="1"/>
  <c r="AA78" i="1" s="1"/>
  <c r="L89" i="1"/>
  <c r="X89" i="1" s="1"/>
  <c r="AA89" i="1" s="1"/>
  <c r="Y96" i="1"/>
  <c r="L104" i="1"/>
  <c r="Y107" i="1"/>
  <c r="M119" i="1"/>
  <c r="Y119" i="1"/>
  <c r="AB119" i="1" s="1"/>
  <c r="Y122" i="1"/>
  <c r="AB122" i="1" s="1"/>
  <c r="L129" i="1"/>
  <c r="X129" i="1" s="1"/>
  <c r="K129" i="1"/>
  <c r="AL144" i="1"/>
  <c r="M151" i="1"/>
  <c r="Y151" i="1"/>
  <c r="L20" i="1"/>
  <c r="X20" i="1" s="1"/>
  <c r="AA20" i="1" s="1"/>
  <c r="K25" i="1"/>
  <c r="W25" i="1" s="1"/>
  <c r="AJ25" i="1" s="1"/>
  <c r="AK25" i="1" s="1"/>
  <c r="AL25" i="1" s="1"/>
  <c r="K31" i="1"/>
  <c r="W31" i="1" s="1"/>
  <c r="AJ31" i="1" s="1"/>
  <c r="AK31" i="1" s="1"/>
  <c r="AL31" i="1" s="1"/>
  <c r="K39" i="1"/>
  <c r="W39" i="1" s="1"/>
  <c r="AJ39" i="1" s="1"/>
  <c r="AK39" i="1" s="1"/>
  <c r="AL39" i="1" s="1"/>
  <c r="K52" i="1"/>
  <c r="W52" i="1" s="1"/>
  <c r="L62" i="1"/>
  <c r="X62" i="1" s="1"/>
  <c r="AA62" i="1" s="1"/>
  <c r="K70" i="1"/>
  <c r="W70" i="1" s="1"/>
  <c r="AJ70" i="1" s="1"/>
  <c r="AK70" i="1" s="1"/>
  <c r="AL70" i="1" s="1"/>
  <c r="K81" i="1"/>
  <c r="W81" i="1" s="1"/>
  <c r="AJ81" i="1" s="1"/>
  <c r="AK81" i="1" s="1"/>
  <c r="AL81" i="1" s="1"/>
  <c r="AL83" i="1"/>
  <c r="M85" i="1"/>
  <c r="L85" i="1"/>
  <c r="X85" i="1" s="1"/>
  <c r="AA85" i="1" s="1"/>
  <c r="K85" i="1"/>
  <c r="W85" i="1" s="1"/>
  <c r="AJ85" i="1" s="1"/>
  <c r="AK85" i="1" s="1"/>
  <c r="AL85" i="1" s="1"/>
  <c r="Y86" i="1"/>
  <c r="AB86" i="1" s="1"/>
  <c r="M89" i="1"/>
  <c r="K96" i="1"/>
  <c r="W96" i="1" s="1"/>
  <c r="AJ96" i="1" s="1"/>
  <c r="AK96" i="1" s="1"/>
  <c r="AL96" i="1" s="1"/>
  <c r="L99" i="1"/>
  <c r="K107" i="1"/>
  <c r="W107" i="1" s="1"/>
  <c r="AA107" i="1" s="1"/>
  <c r="K119" i="1"/>
  <c r="W119" i="1" s="1"/>
  <c r="AA119" i="1" s="1"/>
  <c r="K122" i="1"/>
  <c r="W122" i="1" s="1"/>
  <c r="AA122" i="1" s="1"/>
  <c r="L133" i="1"/>
  <c r="X133" i="1" s="1"/>
  <c r="K133" i="1"/>
  <c r="W133" i="1" s="1"/>
  <c r="AB139" i="1"/>
  <c r="L142" i="1"/>
  <c r="K151" i="1"/>
  <c r="W151" i="1" s="1"/>
  <c r="AA151" i="1" s="1"/>
  <c r="L25" i="1"/>
  <c r="X25" i="1" s="1"/>
  <c r="AA25" i="1" s="1"/>
  <c r="L31" i="1"/>
  <c r="X31" i="1" s="1"/>
  <c r="AA31" i="1" s="1"/>
  <c r="L39" i="1"/>
  <c r="X39" i="1" s="1"/>
  <c r="AA39" i="1" s="1"/>
  <c r="L52" i="1"/>
  <c r="X52" i="1" s="1"/>
  <c r="AA52" i="1" s="1"/>
  <c r="K57" i="1"/>
  <c r="L70" i="1"/>
  <c r="X70" i="1" s="1"/>
  <c r="L81" i="1"/>
  <c r="X81" i="1" s="1"/>
  <c r="L96" i="1"/>
  <c r="X96" i="1" s="1"/>
  <c r="Y102" i="1"/>
  <c r="AL113" i="1"/>
  <c r="K38" i="1"/>
  <c r="W38" i="1" s="1"/>
  <c r="AJ38" i="1" s="1"/>
  <c r="AK38" i="1" s="1"/>
  <c r="K45" i="1"/>
  <c r="W45" i="1" s="1"/>
  <c r="AJ45" i="1" s="1"/>
  <c r="AK45" i="1" s="1"/>
  <c r="K51" i="1"/>
  <c r="W51" i="1" s="1"/>
  <c r="AJ51" i="1" s="1"/>
  <c r="AK51" i="1" s="1"/>
  <c r="AL59" i="1"/>
  <c r="K61" i="1"/>
  <c r="W61" i="1" s="1"/>
  <c r="K73" i="1"/>
  <c r="W73" i="1" s="1"/>
  <c r="AB73" i="1" s="1"/>
  <c r="AL75" i="1"/>
  <c r="L77" i="1"/>
  <c r="X77" i="1" s="1"/>
  <c r="K77" i="1"/>
  <c r="W77" i="1" s="1"/>
  <c r="AJ77" i="1" s="1"/>
  <c r="AK77" i="1" s="1"/>
  <c r="AL77" i="1" s="1"/>
  <c r="Y78" i="1"/>
  <c r="AB78" i="1" s="1"/>
  <c r="Y88" i="1"/>
  <c r="AB88" i="1" s="1"/>
  <c r="Y93" i="1"/>
  <c r="K102" i="1"/>
  <c r="W102" i="1" s="1"/>
  <c r="AJ102" i="1" s="1"/>
  <c r="AK102" i="1" s="1"/>
  <c r="AL102" i="1" s="1"/>
  <c r="M107" i="1"/>
  <c r="M122" i="1"/>
  <c r="Y133" i="1"/>
  <c r="AB133" i="1" s="1"/>
  <c r="L136" i="1"/>
  <c r="L139" i="1"/>
  <c r="K153" i="1"/>
  <c r="W153" i="1" s="1"/>
  <c r="AA153" i="1"/>
  <c r="Y155" i="1"/>
  <c r="Y56" i="1"/>
  <c r="AB56" i="1" s="1"/>
  <c r="L69" i="1"/>
  <c r="X69" i="1" s="1"/>
  <c r="AA69" i="1" s="1"/>
  <c r="K69" i="1"/>
  <c r="W69" i="1" s="1"/>
  <c r="AJ69" i="1" s="1"/>
  <c r="AK69" i="1" s="1"/>
  <c r="AL69" i="1" s="1"/>
  <c r="Y70" i="1"/>
  <c r="Y80" i="1"/>
  <c r="AB80" i="1" s="1"/>
  <c r="Y85" i="1"/>
  <c r="AB85" i="1" s="1"/>
  <c r="Y106" i="1"/>
  <c r="AB106" i="1" s="1"/>
  <c r="W115" i="1"/>
  <c r="AB115" i="1" s="1"/>
  <c r="L118" i="1"/>
  <c r="X118" i="1" s="1"/>
  <c r="AA118" i="1" s="1"/>
  <c r="Y118" i="1"/>
  <c r="AB118" i="1" s="1"/>
  <c r="Y129" i="1"/>
  <c r="AL146" i="1"/>
  <c r="K155" i="1"/>
  <c r="AL82" i="1"/>
  <c r="Y95" i="1"/>
  <c r="AB95" i="1" s="1"/>
  <c r="Y99" i="1"/>
  <c r="AB99" i="1" s="1"/>
  <c r="Y121" i="1"/>
  <c r="AB121" i="1" s="1"/>
  <c r="M135" i="1"/>
  <c r="Y135" i="1"/>
  <c r="AB135" i="1" s="1"/>
  <c r="Y138" i="1"/>
  <c r="AB138" i="1" s="1"/>
  <c r="L155" i="1"/>
  <c r="X155" i="1" s="1"/>
  <c r="K145" i="1"/>
  <c r="K116" i="1"/>
  <c r="K132" i="1"/>
  <c r="K148" i="1"/>
  <c r="AJ130" i="1" l="1"/>
  <c r="AK130" i="1" s="1"/>
  <c r="AL130" i="1" s="1"/>
  <c r="Z130" i="1"/>
  <c r="M83" i="1"/>
  <c r="Z153" i="1"/>
  <c r="AJ153" i="1"/>
  <c r="AK153" i="1" s="1"/>
  <c r="AL153" i="1" s="1"/>
  <c r="AJ61" i="1"/>
  <c r="AK61" i="1" s="1"/>
  <c r="AL61" i="1" s="1"/>
  <c r="AB61" i="1"/>
  <c r="W129" i="1"/>
  <c r="M129" i="1"/>
  <c r="W120" i="1"/>
  <c r="M120" i="1"/>
  <c r="M101" i="1"/>
  <c r="W37" i="1"/>
  <c r="AJ37" i="1" s="1"/>
  <c r="AK37" i="1" s="1"/>
  <c r="AL37" i="1" s="1"/>
  <c r="M37" i="1"/>
  <c r="AA131" i="1"/>
  <c r="AA50" i="1"/>
  <c r="Z124" i="1"/>
  <c r="AJ124" i="1"/>
  <c r="AK124" i="1" s="1"/>
  <c r="AL124" i="1" s="1"/>
  <c r="W116" i="1"/>
  <c r="M116" i="1"/>
  <c r="M139" i="1"/>
  <c r="X139" i="1"/>
  <c r="AA139" i="1" s="1"/>
  <c r="M61" i="1"/>
  <c r="AA129" i="1"/>
  <c r="AA46" i="1"/>
  <c r="AB51" i="1"/>
  <c r="AA37" i="1"/>
  <c r="M31" i="1"/>
  <c r="M51" i="1"/>
  <c r="AB47" i="1"/>
  <c r="Z138" i="1"/>
  <c r="AJ138" i="1"/>
  <c r="AK138" i="1" s="1"/>
  <c r="AL138" i="1" s="1"/>
  <c r="AB39" i="1"/>
  <c r="AA45" i="1"/>
  <c r="AA101" i="1"/>
  <c r="W47" i="1"/>
  <c r="AJ47" i="1" s="1"/>
  <c r="AK47" i="1" s="1"/>
  <c r="M47" i="1"/>
  <c r="M145" i="1"/>
  <c r="W145" i="1"/>
  <c r="M118" i="1"/>
  <c r="X136" i="1"/>
  <c r="AA136" i="1" s="1"/>
  <c r="M136" i="1"/>
  <c r="AB149" i="1"/>
  <c r="M46" i="1"/>
  <c r="M35" i="1"/>
  <c r="M20" i="1"/>
  <c r="M43" i="1"/>
  <c r="AA40" i="1"/>
  <c r="AA38" i="1"/>
  <c r="AJ149" i="1"/>
  <c r="AK149" i="1" s="1"/>
  <c r="AL149" i="1" s="1"/>
  <c r="Z149" i="1"/>
  <c r="AJ131" i="1"/>
  <c r="AK131" i="1" s="1"/>
  <c r="AL131" i="1" s="1"/>
  <c r="Z131" i="1"/>
  <c r="AB43" i="1"/>
  <c r="Z121" i="1"/>
  <c r="AJ121" i="1"/>
  <c r="AK121" i="1" s="1"/>
  <c r="AL121" i="1" s="1"/>
  <c r="M40" i="1"/>
  <c r="AJ13" i="1"/>
  <c r="AK13" i="1" s="1"/>
  <c r="AA13" i="1"/>
  <c r="AB105" i="1"/>
  <c r="X142" i="1"/>
  <c r="AA142" i="1" s="1"/>
  <c r="M142" i="1"/>
  <c r="AA149" i="1"/>
  <c r="AJ117" i="1"/>
  <c r="AK117" i="1" s="1"/>
  <c r="AL117" i="1" s="1"/>
  <c r="Z117" i="1"/>
  <c r="M113" i="1"/>
  <c r="X113" i="1"/>
  <c r="AA113" i="1" s="1"/>
  <c r="AB64" i="1"/>
  <c r="Z150" i="1"/>
  <c r="AJ150" i="1"/>
  <c r="AK150" i="1" s="1"/>
  <c r="AL150" i="1" s="1"/>
  <c r="AA124" i="1"/>
  <c r="W27" i="1"/>
  <c r="AJ27" i="1" s="1"/>
  <c r="AK27" i="1" s="1"/>
  <c r="AL27" i="1" s="1"/>
  <c r="M27" i="1"/>
  <c r="AJ112" i="1"/>
  <c r="AK112" i="1" s="1"/>
  <c r="AL112" i="1" s="1"/>
  <c r="Z112" i="1"/>
  <c r="AB40" i="1"/>
  <c r="M52" i="1"/>
  <c r="AJ9" i="1"/>
  <c r="AK9" i="1" s="1"/>
  <c r="AA9" i="1"/>
  <c r="W132" i="1"/>
  <c r="M132" i="1"/>
  <c r="AB107" i="1"/>
  <c r="M149" i="1"/>
  <c r="AA117" i="1"/>
  <c r="AB150" i="1"/>
  <c r="M11" i="1"/>
  <c r="M38" i="1"/>
  <c r="AB31" i="1"/>
  <c r="AA102" i="1"/>
  <c r="AB129" i="1"/>
  <c r="AB37" i="1"/>
  <c r="AA155" i="1"/>
  <c r="AB77" i="1"/>
  <c r="AB45" i="1"/>
  <c r="M7" i="1"/>
  <c r="Z104" i="1"/>
  <c r="AJ104" i="1"/>
  <c r="AK104" i="1" s="1"/>
  <c r="AL104" i="1" s="1"/>
  <c r="AB69" i="1"/>
  <c r="AA32" i="1"/>
  <c r="AB25" i="1"/>
  <c r="W42" i="1"/>
  <c r="AJ42" i="1" s="1"/>
  <c r="AK42" i="1" s="1"/>
  <c r="AL42" i="1" s="1"/>
  <c r="M42" i="1"/>
  <c r="M73" i="1"/>
  <c r="AB153" i="1"/>
  <c r="Z133" i="1"/>
  <c r="AJ133" i="1"/>
  <c r="AK133" i="1" s="1"/>
  <c r="AL133" i="1" s="1"/>
  <c r="AB70" i="1"/>
  <c r="M96" i="1"/>
  <c r="AA133" i="1"/>
  <c r="AB96" i="1"/>
  <c r="AA93" i="1"/>
  <c r="M78" i="1"/>
  <c r="W105" i="1"/>
  <c r="AA105" i="1" s="1"/>
  <c r="M105" i="1"/>
  <c r="AJ87" i="1"/>
  <c r="AK87" i="1" s="1"/>
  <c r="AL87" i="1" s="1"/>
  <c r="AB87" i="1"/>
  <c r="AA87" i="1"/>
  <c r="AJ109" i="1"/>
  <c r="AK109" i="1" s="1"/>
  <c r="AL109" i="1" s="1"/>
  <c r="Z109" i="1"/>
  <c r="AA130" i="1"/>
  <c r="M39" i="1"/>
  <c r="M150" i="1"/>
  <c r="AB100" i="1"/>
  <c r="AB104" i="1"/>
  <c r="AA104" i="1"/>
  <c r="M32" i="1"/>
  <c r="AB9" i="1"/>
  <c r="M28" i="1"/>
  <c r="AB93" i="1"/>
  <c r="M133" i="1"/>
  <c r="AJ52" i="1"/>
  <c r="AK52" i="1" s="1"/>
  <c r="AL52" i="1" s="1"/>
  <c r="AB52" i="1"/>
  <c r="M93" i="1"/>
  <c r="W154" i="1"/>
  <c r="M154" i="1"/>
  <c r="AB101" i="1"/>
  <c r="M45" i="1"/>
  <c r="M81" i="1"/>
  <c r="AB32" i="1"/>
  <c r="AJ5" i="1"/>
  <c r="AK5" i="1" s="1"/>
  <c r="AA5" i="1"/>
  <c r="M17" i="1"/>
  <c r="W123" i="1"/>
  <c r="M123" i="1"/>
  <c r="AB102" i="1"/>
  <c r="Z122" i="1"/>
  <c r="AJ122" i="1"/>
  <c r="AK122" i="1" s="1"/>
  <c r="AL122" i="1" s="1"/>
  <c r="M152" i="1"/>
  <c r="W67" i="1"/>
  <c r="M67" i="1"/>
  <c r="W97" i="1"/>
  <c r="M97" i="1"/>
  <c r="M109" i="1"/>
  <c r="AA26" i="1"/>
  <c r="AA74" i="1"/>
  <c r="W72" i="1"/>
  <c r="AJ72" i="1" s="1"/>
  <c r="AK72" i="1" s="1"/>
  <c r="AL72" i="1" s="1"/>
  <c r="M72" i="1"/>
  <c r="M30" i="1"/>
  <c r="AB12" i="1"/>
  <c r="Z151" i="1"/>
  <c r="AJ151" i="1"/>
  <c r="AK151" i="1" s="1"/>
  <c r="AL151" i="1" s="1"/>
  <c r="M69" i="1"/>
  <c r="M102" i="1"/>
  <c r="Z119" i="1"/>
  <c r="AJ119" i="1"/>
  <c r="AK119" i="1" s="1"/>
  <c r="AL119" i="1" s="1"/>
  <c r="M70" i="1"/>
  <c r="W140" i="1"/>
  <c r="M140" i="1"/>
  <c r="W63" i="1"/>
  <c r="M63" i="1"/>
  <c r="M26" i="1"/>
  <c r="AB130" i="1"/>
  <c r="AB38" i="1"/>
  <c r="AB81" i="1"/>
  <c r="M74" i="1"/>
  <c r="M55" i="1"/>
  <c r="AA72" i="1"/>
  <c r="AA43" i="1"/>
  <c r="AA51" i="1"/>
  <c r="M50" i="1"/>
  <c r="W57" i="1"/>
  <c r="M57" i="1"/>
  <c r="AJ73" i="1"/>
  <c r="AK73" i="1" s="1"/>
  <c r="AL73" i="1" s="1"/>
  <c r="AA73" i="1"/>
  <c r="AA96" i="1"/>
  <c r="Z107" i="1"/>
  <c r="AJ107" i="1"/>
  <c r="AK107" i="1" s="1"/>
  <c r="AL107" i="1" s="1"/>
  <c r="W90" i="1"/>
  <c r="M90" i="1"/>
  <c r="AJ147" i="1"/>
  <c r="AK147" i="1" s="1"/>
  <c r="AL147" i="1" s="1"/>
  <c r="AA147" i="1"/>
  <c r="Z147" i="1"/>
  <c r="AA100" i="1"/>
  <c r="M34" i="1"/>
  <c r="AB74" i="1"/>
  <c r="AB72" i="1"/>
  <c r="AA23" i="1"/>
  <c r="W126" i="1"/>
  <c r="M126" i="1"/>
  <c r="AJ115" i="1"/>
  <c r="AK115" i="1" s="1"/>
  <c r="AL115" i="1" s="1"/>
  <c r="AA115" i="1"/>
  <c r="Z115" i="1"/>
  <c r="M153" i="1"/>
  <c r="AA77" i="1"/>
  <c r="AA81" i="1"/>
  <c r="AJ134" i="1"/>
  <c r="AK134" i="1" s="1"/>
  <c r="AL134" i="1" s="1"/>
  <c r="Z134" i="1"/>
  <c r="M59" i="1"/>
  <c r="AA95" i="1"/>
  <c r="AB89" i="1"/>
  <c r="M22" i="1"/>
  <c r="AB124" i="1"/>
  <c r="AA15" i="1"/>
  <c r="AA27" i="1"/>
  <c r="AA12" i="1"/>
  <c r="AB23" i="1"/>
  <c r="W148" i="1"/>
  <c r="M148" i="1"/>
  <c r="AA42" i="1"/>
  <c r="W155" i="1"/>
  <c r="AB155" i="1" s="1"/>
  <c r="M155" i="1"/>
  <c r="M77" i="1"/>
  <c r="AA70" i="1"/>
  <c r="X99" i="1"/>
  <c r="AA99" i="1" s="1"/>
  <c r="M99" i="1"/>
  <c r="AB151" i="1"/>
  <c r="W54" i="1"/>
  <c r="M54" i="1"/>
  <c r="AJ110" i="1"/>
  <c r="AK110" i="1" s="1"/>
  <c r="AL110" i="1" s="1"/>
  <c r="Z110" i="1"/>
  <c r="AB22" i="1"/>
  <c r="M53" i="1"/>
  <c r="AB27" i="1"/>
  <c r="AA8" i="1"/>
  <c r="AB13" i="1"/>
  <c r="AJ148" i="1" l="1"/>
  <c r="AK148" i="1" s="1"/>
  <c r="AL148" i="1" s="1"/>
  <c r="AB148" i="1"/>
  <c r="AA148" i="1"/>
  <c r="Z148" i="1"/>
  <c r="AJ63" i="1"/>
  <c r="AK63" i="1" s="1"/>
  <c r="AL63" i="1" s="1"/>
  <c r="AB63" i="1"/>
  <c r="AA63" i="1"/>
  <c r="Z140" i="1"/>
  <c r="AJ140" i="1"/>
  <c r="AK140" i="1" s="1"/>
  <c r="AL140" i="1" s="1"/>
  <c r="AB140" i="1"/>
  <c r="AA140" i="1"/>
  <c r="AJ97" i="1"/>
  <c r="AK97" i="1" s="1"/>
  <c r="AL97" i="1" s="1"/>
  <c r="AB97" i="1"/>
  <c r="AJ126" i="1"/>
  <c r="AK126" i="1" s="1"/>
  <c r="AL126" i="1" s="1"/>
  <c r="Z126" i="1"/>
  <c r="AA126" i="1"/>
  <c r="AB126" i="1"/>
  <c r="Z154" i="1"/>
  <c r="AJ154" i="1"/>
  <c r="AK154" i="1" s="1"/>
  <c r="AL154" i="1" s="1"/>
  <c r="AA154" i="1"/>
  <c r="AB154" i="1"/>
  <c r="Z120" i="1"/>
  <c r="AJ120" i="1"/>
  <c r="AK120" i="1" s="1"/>
  <c r="AL120" i="1" s="1"/>
  <c r="AB120" i="1"/>
  <c r="AA120" i="1"/>
  <c r="AJ57" i="1"/>
  <c r="AK57" i="1" s="1"/>
  <c r="AL57" i="1" s="1"/>
  <c r="AB57" i="1"/>
  <c r="AA57" i="1"/>
  <c r="AJ54" i="1"/>
  <c r="AK54" i="1" s="1"/>
  <c r="AL54" i="1" s="1"/>
  <c r="AA54" i="1"/>
  <c r="AB54" i="1"/>
  <c r="Z145" i="1"/>
  <c r="AJ145" i="1"/>
  <c r="AK145" i="1" s="1"/>
  <c r="AL145" i="1" s="1"/>
  <c r="AA145" i="1"/>
  <c r="AB145" i="1"/>
  <c r="AJ67" i="1"/>
  <c r="AK67" i="1" s="1"/>
  <c r="AL67" i="1" s="1"/>
  <c r="AA67" i="1"/>
  <c r="AB67" i="1"/>
  <c r="Z129" i="1"/>
  <c r="AJ129" i="1"/>
  <c r="AK129" i="1" s="1"/>
  <c r="AL129" i="1" s="1"/>
  <c r="AJ105" i="1"/>
  <c r="AK105" i="1" s="1"/>
  <c r="AL105" i="1" s="1"/>
  <c r="Z105" i="1"/>
  <c r="AB116" i="1"/>
  <c r="Z116" i="1"/>
  <c r="AJ116" i="1"/>
  <c r="AK116" i="1" s="1"/>
  <c r="AL116" i="1" s="1"/>
  <c r="AA116" i="1"/>
  <c r="Z123" i="1"/>
  <c r="AJ123" i="1"/>
  <c r="AK123" i="1" s="1"/>
  <c r="AL123" i="1" s="1"/>
  <c r="AA123" i="1"/>
  <c r="AB123" i="1"/>
  <c r="AJ132" i="1"/>
  <c r="AK132" i="1" s="1"/>
  <c r="AL132" i="1" s="1"/>
  <c r="Z132" i="1"/>
  <c r="AB132" i="1"/>
  <c r="AA132" i="1"/>
  <c r="AB42" i="1"/>
  <c r="AA97" i="1"/>
  <c r="Z155" i="1"/>
  <c r="AJ155" i="1"/>
  <c r="AK155" i="1" s="1"/>
  <c r="AL155" i="1" s="1"/>
  <c r="AJ90" i="1"/>
  <c r="AK90" i="1" s="1"/>
  <c r="AL90" i="1" s="1"/>
  <c r="AB90" i="1"/>
  <c r="AA90" i="1"/>
  <c r="AA47" i="1"/>
</calcChain>
</file>

<file path=xl/sharedStrings.xml><?xml version="1.0" encoding="utf-8"?>
<sst xmlns="http://schemas.openxmlformats.org/spreadsheetml/2006/main" count="3365" uniqueCount="1036">
  <si>
    <t>Synthesis Date</t>
  </si>
  <si>
    <t>Sample Number</t>
  </si>
  <si>
    <t>Target Structure</t>
  </si>
  <si>
    <t>Metal Salt</t>
  </si>
  <si>
    <t>Linker</t>
  </si>
  <si>
    <t>Solvent</t>
  </si>
  <si>
    <t>Metal Batch (g)</t>
  </si>
  <si>
    <t>Linker Batch (g)</t>
  </si>
  <si>
    <t>Solvent Batch (g)</t>
  </si>
  <si>
    <t>Solvent Batch Volume</t>
  </si>
  <si>
    <t>Solvent Split Metal</t>
  </si>
  <si>
    <t>Solvent Split Linker</t>
  </si>
  <si>
    <t>Solvent Left</t>
  </si>
  <si>
    <t>Temperature (C)</t>
  </si>
  <si>
    <t>Stirring (rpm)</t>
  </si>
  <si>
    <t>Synthesis Time (mins)</t>
  </si>
  <si>
    <t>Injection speed (ml/min)</t>
  </si>
  <si>
    <t>Injection Order (first injection)</t>
  </si>
  <si>
    <t>Metal Injection (ml)</t>
  </si>
  <si>
    <t>Linker Injection (ml)</t>
  </si>
  <si>
    <t>Solvent Injection (ml)</t>
  </si>
  <si>
    <t>Total Synthesis Volume (ml)</t>
  </si>
  <si>
    <t>Metal Mol Injected</t>
  </si>
  <si>
    <t>Linker Mol Injected</t>
  </si>
  <si>
    <t>Solvent Mol Injected</t>
  </si>
  <si>
    <t>Metal Ratio Actual</t>
  </si>
  <si>
    <t>Linker Ratio Actual</t>
  </si>
  <si>
    <t>Solvent Ratio Actual</t>
  </si>
  <si>
    <t>Tube Mass (g)</t>
  </si>
  <si>
    <t>Centrifuge Time</t>
  </si>
  <si>
    <t>Centrifuge Speed</t>
  </si>
  <si>
    <t>Drying temp</t>
  </si>
  <si>
    <t>Drying Time</t>
  </si>
  <si>
    <t>Tube Mass + dry sample</t>
  </si>
  <si>
    <t>Sample Mass (g)</t>
  </si>
  <si>
    <t>Theoretical Moles</t>
  </si>
  <si>
    <t>Theoretical MOF Mass</t>
  </si>
  <si>
    <t>Yeild</t>
  </si>
  <si>
    <t>Sample Name</t>
  </si>
  <si>
    <t>Notes</t>
  </si>
  <si>
    <t>SAXS</t>
  </si>
  <si>
    <t>SAXS fit run?</t>
  </si>
  <si>
    <t>Radius 10-100 (nm)</t>
  </si>
  <si>
    <t>Variance</t>
  </si>
  <si>
    <r>
      <rPr>
        <b/>
        <sz val="11"/>
        <color theme="1"/>
        <rFont val="Arial"/>
      </rPr>
      <t>TotalValue (x10</t>
    </r>
    <r>
      <rPr>
        <b/>
        <vertAlign val="superscript"/>
        <sz val="11"/>
        <color theme="1"/>
        <rFont val="Arial"/>
      </rPr>
      <t>-1</t>
    </r>
    <r>
      <rPr>
        <b/>
        <sz val="11"/>
        <color theme="1"/>
        <rFont val="Arial"/>
      </rPr>
      <t>)</t>
    </r>
  </si>
  <si>
    <t>WAXS</t>
  </si>
  <si>
    <t>Structure</t>
  </si>
  <si>
    <t>Single Phase?</t>
  </si>
  <si>
    <t>Date</t>
  </si>
  <si>
    <t>SN</t>
  </si>
  <si>
    <t>mof</t>
  </si>
  <si>
    <t>Mform</t>
  </si>
  <si>
    <t>Lform</t>
  </si>
  <si>
    <t>Sform</t>
  </si>
  <si>
    <t>Mmass</t>
  </si>
  <si>
    <t>Lmass</t>
  </si>
  <si>
    <t>Smass</t>
  </si>
  <si>
    <t>Svol</t>
  </si>
  <si>
    <t>SswM</t>
  </si>
  <si>
    <t>SswL</t>
  </si>
  <si>
    <t>Temp</t>
  </si>
  <si>
    <t>Strate</t>
  </si>
  <si>
    <t>Syntime</t>
  </si>
  <si>
    <t>Injspeed</t>
  </si>
  <si>
    <t>Injorder</t>
  </si>
  <si>
    <t>MInjvol</t>
  </si>
  <si>
    <t>Linjvol</t>
  </si>
  <si>
    <t>TuMass</t>
  </si>
  <si>
    <t>Ctime</t>
  </si>
  <si>
    <t>Cspeed</t>
  </si>
  <si>
    <t>Dtemp</t>
  </si>
  <si>
    <t>Dtime</t>
  </si>
  <si>
    <t>TuSamMass</t>
  </si>
  <si>
    <t>SamMass</t>
  </si>
  <si>
    <t>MolTheo</t>
  </si>
  <si>
    <t>SamName</t>
  </si>
  <si>
    <t>SAXScomp</t>
  </si>
  <si>
    <t>SAXSfit</t>
  </si>
  <si>
    <t>radius</t>
  </si>
  <si>
    <t>varience</t>
  </si>
  <si>
    <t>totalvalue</t>
  </si>
  <si>
    <t>WAXScomp</t>
  </si>
  <si>
    <t>structure</t>
  </si>
  <si>
    <t>singlephase</t>
  </si>
  <si>
    <t>AutoMOFs_01</t>
  </si>
  <si>
    <t>ZIF-8</t>
  </si>
  <si>
    <t>ZN6H_1</t>
  </si>
  <si>
    <t>2MIM_1</t>
  </si>
  <si>
    <t>MeOH_1</t>
  </si>
  <si>
    <t>some</t>
  </si>
  <si>
    <t>Metal</t>
  </si>
  <si>
    <t>-</t>
  </si>
  <si>
    <t>AutoMOFs01_00</t>
  </si>
  <si>
    <t>M000</t>
  </si>
  <si>
    <t>yes</t>
  </si>
  <si>
    <t>AutoMOFs01_01</t>
  </si>
  <si>
    <t>M001</t>
  </si>
  <si>
    <t>AutoMOFs01_02</t>
  </si>
  <si>
    <t>M002</t>
  </si>
  <si>
    <t>AutoMOFs01_03</t>
  </si>
  <si>
    <t>M003</t>
  </si>
  <si>
    <t>AutoMOFs01_04</t>
  </si>
  <si>
    <t>M004</t>
  </si>
  <si>
    <t>AutoMOFs01_05</t>
  </si>
  <si>
    <t>M005</t>
  </si>
  <si>
    <t>AutoMOFs01_06</t>
  </si>
  <si>
    <t>M006</t>
  </si>
  <si>
    <t>AutoMOFs01_07</t>
  </si>
  <si>
    <t>M007</t>
  </si>
  <si>
    <t>AutoMOFs01_08</t>
  </si>
  <si>
    <t>M008</t>
  </si>
  <si>
    <t>AutoMOFs01_09</t>
  </si>
  <si>
    <t>M009</t>
  </si>
  <si>
    <t>AutoMOFs01_10</t>
  </si>
  <si>
    <t>M010</t>
  </si>
  <si>
    <t>AutoMOFs01_11</t>
  </si>
  <si>
    <t>M011</t>
  </si>
  <si>
    <t>AutoMOFs01_12</t>
  </si>
  <si>
    <t>M012</t>
  </si>
  <si>
    <t>no</t>
  </si>
  <si>
    <t>AutoMOFs_02</t>
  </si>
  <si>
    <t>overnight</t>
  </si>
  <si>
    <t>AutoMOFs02_01</t>
  </si>
  <si>
    <t>Empty tube mass n/a, hence yeilds are lower than expected due to loss from sample extraction</t>
  </si>
  <si>
    <t>Together</t>
  </si>
  <si>
    <t>AutoMOFs02_02</t>
  </si>
  <si>
    <t>T001</t>
  </si>
  <si>
    <t>AutoMOFs02_03</t>
  </si>
  <si>
    <t>AutoMOFs02_04</t>
  </si>
  <si>
    <t>AutoMOFs02_05</t>
  </si>
  <si>
    <t>AutoMOFs02_06</t>
  </si>
  <si>
    <t>T002</t>
  </si>
  <si>
    <t>AutoMOFs02_07</t>
  </si>
  <si>
    <t>T003</t>
  </si>
  <si>
    <t>AutoMOFs02_08</t>
  </si>
  <si>
    <t>T004</t>
  </si>
  <si>
    <t>AutoMOFs02_09</t>
  </si>
  <si>
    <t>T005</t>
  </si>
  <si>
    <t>AutoMOFs02_10</t>
  </si>
  <si>
    <t>T006</t>
  </si>
  <si>
    <t>AutoMOFs_03</t>
  </si>
  <si>
    <t>0000</t>
  </si>
  <si>
    <t>M013</t>
  </si>
  <si>
    <t>M014</t>
  </si>
  <si>
    <t>Made for demonstration of ROBO001???</t>
  </si>
  <si>
    <t>M015</t>
  </si>
  <si>
    <t>M016</t>
  </si>
  <si>
    <t>L017</t>
  </si>
  <si>
    <t>AutoMOFs_04</t>
  </si>
  <si>
    <t>ZN6H_2</t>
  </si>
  <si>
    <t>2MIM_2</t>
  </si>
  <si>
    <t>MeOH_2</t>
  </si>
  <si>
    <t>Hand</t>
  </si>
  <si>
    <t>AutoMOFs_04_H001</t>
  </si>
  <si>
    <t xml:space="preserve"> H001</t>
  </si>
  <si>
    <t>AutoMOFs_04_H002</t>
  </si>
  <si>
    <t xml:space="preserve"> H002</t>
  </si>
  <si>
    <t>AutoMOFs_04_H003</t>
  </si>
  <si>
    <t xml:space="preserve"> H003</t>
  </si>
  <si>
    <t>AutoMOFs_04_H004</t>
  </si>
  <si>
    <t xml:space="preserve"> H004</t>
  </si>
  <si>
    <t>AutoMOFs_04_H005</t>
  </si>
  <si>
    <t xml:space="preserve"> H005</t>
  </si>
  <si>
    <t>AutoMOFs_04_H006</t>
  </si>
  <si>
    <t xml:space="preserve"> H006</t>
  </si>
  <si>
    <t>AutoMOFs_04_H007</t>
  </si>
  <si>
    <t xml:space="preserve"> H007</t>
  </si>
  <si>
    <t>AutoMOFs_04_H008</t>
  </si>
  <si>
    <t xml:space="preserve"> H008</t>
  </si>
  <si>
    <t>AutoMOFs_04_H009</t>
  </si>
  <si>
    <t xml:space="preserve"> H009</t>
  </si>
  <si>
    <t>AutoMOFs_04_H010</t>
  </si>
  <si>
    <t xml:space="preserve"> H010</t>
  </si>
  <si>
    <t>AutoMOFs_04_P001</t>
  </si>
  <si>
    <t xml:space="preserve"> P001</t>
  </si>
  <si>
    <t>AutoMOFs_04_P002</t>
  </si>
  <si>
    <t xml:space="preserve"> P002</t>
  </si>
  <si>
    <t>AutoMOFs_04_P003</t>
  </si>
  <si>
    <t xml:space="preserve"> P003</t>
  </si>
  <si>
    <t>AutoMOFs_04_P004</t>
  </si>
  <si>
    <t xml:space="preserve"> P004</t>
  </si>
  <si>
    <t>AutoMOFs_04_P005</t>
  </si>
  <si>
    <t xml:space="preserve"> P005</t>
  </si>
  <si>
    <t>AutoMOFs_04_P006</t>
  </si>
  <si>
    <t xml:space="preserve"> P006</t>
  </si>
  <si>
    <t>AutoMOFs_04_P007</t>
  </si>
  <si>
    <t xml:space="preserve"> P007</t>
  </si>
  <si>
    <t>AutoMOFs_04_P008</t>
  </si>
  <si>
    <t xml:space="preserve"> P008</t>
  </si>
  <si>
    <t>AutoMOFs_04_P009</t>
  </si>
  <si>
    <t xml:space="preserve"> P009</t>
  </si>
  <si>
    <t>AutoMOFs_04_P010</t>
  </si>
  <si>
    <t xml:space="preserve"> P010</t>
  </si>
  <si>
    <t>AutoMOFs_04_M001</t>
  </si>
  <si>
    <t xml:space="preserve"> M001</t>
  </si>
  <si>
    <t>AutoMOFs_04_M002</t>
  </si>
  <si>
    <t xml:space="preserve"> M002</t>
  </si>
  <si>
    <t>AutoMOFs_04_M003</t>
  </si>
  <si>
    <t xml:space="preserve"> M003</t>
  </si>
  <si>
    <t>AutoMOFs_04_M004</t>
  </si>
  <si>
    <t xml:space="preserve"> M004</t>
  </si>
  <si>
    <t>AutoMOFs_04_M005</t>
  </si>
  <si>
    <t xml:space="preserve"> M005</t>
  </si>
  <si>
    <t>AutoMOFs_04_M006</t>
  </si>
  <si>
    <t xml:space="preserve"> M006</t>
  </si>
  <si>
    <t>AutoMOFs_04_M007</t>
  </si>
  <si>
    <t xml:space="preserve"> M007</t>
  </si>
  <si>
    <t>AutoMOFs_04_M008</t>
  </si>
  <si>
    <t xml:space="preserve"> M008</t>
  </si>
  <si>
    <t>AutoMOFs_04_M009</t>
  </si>
  <si>
    <t xml:space="preserve"> M009</t>
  </si>
  <si>
    <t>AutoMOFs_04_M010</t>
  </si>
  <si>
    <t xml:space="preserve"> M010</t>
  </si>
  <si>
    <t>Long</t>
  </si>
  <si>
    <t>AutoMOFs_04_T000</t>
  </si>
  <si>
    <t xml:space="preserve"> T000</t>
  </si>
  <si>
    <t>Tube + Lid measured to start (12.8465 g), hence yeild is off, average tube mass should be used</t>
  </si>
  <si>
    <t>AutoMOFs_04_T001</t>
  </si>
  <si>
    <t xml:space="preserve"> T001</t>
  </si>
  <si>
    <t>AutoMOFs_04_T002</t>
  </si>
  <si>
    <t xml:space="preserve"> T002</t>
  </si>
  <si>
    <t>AutoMOFs_04_T003</t>
  </si>
  <si>
    <t xml:space="preserve"> T003</t>
  </si>
  <si>
    <t>AutoMOFs_04_T004</t>
  </si>
  <si>
    <t xml:space="preserve"> T004</t>
  </si>
  <si>
    <t>AutoMOFs_04_T005</t>
  </si>
  <si>
    <t xml:space="preserve"> T005</t>
  </si>
  <si>
    <t>AutoMOFs_04_T006</t>
  </si>
  <si>
    <t xml:space="preserve"> T006</t>
  </si>
  <si>
    <t>AutoMOFs_04_T007</t>
  </si>
  <si>
    <t xml:space="preserve"> T007</t>
  </si>
  <si>
    <t>AutoMOFs_04_T008</t>
  </si>
  <si>
    <t xml:space="preserve"> T008</t>
  </si>
  <si>
    <t>AutoMOFs_04_T009</t>
  </si>
  <si>
    <t xml:space="preserve"> T009</t>
  </si>
  <si>
    <t>AutoMOFs_04_T010</t>
  </si>
  <si>
    <t xml:space="preserve"> T010</t>
  </si>
  <si>
    <t>AutoMOFs_04_T011</t>
  </si>
  <si>
    <t xml:space="preserve"> T011</t>
  </si>
  <si>
    <t>AutoMOFs_04_T012</t>
  </si>
  <si>
    <t xml:space="preserve"> T012</t>
  </si>
  <si>
    <t>AutoMOFs_04_T013</t>
  </si>
  <si>
    <t xml:space="preserve"> T013</t>
  </si>
  <si>
    <t>AutoMOFs_04_M011</t>
  </si>
  <si>
    <t>AutoMOFs_04_M012</t>
  </si>
  <si>
    <t>AutoMOFs_04_M013</t>
  </si>
  <si>
    <t>AutoMOFs_04_M014</t>
  </si>
  <si>
    <t>AutoMOFs_04_M015</t>
  </si>
  <si>
    <t>AutoMOFs_04_L001</t>
  </si>
  <si>
    <t>L001</t>
  </si>
  <si>
    <t>AutoMOFs_04_L002</t>
  </si>
  <si>
    <t>L002</t>
  </si>
  <si>
    <t>AutoMOFs_04_L003</t>
  </si>
  <si>
    <t>L003</t>
  </si>
  <si>
    <t>AutoMOFs_04_L004</t>
  </si>
  <si>
    <t>L004</t>
  </si>
  <si>
    <t>AutoMOFs_04_L005</t>
  </si>
  <si>
    <t>L005</t>
  </si>
  <si>
    <t>AutoMOFs_05</t>
  </si>
  <si>
    <t>29.5631</t>
  </si>
  <si>
    <t>65.875</t>
  </si>
  <si>
    <t>AutoMOFs_05_H001</t>
  </si>
  <si>
    <t>29.5632</t>
  </si>
  <si>
    <t>65.876</t>
  </si>
  <si>
    <t>AutoMOFs_05_H002</t>
  </si>
  <si>
    <t>29.5633</t>
  </si>
  <si>
    <t>65.877</t>
  </si>
  <si>
    <t>AutoMOFs_05_H003</t>
  </si>
  <si>
    <t>29.5634</t>
  </si>
  <si>
    <t>65.878</t>
  </si>
  <si>
    <t>AutoMOFs_05_H004</t>
  </si>
  <si>
    <t>29.5635</t>
  </si>
  <si>
    <t>65.879</t>
  </si>
  <si>
    <t>AutoMOFs_05_H005</t>
  </si>
  <si>
    <t>29.5636</t>
  </si>
  <si>
    <t>65.880</t>
  </si>
  <si>
    <t>AutoMOFs_05_H006</t>
  </si>
  <si>
    <t>29.5637</t>
  </si>
  <si>
    <t>65.881</t>
  </si>
  <si>
    <t>AutoMOFs_05_H007</t>
  </si>
  <si>
    <t>29.5638</t>
  </si>
  <si>
    <t>65.882</t>
  </si>
  <si>
    <t>AutoMOFs_05_H008</t>
  </si>
  <si>
    <t>29.5639</t>
  </si>
  <si>
    <t>65.883</t>
  </si>
  <si>
    <t>AutoMOFs_05_H009</t>
  </si>
  <si>
    <t>29.5640</t>
  </si>
  <si>
    <t>65.884</t>
  </si>
  <si>
    <t>AutoMOFs_05_H010</t>
  </si>
  <si>
    <t>29.5641</t>
  </si>
  <si>
    <t>65.885</t>
  </si>
  <si>
    <t>AutoMOFs_05_M001</t>
  </si>
  <si>
    <t>29.5642</t>
  </si>
  <si>
    <t>65.886</t>
  </si>
  <si>
    <t>AutoMOFs_05_M002</t>
  </si>
  <si>
    <t>29.5643</t>
  </si>
  <si>
    <t>65.887</t>
  </si>
  <si>
    <t>AutoMOFs_05_M003</t>
  </si>
  <si>
    <t>29.5644</t>
  </si>
  <si>
    <t>65.888</t>
  </si>
  <si>
    <t>AutoMOFs_05_M004</t>
  </si>
  <si>
    <t>29.5645</t>
  </si>
  <si>
    <t>65.889</t>
  </si>
  <si>
    <t>AutoMOFs_05_M005</t>
  </si>
  <si>
    <t>29.5646</t>
  </si>
  <si>
    <t>65.890</t>
  </si>
  <si>
    <t>AutoMOFs_05_M006</t>
  </si>
  <si>
    <t>29.5647</t>
  </si>
  <si>
    <t>65.891</t>
  </si>
  <si>
    <t>AutoMOFs_05_M007</t>
  </si>
  <si>
    <t>29.5648</t>
  </si>
  <si>
    <t>65.892</t>
  </si>
  <si>
    <t>AutoMOFs_05_M008</t>
  </si>
  <si>
    <t>29.5649</t>
  </si>
  <si>
    <t>65.893</t>
  </si>
  <si>
    <t>AutoMOFs_05_M009</t>
  </si>
  <si>
    <t>29.5650</t>
  </si>
  <si>
    <t>65.894</t>
  </si>
  <si>
    <t>AutoMOFs_05_M010</t>
  </si>
  <si>
    <t>29.5651</t>
  </si>
  <si>
    <t>65.895</t>
  </si>
  <si>
    <t>AutoMOFs_05_T000</t>
  </si>
  <si>
    <t>29.5652</t>
  </si>
  <si>
    <t>65.896</t>
  </si>
  <si>
    <t>AutoMOFs_05_T001</t>
  </si>
  <si>
    <t>29.5653</t>
  </si>
  <si>
    <t>65.897</t>
  </si>
  <si>
    <t>AutoMOFs_05_T002</t>
  </si>
  <si>
    <t>29.5654</t>
  </si>
  <si>
    <t>65.898</t>
  </si>
  <si>
    <t>AutoMOFs_05_T003</t>
  </si>
  <si>
    <t>29.5655</t>
  </si>
  <si>
    <t>65.899</t>
  </si>
  <si>
    <t>AutoMOFs_05_T004</t>
  </si>
  <si>
    <t>29.5656</t>
  </si>
  <si>
    <t>65.900</t>
  </si>
  <si>
    <t>AutoMOFs_05_T005</t>
  </si>
  <si>
    <t>29.5657</t>
  </si>
  <si>
    <t>65.901</t>
  </si>
  <si>
    <t>AutoMOFs_05_T006</t>
  </si>
  <si>
    <t>29.5658</t>
  </si>
  <si>
    <t>65.902</t>
  </si>
  <si>
    <t>AutoMOFs_05_T007</t>
  </si>
  <si>
    <t>29.5659</t>
  </si>
  <si>
    <t>65.903</t>
  </si>
  <si>
    <t>AutoMOFs_05_T008</t>
  </si>
  <si>
    <t>29.5660</t>
  </si>
  <si>
    <t>65.904</t>
  </si>
  <si>
    <t>AutoMOFs_05_T009</t>
  </si>
  <si>
    <t>29.5661</t>
  </si>
  <si>
    <t>65.905</t>
  </si>
  <si>
    <t>AutoMOFs_05_T010</t>
  </si>
  <si>
    <t>29.5662</t>
  </si>
  <si>
    <t>65.906</t>
  </si>
  <si>
    <t>AutoMOFs_05_T011</t>
  </si>
  <si>
    <t>29.5663</t>
  </si>
  <si>
    <t>65.907</t>
  </si>
  <si>
    <t>AutoMOFs_05_T012</t>
  </si>
  <si>
    <t>29.5664</t>
  </si>
  <si>
    <t>65.908</t>
  </si>
  <si>
    <t>AutoMOFs_05_T013</t>
  </si>
  <si>
    <t>29.5665</t>
  </si>
  <si>
    <t>65.909</t>
  </si>
  <si>
    <t>AutoMOFs_05_T014</t>
  </si>
  <si>
    <t xml:space="preserve"> T014</t>
  </si>
  <si>
    <t>29.5666</t>
  </si>
  <si>
    <t>65.910</t>
  </si>
  <si>
    <t>AutoMOFs_05_T015</t>
  </si>
  <si>
    <t xml:space="preserve"> T015</t>
  </si>
  <si>
    <t>29.5667</t>
  </si>
  <si>
    <t>65.911</t>
  </si>
  <si>
    <t>AutoMOFs_05_T016</t>
  </si>
  <si>
    <t xml:space="preserve"> T016</t>
  </si>
  <si>
    <t>29.5668</t>
  </si>
  <si>
    <t>65.912</t>
  </si>
  <si>
    <t>AutoMOFs_05_T017</t>
  </si>
  <si>
    <t xml:space="preserve"> T017</t>
  </si>
  <si>
    <t>29.5669</t>
  </si>
  <si>
    <t>65.913</t>
  </si>
  <si>
    <t>AutoMOFs_05_T018</t>
  </si>
  <si>
    <t xml:space="preserve"> T018</t>
  </si>
  <si>
    <t>29.5670</t>
  </si>
  <si>
    <t>65.914</t>
  </si>
  <si>
    <t>AutoMOFs_05_T019</t>
  </si>
  <si>
    <t xml:space="preserve"> T019</t>
  </si>
  <si>
    <t>29.5671</t>
  </si>
  <si>
    <t>65.915</t>
  </si>
  <si>
    <t>AutoMOFs_05_T020</t>
  </si>
  <si>
    <t xml:space="preserve"> T020</t>
  </si>
  <si>
    <t>29.5672</t>
  </si>
  <si>
    <t>65.916</t>
  </si>
  <si>
    <t>AutoMOFs_05_T021</t>
  </si>
  <si>
    <t xml:space="preserve"> T021</t>
  </si>
  <si>
    <t>29.5673</t>
  </si>
  <si>
    <t>65.917</t>
  </si>
  <si>
    <t>AutoMOFs_05_M011</t>
  </si>
  <si>
    <t>29.5674</t>
  </si>
  <si>
    <t>65.918</t>
  </si>
  <si>
    <t>AutoMOFs_05_M012</t>
  </si>
  <si>
    <t>29.5675</t>
  </si>
  <si>
    <t>65.919</t>
  </si>
  <si>
    <t>AutoMOFs_05_M013</t>
  </si>
  <si>
    <t>29.5676</t>
  </si>
  <si>
    <t>65.920</t>
  </si>
  <si>
    <t>AutoMOFs_05_M014</t>
  </si>
  <si>
    <t>29.5677</t>
  </si>
  <si>
    <t>65.921</t>
  </si>
  <si>
    <t>AutoMOFs_05_M015</t>
  </si>
  <si>
    <t>29.5678</t>
  </si>
  <si>
    <t>65.922</t>
  </si>
  <si>
    <t>AutoMOFs_05_L001</t>
  </si>
  <si>
    <t>29.5679</t>
  </si>
  <si>
    <t>65.923</t>
  </si>
  <si>
    <t>AutoMOFs_05_L002</t>
  </si>
  <si>
    <t>29.5680</t>
  </si>
  <si>
    <t>65.924</t>
  </si>
  <si>
    <t>AutoMOFs_05_L003</t>
  </si>
  <si>
    <t>29.5681</t>
  </si>
  <si>
    <t>65.925</t>
  </si>
  <si>
    <t>AutoMOFs_05_L004</t>
  </si>
  <si>
    <t>29.5682</t>
  </si>
  <si>
    <t>65.926</t>
  </si>
  <si>
    <t>AutoMOFs_05_L005</t>
  </si>
  <si>
    <t>29.5683</t>
  </si>
  <si>
    <t>65.927</t>
  </si>
  <si>
    <t>AutoMOFs_05_L006</t>
  </si>
  <si>
    <t>L006</t>
  </si>
  <si>
    <t>29.5684</t>
  </si>
  <si>
    <t>65.928</t>
  </si>
  <si>
    <t>AutoMOFs_05_L007</t>
  </si>
  <si>
    <t>L007</t>
  </si>
  <si>
    <t>Equipment ID</t>
  </si>
  <si>
    <t>Equipment Name</t>
  </si>
  <si>
    <t>Manufacturer</t>
  </si>
  <si>
    <t>Model Name</t>
  </si>
  <si>
    <t>Model Number</t>
  </si>
  <si>
    <t>Unit Price</t>
  </si>
  <si>
    <t>Price Unit</t>
  </si>
  <si>
    <t>Unit Size</t>
  </si>
  <si>
    <t>Unit</t>
  </si>
  <si>
    <t>PriceDate</t>
  </si>
  <si>
    <t>PriceRef</t>
  </si>
  <si>
    <t>PV ID</t>
  </si>
  <si>
    <t>PV Name</t>
  </si>
  <si>
    <t>PV Description</t>
  </si>
  <si>
    <t>Calibration Factor</t>
  </si>
  <si>
    <t>Calibration Offset</t>
  </si>
  <si>
    <t>Description</t>
  </si>
  <si>
    <t>BATH_1</t>
  </si>
  <si>
    <t>Lauda Bath</t>
  </si>
  <si>
    <t>Lauda</t>
  </si>
  <si>
    <t>Proline Edition X RP 855 C Cooling thermostat 230 V; 50 Hz</t>
  </si>
  <si>
    <t>L001603</t>
  </si>
  <si>
    <t>euro</t>
  </si>
  <si>
    <t>items</t>
  </si>
  <si>
    <t>https://shop.labor-welt.de/3xios/index1.php?detailsZeigen=true&amp;Artikelnummer=L001603&amp;txtSuchwert=&amp;sb=Artikelnummersort&amp;maibm=1&amp;mapg=2&amp;HstID=779145&amp;linkherst=1&amp;Hstwahl=Lauda%20Dr.%20R.%20Wobser%20GmbH%20&amp;Start=430&amp;AnzGes=801&amp;shlang=E</t>
  </si>
  <si>
    <t>lauda:bath_1</t>
  </si>
  <si>
    <t>CAMR_1</t>
  </si>
  <si>
    <t>Camera</t>
  </si>
  <si>
    <t>MAKO</t>
  </si>
  <si>
    <t>Mako G-507 monochrom</t>
  </si>
  <si>
    <t>36-167</t>
  </si>
  <si>
    <t>https://www.edmundoptics.eu/p/allied-vision-mako-g-507-2-3-inch-monochrome-cmos-camera/33095/</t>
  </si>
  <si>
    <t>CAMR_2</t>
  </si>
  <si>
    <t>Mako G-507 color</t>
  </si>
  <si>
    <t>https://www.edmundoptics.eu/p/allied-vision-mako-g-507-2-3-inch-color-cmos-camera/33096/</t>
  </si>
  <si>
    <t>CAMR_3</t>
  </si>
  <si>
    <t>Camera Lens</t>
  </si>
  <si>
    <t>Edmund Optics</t>
  </si>
  <si>
    <t>1/1.8" F1.6 / 4.4 - 11 mm</t>
  </si>
  <si>
    <t>68-665</t>
  </si>
  <si>
    <t>https://www.edmundoptics.eu/p/44-11mm-fl-high-resolution-varifocal-lens/23284/</t>
  </si>
  <si>
    <t>CENT_1</t>
  </si>
  <si>
    <t>Centrifuge</t>
  </si>
  <si>
    <t>Hettich</t>
  </si>
  <si>
    <t>ROTOFIX 32 A</t>
  </si>
  <si>
    <t>https://www.sigmaaldrich.com/DE/de/product/sigma/z601438?gclid=Cj0KCQjwtJKqBhCaARIsAN_yS_msJVXFfYG3jUt-WQD5_fQIGZYTe8a5_bEBug7xfCUxUPlGumUcxlIaAjM3EALw_wcB</t>
  </si>
  <si>
    <t>Centrifuge, Max RCF. 4226, MAX RPM 6000/min</t>
  </si>
  <si>
    <t>Centrifuge Rotor</t>
  </si>
  <si>
    <t>ANGLE ROTOR, 6-PLACES (IVDR / MDR)</t>
  </si>
  <si>
    <t>1620A</t>
  </si>
  <si>
    <t>https://www.sigmaaldrich.com/DE/de/product/sigma/z657891</t>
  </si>
  <si>
    <t>COMP_1</t>
  </si>
  <si>
    <t>Arduino</t>
  </si>
  <si>
    <t>Uno Rev3</t>
  </si>
  <si>
    <t>A000066</t>
  </si>
  <si>
    <t>https://de.rs-online.com/web/p/arduino/7154081?cm_mmc=DE-PPC-DS3A-_-google-_-DSA_DE_DE_Raspberry+Pi+%26+Arduino+%26+ROCK+und+Entwicklungstools_Index-_-Arduino%7C+Products-_-DYNAMIC+SEARCH+ADS&amp;matchtype=&amp;dsa-1642841534121&amp;gad_source=1&amp;gclid=Cj0KCQjwtJKqBhCaARIsAN_yS_keKxLP3dK_xCyuY31-oSkqJD7LkogbauT8tKO6yQLR8X2xWjD4sCIaAtsSEALw_wcB&amp;gclsrc=aw.ds</t>
  </si>
  <si>
    <t>arduino:relays:relay0</t>
  </si>
  <si>
    <t>relay 0</t>
  </si>
  <si>
    <t>set value for relay (digital output) 0</t>
  </si>
  <si>
    <t>arduino:relays:relay1</t>
  </si>
  <si>
    <t>relay 1</t>
  </si>
  <si>
    <t>set value for relay (digital output) 1</t>
  </si>
  <si>
    <t>arduino:relays:relay2</t>
  </si>
  <si>
    <t>relay 2</t>
  </si>
  <si>
    <t>set value for relay (digital output) 2</t>
  </si>
  <si>
    <t>arduino:relays:relay3</t>
  </si>
  <si>
    <t>relay 3</t>
  </si>
  <si>
    <t>set value for relay (digital output) 3</t>
  </si>
  <si>
    <t>COMP_2</t>
  </si>
  <si>
    <t>Arduino Sensor</t>
  </si>
  <si>
    <t>Bosch</t>
  </si>
  <si>
    <t>BME/BMP280</t>
  </si>
  <si>
    <t>https://www.amazon.de/GY-bme280-Precision-barometrischer-Temperatur-Luftfeuchtigkeit/dp/B077PNKCQ6/ref=asc_df_B077PNKCQ6/?tag=&amp;linkCode=df0&amp;hvadid=309009267279&amp;hvpos=&amp;hvnetw=g&amp;hvrand=24023840401834228&amp;hvpone=&amp;hvptwo=&amp;hvqmt=&amp;hvdev=c&amp;hvdvcmdl=&amp;hvlocint=&amp;hvlocphy=9043156&amp;hvtargid=pla-563822259584&amp;th=1&amp;ref=&amp;adgrpid=61284885533</t>
  </si>
  <si>
    <t>Temperature, pressure and humidity sensor</t>
  </si>
  <si>
    <t>arduino:environment:temperature</t>
  </si>
  <si>
    <t>environment temperature</t>
  </si>
  <si>
    <t>Ambient air temperature inside the RoWaN housing</t>
  </si>
  <si>
    <t>0.0 K</t>
  </si>
  <si>
    <t>arduino:environment:pressure</t>
  </si>
  <si>
    <t>environment pressure</t>
  </si>
  <si>
    <t>ambient air pressure inside the RoWaN housing</t>
  </si>
  <si>
    <t>0.0 hPa</t>
  </si>
  <si>
    <t>arduino:environment:humidity</t>
  </si>
  <si>
    <t>environment humidity</t>
  </si>
  <si>
    <t>ambient air humidity inside the RoWaN housing</t>
  </si>
  <si>
    <t>0.0 percent</t>
  </si>
  <si>
    <t>MISC_1</t>
  </si>
  <si>
    <t>Miscellaneous</t>
  </si>
  <si>
    <t>Miscellaneous: cables, racks, boxes</t>
  </si>
  <si>
    <t>PERI_1</t>
  </si>
  <si>
    <t>Peristaltic Pump</t>
  </si>
  <si>
    <t>Watson-Marlow</t>
  </si>
  <si>
    <t>323Du Peristaltic pump</t>
  </si>
  <si>
    <t>036.3154.00E</t>
  </si>
  <si>
    <t>https://www.fishersci.de/shop/products/300-series-drive-14/17863074?searchHijack=true&amp;searchTerm=036.3154.00E&amp;searchType=RAPID&amp;matchedCatNo=036.3154.00E</t>
  </si>
  <si>
    <t>PERI_2</t>
  </si>
  <si>
    <t>Peristaltic Pump Tubing</t>
  </si>
  <si>
    <t>STA-PURE PFL 1.6 x 1.6 mm (VE 355mm)</t>
  </si>
  <si>
    <t>966.0016.016</t>
  </si>
  <si>
    <t>m</t>
  </si>
  <si>
    <t>https://www.fishersci.de/shop/products/gore-sta-pure-pfl-tubing-5/17887943?searchHijack=true&amp;searchTerm=966.0016.016&amp;searchType=RAPID&amp;matchedCatNo=966.0016.016&amp;change_lang=true</t>
  </si>
  <si>
    <t>PERI_3</t>
  </si>
  <si>
    <t>Marprene 0.8 x 1.6 mm (VE 15m)</t>
  </si>
  <si>
    <t>902.0008.016</t>
  </si>
  <si>
    <t>https://www.fishersci.de/shop/products/marprene-tube-0-8x1-6-roll-15-mtr/11360630?searchHijack=true&amp;searchTerm=902.0008.016&amp;searchType=RAPID&amp;matchedCatNo=902.0008.016</t>
  </si>
  <si>
    <t>PERI_4</t>
  </si>
  <si>
    <t>Peristaltic Pump Head</t>
  </si>
  <si>
    <t>313D, 3 roll pumphead</t>
  </si>
  <si>
    <t>033.3411.000</t>
  </si>
  <si>
    <t>PERI_5</t>
  </si>
  <si>
    <t>314X, 4 roll pumphead</t>
  </si>
  <si>
    <t>033.4431.000</t>
  </si>
  <si>
    <t>https://www.fishersci.de/shop/products/four-roller-extension-pumphead/12496340?searchHijack=true&amp;searchTerm=033.4431.000&amp;searchType=RAPID&amp;matchedCatNo=033.4431.000</t>
  </si>
  <si>
    <t>PERI_6</t>
  </si>
  <si>
    <t>314D, 4 roll pumphead</t>
  </si>
  <si>
    <t>033.4411.000</t>
  </si>
  <si>
    <t>PERI_7</t>
  </si>
  <si>
    <t>314MC, 5 channel pumphead</t>
  </si>
  <si>
    <t>033.6453.000</t>
  </si>
  <si>
    <t>https://www.fishersci.de/shop/products/314mc-pumphead-2/17807943?searchHijack=true&amp;searchTerm=033.6453.000&amp;searchType=RAPID&amp;matchedCatNo=033.6453.000</t>
  </si>
  <si>
    <t>ROBO_1</t>
  </si>
  <si>
    <t>Robotic Arm</t>
  </si>
  <si>
    <t>Mecademic</t>
  </si>
  <si>
    <t>Meca500</t>
  </si>
  <si>
    <t>https://web.archive.org/web/20230320152423/https://www.mecademic.com/en/meca500-robot-arm</t>
  </si>
  <si>
    <t>ROBO_2</t>
  </si>
  <si>
    <t>Robotic Gripper</t>
  </si>
  <si>
    <t>MEGP 25E electric parallel gripper</t>
  </si>
  <si>
    <t>MEGP 25E</t>
  </si>
  <si>
    <t>https://web.archive.org/web/20230320152129/https://www.mecademic.com/en/megp25e-electric-parallel-gripper</t>
  </si>
  <si>
    <t>SCAL_1</t>
  </si>
  <si>
    <t>Lab Scale/Balance</t>
  </si>
  <si>
    <t>Kern</t>
  </si>
  <si>
    <t>Analytical balance ABJ-NM/ABS-N</t>
  </si>
  <si>
    <t>ABS 120-4N</t>
  </si>
  <si>
    <t>https://de.rs-online.com/web/p/waagen/1363421</t>
  </si>
  <si>
    <t>kern:mass</t>
  </si>
  <si>
    <t>mass on balance</t>
  </si>
  <si>
    <t>mass readout of the object on top of the balance</t>
  </si>
  <si>
    <t>0.0 gram</t>
  </si>
  <si>
    <t>kern:stability</t>
  </si>
  <si>
    <t>stability of balance</t>
  </si>
  <si>
    <t>indicates whether the readout is stable or unstable</t>
  </si>
  <si>
    <t>STIR_1</t>
  </si>
  <si>
    <t>Stirring Plate</t>
  </si>
  <si>
    <t>IKA</t>
  </si>
  <si>
    <t>C-MAG HS 7 control</t>
  </si>
  <si>
    <t>https://www.ika.com/en/Products-LabEq/Magnetic-Stirrers-pg188/C-MAG-HS-7-control-20002694/</t>
  </si>
  <si>
    <t>Stirring/Hot Plate</t>
  </si>
  <si>
    <t>hotplate:stirrer:actual</t>
  </si>
  <si>
    <t>actual RPM</t>
  </si>
  <si>
    <t>Actual RPM value of the sritter</t>
  </si>
  <si>
    <t>hotplate:stirrer:setpoint</t>
  </si>
  <si>
    <t>RPM setpoint</t>
  </si>
  <si>
    <t>setpoint RPM value of the sritter</t>
  </si>
  <si>
    <t>hotplate:stirrer:control</t>
  </si>
  <si>
    <t>stirring on/off</t>
  </si>
  <si>
    <t>Switches stirring functionality on or off</t>
  </si>
  <si>
    <t>hotplate:temperature:actual_internal</t>
  </si>
  <si>
    <t>internal temperature sensor</t>
  </si>
  <si>
    <t>readout of the actual temperature of the internal temperature sensor</t>
  </si>
  <si>
    <t>hotplate:temperature:actual_external</t>
  </si>
  <si>
    <t>external temperature sensor value</t>
  </si>
  <si>
    <t>readout of the actual temperature of the external temperature sensor</t>
  </si>
  <si>
    <t>hotplate:temperature:control</t>
  </si>
  <si>
    <t>heating on/off</t>
  </si>
  <si>
    <t>Switches heating functionality on or off</t>
  </si>
  <si>
    <t>hotplate:temperature:setpoint</t>
  </si>
  <si>
    <t>temperature setpoint</t>
  </si>
  <si>
    <t>hotplate temperature sensor setpoint</t>
  </si>
  <si>
    <t>STIR_2</t>
  </si>
  <si>
    <t>Heating block</t>
  </si>
  <si>
    <t>H 135.106 Block 4 x 40 ml</t>
  </si>
  <si>
    <t>https://www.ika.com/en/Products-LabEq/Magnetic-Stirrers-pg188/H-135106-Block-4-x-40-ml-25000631/</t>
  </si>
  <si>
    <t>STIR_3</t>
  </si>
  <si>
    <t>Stirrer Bar</t>
  </si>
  <si>
    <t>Radleys</t>
  </si>
  <si>
    <t>Magnetic stirring bar, PTFE 13 x 6 mm, Octagonal</t>
  </si>
  <si>
    <t>RR98070</t>
  </si>
  <si>
    <t>STIR_4</t>
  </si>
  <si>
    <t>Labsolute</t>
  </si>
  <si>
    <t>Magnetic stirring bar, PTFE 15 x 6 mm, Rod</t>
  </si>
  <si>
    <t>https://www.thgeyer.com/lab/shop/catalog/search/search.action?model.query=7695101</t>
  </si>
  <si>
    <t>STIR_5</t>
  </si>
  <si>
    <t>TWISTER set 2</t>
  </si>
  <si>
    <t>https://www.ika.com/en/Products-LabEq/Magnetic-Stirrers-pg188/TWISTER-SET-2-20027388/</t>
  </si>
  <si>
    <t>STIR_6</t>
  </si>
  <si>
    <t>Stirrer Plate Attatchment</t>
  </si>
  <si>
    <t>TW.IX Stirring attachment</t>
  </si>
  <si>
    <t>https://www.ika.com/en/Products-LabEq/Magnetic-Stirrers-pg188/TWIX-Stirring-attachment-20103426/</t>
  </si>
  <si>
    <t>STIR_7</t>
  </si>
  <si>
    <t>TW.IX.28 Vessel holder</t>
  </si>
  <si>
    <t>https://www.ika.com/en/Products-LabEq/Magnetic-Stirrers-pg188/TWIX28-Vessel-holder-20112966/</t>
  </si>
  <si>
    <t>STIR_8</t>
  </si>
  <si>
    <t>https://www.thgeyer.com/lab/shop/catalog/search/search.action?model.query=9197515</t>
  </si>
  <si>
    <t>STIR_9</t>
  </si>
  <si>
    <t>Magnetic stirring bar, PTFE 15 x 6 mm, Elipsoid</t>
  </si>
  <si>
    <t>https://www.thgeyer.com/lab/shop/stirring-bars-ptfe-34x15-mm-elipse-sh/brand-137310/4667792_en?variant=7019638</t>
  </si>
  <si>
    <t>STIR_10</t>
  </si>
  <si>
    <t>Bola</t>
  </si>
  <si>
    <t>Magnetic Stirring Bars with Blade, PTFE 10 x 10 x 16 mm, Wings</t>
  </si>
  <si>
    <t>C349-06</t>
  </si>
  <si>
    <t>https://www.bola.de/en/magnetic-stirring-bars-with-blade-bola?c=0</t>
  </si>
  <si>
    <t>SWIT_1</t>
  </si>
  <si>
    <t>Ethernet Switch</t>
  </si>
  <si>
    <t>Netgear</t>
  </si>
  <si>
    <t>24-Port Gigabit Ethernet PoE Smart Switch</t>
  </si>
  <si>
    <t>GS724TP</t>
  </si>
  <si>
    <t>https://www.cyberport.de/?DEEP=5205-33J&amp;APID=276&amp;campaign=18126310245&amp;prodid=5205-33J&amp;gad_source=1&amp;gclid=Cj0KCQjwtJKqBhCaARIsAN_yS_n-LMcY8Tgyk-eGSxITA5pQIrbtmwhLrpaYVvlktWAYD8huM86BJyMaAoDiEALw_wcB</t>
  </si>
  <si>
    <t>SWIT_2</t>
  </si>
  <si>
    <t>Serial Hub</t>
  </si>
  <si>
    <t>MOXA</t>
  </si>
  <si>
    <t>NPort 5650 serial server (16-port)</t>
  </si>
  <si>
    <t>https://de.rs-online.com/web/p/serielle-gerateserver/2552609?cm_mmc=DE-PPC-DS3A-_-google-_-DSA_DE_DE_Computertechnik+und+Peripherieger%C3%A4te_Index-_-Serielle+Ger%C3%A4teserver%7C+Products-_-DYNAMIC+SEARCH+ADS&amp;matchtype=&amp;dsa-1642979138870&amp;gad_source=1&amp;gclid=Cj0KCQjwtJKqBhCaARIsAN_yS_kX4JomPuDSeaxe2v7eknTH7pVvTw8RhntZEmyNAE8TMPef05i5WeEaApC3EALw_wcB&amp;gclsrc=aw.ds</t>
  </si>
  <si>
    <t>SYRI_1</t>
  </si>
  <si>
    <t>Syringe</t>
  </si>
  <si>
    <t>NORM-JECT</t>
  </si>
  <si>
    <t>Luer Lock Solo 20ml</t>
  </si>
  <si>
    <t>NJ-4606736</t>
  </si>
  <si>
    <t>https://www.analytics-shop.com/de/prpssyr-nj20llbx</t>
  </si>
  <si>
    <t>volume</t>
  </si>
  <si>
    <t>0 ml</t>
  </si>
  <si>
    <t>Current Syringe volume</t>
  </si>
  <si>
    <t>SYRI_2</t>
  </si>
  <si>
    <t>SYRI_3</t>
  </si>
  <si>
    <t>Hamilton</t>
  </si>
  <si>
    <t>1000 Series Syringes, 1050 TLL, PTFE Luer Lock</t>
  </si>
  <si>
    <t>https://www.analytics-shop.com/de/ht85020</t>
  </si>
  <si>
    <t>SYRI_4</t>
  </si>
  <si>
    <t>1000 Series Syringes, 1025 TLL, PTFE Luer Lock</t>
  </si>
  <si>
    <t>https://www.analytics-shop.com/de/ht82520</t>
  </si>
  <si>
    <t>SYRP_1</t>
  </si>
  <si>
    <t>Syringe Pump</t>
  </si>
  <si>
    <t>Harvard Apparatus</t>
  </si>
  <si>
    <t>PHD ULTRA Remote Syringe Pump</t>
  </si>
  <si>
    <t>70-3309</t>
  </si>
  <si>
    <t>Syringe injector</t>
  </si>
  <si>
    <t>syringepump-01:IRATEUNITS</t>
  </si>
  <si>
    <t>infuse rate units</t>
  </si>
  <si>
    <t>unit selection for infuse rate</t>
  </si>
  <si>
    <t>syringepump-01:WRATEUNITS</t>
  </si>
  <si>
    <t xml:space="preserve">withdraw rate units </t>
  </si>
  <si>
    <t>set the value on the device for withdraw rate units</t>
  </si>
  <si>
    <t>syringepump-01:TVOLUMEUNITS</t>
  </si>
  <si>
    <t>target volume units</t>
  </si>
  <si>
    <t>set the value on the device for target volume units</t>
  </si>
  <si>
    <t>syringepump-01:FORCE</t>
  </si>
  <si>
    <t>maximum force</t>
  </si>
  <si>
    <t>set the value on the device for the maximum force to use</t>
  </si>
  <si>
    <t>syringepump-01:TTIME</t>
  </si>
  <si>
    <t>target time</t>
  </si>
  <si>
    <t>set the value on the device for the target time (duration)</t>
  </si>
  <si>
    <t>syringepump-01:DIAMETER</t>
  </si>
  <si>
    <t>inner diameter</t>
  </si>
  <si>
    <t>set the value on the device for the syringe inner diameter</t>
  </si>
  <si>
    <t>syringepump-01:IRATE</t>
  </si>
  <si>
    <t>infuse rate</t>
  </si>
  <si>
    <t>set the value on the device for infuse rate</t>
  </si>
  <si>
    <t>syringepump-01:WRATE</t>
  </si>
  <si>
    <t>withdraw rate</t>
  </si>
  <si>
    <t>set the value on the device for withdraw rate</t>
  </si>
  <si>
    <t>syringepump-01:TVOLUME</t>
  </si>
  <si>
    <t>target volume</t>
  </si>
  <si>
    <t>set the value on the device for target volume</t>
  </si>
  <si>
    <t>syringepump-01:DISABLE</t>
  </si>
  <si>
    <t>disable comms</t>
  </si>
  <si>
    <t>disable communications</t>
  </si>
  <si>
    <t>syringepump-01:IRUN</t>
  </si>
  <si>
    <t>run infuse</t>
  </si>
  <si>
    <t>sends command to start infuse run</t>
  </si>
  <si>
    <t>syringepump-01:WRUN</t>
  </si>
  <si>
    <t>run withdraw</t>
  </si>
  <si>
    <t>sends command to start withdraw run</t>
  </si>
  <si>
    <t>syringepump-01:STOP</t>
  </si>
  <si>
    <t>stop</t>
  </si>
  <si>
    <t>sends stop command to the pump</t>
  </si>
  <si>
    <t>SYRP_2</t>
  </si>
  <si>
    <t>PHD ULTRA Push/Pull Syringe Pump</t>
  </si>
  <si>
    <t>70-3508</t>
  </si>
  <si>
    <t>https://darwin-microfluidics.com/products/phd-ultra-oem-syringe-pump?variant=35086667382948</t>
  </si>
  <si>
    <t>syringepump-02:IRATEUNITS</t>
  </si>
  <si>
    <t>syringepump-02:WRATEUNITS</t>
  </si>
  <si>
    <t>syringepump-02:TVOLUMEUNITS</t>
  </si>
  <si>
    <t>syringepump-02:FORCE</t>
  </si>
  <si>
    <t>syringepump-02:TTIME</t>
  </si>
  <si>
    <t>syringepump-02:DIAMETER</t>
  </si>
  <si>
    <t>syringepump-02:IRATE</t>
  </si>
  <si>
    <t>syringepump-02:WRATE</t>
  </si>
  <si>
    <t>syringepump-02:TVOLUME</t>
  </si>
  <si>
    <t>syringepump-02:DISABLE</t>
  </si>
  <si>
    <t>syringepump-02:IRUN</t>
  </si>
  <si>
    <t>syringepump-02:WRUN</t>
  </si>
  <si>
    <t>syringepump-02:STOP</t>
  </si>
  <si>
    <t>TUBE_1</t>
  </si>
  <si>
    <t>Tubing</t>
  </si>
  <si>
    <t>Tubing (PTFE)</t>
  </si>
  <si>
    <t>S1810-10</t>
  </si>
  <si>
    <t>https://www.bola.de/detail/index/sArticle/579/number/S1810-10</t>
  </si>
  <si>
    <t>TUBE_2</t>
  </si>
  <si>
    <t>Tube Fitting</t>
  </si>
  <si>
    <t>Upchurch Scientific</t>
  </si>
  <si>
    <t>Fitting, flangeless, PEEK, 1/4-28 flat bottom, for 1/16'' OD, natural</t>
  </si>
  <si>
    <t>UPXP-230</t>
  </si>
  <si>
    <t>https://www.analytics-shop.com/gb/upxp-230</t>
  </si>
  <si>
    <t>PEEK fittings</t>
  </si>
  <si>
    <t>TUBE_3</t>
  </si>
  <si>
    <t>Luer Lock Fitting</t>
  </si>
  <si>
    <t>Luer adapter, Tefzel (ETFE), 1/4-28 female to female Luer</t>
  </si>
  <si>
    <t>UPP-678</t>
  </si>
  <si>
    <t>https://www.analytics-shop.com/gb/upp-678</t>
  </si>
  <si>
    <t>VALV_1</t>
  </si>
  <si>
    <t>Valve</t>
  </si>
  <si>
    <t>Burkert</t>
  </si>
  <si>
    <t>Type 6724 T 0.8 CC PK 24V</t>
  </si>
  <si>
    <t>BU-299250</t>
  </si>
  <si>
    <t>https://darwin-microfluidics.com/products/2-2-or-3-2-way-whisper-valve-type-6724?variant=37709763838116</t>
  </si>
  <si>
    <t>VESS_1</t>
  </si>
  <si>
    <t>Falcon Tube</t>
  </si>
  <si>
    <t>Centrifuge Tube 50 ml, PP</t>
  </si>
  <si>
    <t>https://www.thgeyer.com/lab/shop/centrifuge-tube-50-ml-pp-sterile/labsolute-/7696884_en</t>
  </si>
  <si>
    <t>VESS_5</t>
  </si>
  <si>
    <t>https://www.thgeyer.com/lab/shop/centrifuge-tube-50-ml-pp-sterile/labsolute-/centrifuge-tube-50-ml-pp-sterile/labsolute-/7696719_en</t>
  </si>
  <si>
    <t>VESS_2</t>
  </si>
  <si>
    <t>Lab Flask</t>
  </si>
  <si>
    <t>Duran Group</t>
  </si>
  <si>
    <t>Laboratory bottle/DURAN, 2000 ml with graduation</t>
  </si>
  <si>
    <t>DU218016308</t>
  </si>
  <si>
    <t>https://www.analytics-shop.com/gb/du218016308</t>
  </si>
  <si>
    <t>Laboratory glass bottle, 2000 ml, GL 45 thread</t>
  </si>
  <si>
    <t>VESS_3</t>
  </si>
  <si>
    <t>Lab Flask Cap</t>
  </si>
  <si>
    <t>GL45 screw cap with 2 pores (GL14)</t>
  </si>
  <si>
    <t>DU1129750</t>
  </si>
  <si>
    <t>https://www.analytics-shop.com/de/du1129750</t>
  </si>
  <si>
    <t>VESS_4</t>
  </si>
  <si>
    <t>Screw Cap</t>
  </si>
  <si>
    <t>GL14 screw cap open top ofr tube connection</t>
  </si>
  <si>
    <t>DU1129814</t>
  </si>
  <si>
    <t>https://www.analytics-shop.com/de/du1129814</t>
  </si>
  <si>
    <t>PIPE_1</t>
  </si>
  <si>
    <t>Eppendorf Research® plus, 0.5 – 5 mL</t>
  </si>
  <si>
    <t>https://www.analytics-shop.com/gb/ep3123000071</t>
  </si>
  <si>
    <t>OVEN_1</t>
  </si>
  <si>
    <t>Lab oven</t>
  </si>
  <si>
    <t>Heraeus</t>
  </si>
  <si>
    <t>UT6200</t>
  </si>
  <si>
    <t>STIR_11</t>
  </si>
  <si>
    <t>IKAFLON 15 round, PTFE 15 x 6 mm, Rod, seamless</t>
  </si>
  <si>
    <t>https://www.ika.com/en/Products-LabEq/Magnetic-Stirrers-pg188/IKAFLON-15-round-(5-pcs)-4488700/</t>
  </si>
  <si>
    <t>VORT_1</t>
  </si>
  <si>
    <t>Vortex shaker</t>
  </si>
  <si>
    <t>Vortex 1</t>
  </si>
  <si>
    <t>https://www.ika.com/en/Products-LabEq/Shakers-pg179/Vortex-1-4047700/</t>
  </si>
  <si>
    <t>CENT_2</t>
  </si>
  <si>
    <t>EBA12</t>
  </si>
  <si>
    <t>SONI_1</t>
  </si>
  <si>
    <t>Sonicator</t>
  </si>
  <si>
    <t>Bandelin electronic</t>
  </si>
  <si>
    <t>Sonorex</t>
  </si>
  <si>
    <t>RK 255 H</t>
  </si>
  <si>
    <t>https://bandelin.com/en/shop/sonorex-super-ultrasonic-baths/sonorex-super-rk-255-h/</t>
  </si>
  <si>
    <t>Total</t>
  </si>
  <si>
    <t>SetupID</t>
  </si>
  <si>
    <t>Name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</si>
  <si>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</si>
  <si>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</si>
  <si>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</si>
  <si>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</si>
  <si>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</si>
  <si>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</si>
  <si>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</si>
  <si>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</si>
  <si>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</si>
  <si>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</si>
  <si>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</si>
  <si>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</si>
  <si>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</si>
  <si>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</si>
  <si>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</si>
  <si>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</si>
  <si>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</si>
  <si>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</si>
  <si>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</si>
  <si>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</si>
  <si>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</si>
  <si>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</si>
  <si>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</si>
  <si>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</si>
  <si>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</si>
  <si>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AM01/02 with Octa stiring bar on C-MAG HS 7 and 4 positoin heating block SYRI_1</t>
  </si>
  <si>
    <t>AMSET_1</t>
  </si>
  <si>
    <t>AMSET_2</t>
  </si>
  <si>
    <t>Hand Pipette with Elipsoid stiring bar on C-MAG HS 7 and 4 positoin heating block</t>
  </si>
  <si>
    <t>AMSET_3</t>
  </si>
  <si>
    <t>Hand Assisted with Elipsoid stiring bar on C-MAG HS 7 and 4 positoin heating block SYRI_1</t>
  </si>
  <si>
    <t>AMSET_4</t>
  </si>
  <si>
    <t>The reagent stock solutions are stored in (two instances of) VESS_2, capped with VESS_3 and VESS_4. 
VESS_2 has been equipped with a large stirring bar. 
Both stock solution vessels (VESS_2) are connected to the first port on a 3/2-way whisper valves of type VALV_1 via TUBE_1 screwed on with a TUBE_2 connector. 
VALV_1 connects via more TUBE_1 and TUBE_3 to SYRI_2 on the central port, where SYRI_2 is held within SYRP_1. The third port of VALV_1 is connected to an outlet tube also of type TUBE_1 with a TUBE_2 connector. 
This outlet tube is held into position over a Falcon (reaction) tube VESS_1 by ROBO_1. ROBO_1 can move into different positions over STIR_1 where VESS_1 is placed. VESS_1 is equipped with a stirrer bar STIR_3. 
VESS_1 is moved by hand to CENT_1 and OVEN_1.</t>
  </si>
  <si>
    <t>AMSET_5</t>
  </si>
  <si>
    <t>Rod stirring bar on C-MAG HS 7 and 4 positoin heating block SYRI_2</t>
  </si>
  <si>
    <t>AMSET_6</t>
  </si>
  <si>
    <t>Elipsoidal stirring bar on C-MAG HS 7 and 4 positoin heating block SYRI_2</t>
  </si>
  <si>
    <t>AMSET_7</t>
  </si>
  <si>
    <t>Hand Pipette with Elipsoid stiring bar on TWISTER with stirring attachment</t>
  </si>
  <si>
    <t>AMSET_8</t>
  </si>
  <si>
    <t>Hand Assisted with Elipsoid stiring bar on TWISTER with stirring attachment</t>
  </si>
  <si>
    <t>AMSET_9</t>
  </si>
  <si>
    <t>No stirring bar on TWISTER with stirring attachment</t>
  </si>
  <si>
    <t>AMSET_10</t>
  </si>
  <si>
    <t>Rod stirring bar on TWISTER with stirring attachment</t>
  </si>
  <si>
    <t>AMSET_11</t>
  </si>
  <si>
    <t>Elipsoidal stirring bar on TWISTER with stirring attachment</t>
  </si>
  <si>
    <t>AMSET_12</t>
  </si>
  <si>
    <t>Winged stirring bar on TWISTER with stirring attachment</t>
  </si>
  <si>
    <t>AMSET_13</t>
  </si>
  <si>
    <t>AMSET_14</t>
  </si>
  <si>
    <t>AMSET_15</t>
  </si>
  <si>
    <t>Smooth rod stirring bar on TWISTER with stirring attachment</t>
  </si>
  <si>
    <t>AMSET_16</t>
  </si>
  <si>
    <t>AMSET_17</t>
  </si>
  <si>
    <t>AMSET_18</t>
  </si>
  <si>
    <t>AMSET_19</t>
  </si>
  <si>
    <t>AMSET_20</t>
  </si>
  <si>
    <t>Smooth rod stirring bar on C-MAG HS 7 and 4 positoin heating block</t>
  </si>
  <si>
    <t>AMSET_21</t>
  </si>
  <si>
    <t>Elipsoidal stirring bar on C-MAG HS 7 and 4 positoin heating block</t>
  </si>
  <si>
    <t>AMSET_22</t>
  </si>
  <si>
    <t>Winged stirring bar on C-MAG HS 7 and 4 positoin heating block</t>
  </si>
  <si>
    <t>AMSET_23</t>
  </si>
  <si>
    <t>Smooth rod stirring bar on TWISTER with stirring attachment 2 pumps</t>
  </si>
  <si>
    <t>AMSET_24</t>
  </si>
  <si>
    <t>No stirring bar  on C-MAG HS 7 and 4 positoin heating block SYRI_1</t>
  </si>
  <si>
    <t>AMSET_25</t>
  </si>
  <si>
    <t>Rod stirring bar on C-MAG HS 7 and 4 positoin heating block SYRI_1</t>
  </si>
  <si>
    <t>AMSET_26</t>
  </si>
  <si>
    <t>Elipsoidal stirring bar on C-MAG HS 7 and 4 positoin heating block SYRI_1</t>
  </si>
  <si>
    <t>Reagent ID</t>
  </si>
  <si>
    <t>Formula</t>
  </si>
  <si>
    <t>Molar Mass</t>
  </si>
  <si>
    <t>Density</t>
  </si>
  <si>
    <t>CAS-Number</t>
  </si>
  <si>
    <t>Batch Number</t>
  </si>
  <si>
    <t>UN-Number</t>
  </si>
  <si>
    <t>Brand</t>
  </si>
  <si>
    <t>Purity</t>
  </si>
  <si>
    <t>Open Date</t>
  </si>
  <si>
    <t>Storage Conditions</t>
  </si>
  <si>
    <t>Mols/unit</t>
  </si>
  <si>
    <t>price/mol</t>
  </si>
  <si>
    <t>AutoMOFs</t>
  </si>
  <si>
    <t>Zn6H_1</t>
  </si>
  <si>
    <t>Zinc Nitrate Hexahydrate</t>
  </si>
  <si>
    <t>Zn(NO3)2.6H2O</t>
  </si>
  <si>
    <t>10196-18-6</t>
  </si>
  <si>
    <t>BCBJ7666V</t>
  </si>
  <si>
    <t>Sigma-Aldrich</t>
  </si>
  <si>
    <t>air conditioned lab</t>
  </si>
  <si>
    <t>g</t>
  </si>
  <si>
    <t>https://www.sigmaaldrich.com/DE/de/product/sigald/96482</t>
  </si>
  <si>
    <t>Zn6H_2</t>
  </si>
  <si>
    <t>Roth</t>
  </si>
  <si>
    <t>https://www.carlroth.com/com/en/zinc-salts-zn/zinc-nitrate-hexahydrate/p/6634.3</t>
  </si>
  <si>
    <t>Zn6H_3</t>
  </si>
  <si>
    <t>2-methylimidazole</t>
  </si>
  <si>
    <t>C4H6N2</t>
  </si>
  <si>
    <t>693-98-1</t>
  </si>
  <si>
    <t>https://www.sigmaaldrich.com/DE/de/product/aldrich/m50850</t>
  </si>
  <si>
    <t>A0442093</t>
  </si>
  <si>
    <t>thermo scientific</t>
  </si>
  <si>
    <t>https://www.thermofisher.com/order/catalog/product/127000010</t>
  </si>
  <si>
    <t>2MIM_3</t>
  </si>
  <si>
    <t>A0446927</t>
  </si>
  <si>
    <t>2MIM_4</t>
  </si>
  <si>
    <t>Methanol</t>
  </si>
  <si>
    <t>CH3OH</t>
  </si>
  <si>
    <t>67-56-1</t>
  </si>
  <si>
    <t>CHEMSOLUTE</t>
  </si>
  <si>
    <t>l</t>
  </si>
  <si>
    <t>1,2,3</t>
  </si>
  <si>
    <t>https://www.thgeyer.com/lab/shop/methanol-p-a--acs-iso-ph-eur-/chemsolute-/11646935_en</t>
  </si>
  <si>
    <t>4,5</t>
  </si>
  <si>
    <t>MeOH_3</t>
  </si>
  <si>
    <t>MeOH_4</t>
  </si>
  <si>
    <t>23/37/2023</t>
  </si>
  <si>
    <t>MeOH_5</t>
  </si>
  <si>
    <t>MeOH_6</t>
  </si>
  <si>
    <t>MeOH_7</t>
  </si>
  <si>
    <t>MeOH_8</t>
  </si>
  <si>
    <t>https://www.carlroth.com/com/en/a-to-z/methanol/p/9976.2</t>
  </si>
  <si>
    <t>MeOH_9</t>
  </si>
  <si>
    <t>MeOH_10</t>
  </si>
  <si>
    <t>MeOH_11</t>
  </si>
  <si>
    <t>MeOH_12</t>
  </si>
  <si>
    <t>MeOH_13</t>
  </si>
  <si>
    <t>67-56-2</t>
  </si>
  <si>
    <t>17,18</t>
  </si>
  <si>
    <t>MeOH_14</t>
  </si>
  <si>
    <t>67-56-3</t>
  </si>
  <si>
    <t>19,20</t>
  </si>
  <si>
    <t>MeOH_15</t>
  </si>
  <si>
    <t>67-56-4</t>
  </si>
  <si>
    <t>Structure ID</t>
  </si>
  <si>
    <t>Space Group</t>
  </si>
  <si>
    <t>SourceDOI</t>
  </si>
  <si>
    <t>muCu</t>
  </si>
  <si>
    <t>SLDCu</t>
  </si>
  <si>
    <t>muMo</t>
  </si>
  <si>
    <t>SLDMo</t>
  </si>
  <si>
    <t>Zeolitic Imidazolate Framework 8</t>
  </si>
  <si>
    <t>C8H10N4Zn</t>
  </si>
  <si>
    <t>I-43m</t>
  </si>
  <si>
    <t>10.1038/s42004-021-00613-z</t>
  </si>
  <si>
    <t>ZIF-L</t>
  </si>
  <si>
    <t>Zeolitic Imidazolate Framework Leaf</t>
  </si>
  <si>
    <t>C24H38N12O3Zn2</t>
  </si>
  <si>
    <t>Cmca</t>
  </si>
  <si>
    <t>Eppendorf Pippette</t>
  </si>
  <si>
    <t>STIR_0</t>
  </si>
  <si>
    <t>None</t>
  </si>
  <si>
    <t>Reaction Bar</t>
  </si>
  <si>
    <t>Magnetic stirring bar, PTFE 32 x 15 mm, Elipsoid</t>
  </si>
  <si>
    <t>https://www.thgeyer.com/lab/shop/catalog/search/search.action?model.query=6072441</t>
  </si>
  <si>
    <t>ID_26</t>
  </si>
  <si>
    <t>RESB_1</t>
  </si>
  <si>
    <t>COMP_3</t>
  </si>
  <si>
    <t>ID_27</t>
  </si>
  <si>
    <t>Short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</si>
  <si>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SYRI_1),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held in position over a reaction vessel (type VESS_1). The reaction vessel is held in place, by a heating block (type STIR_2), over a stirring plate (type STIR_1). The reaction vessel is equipped with a stirrer bar (type STIR_3).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</si>
  <si>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VESS_2). 
Each iteration of VESS_2 is equipped with a large stirring bar (type RESB_1). 
A pipette (type PIPE_1)is used to transfer the stock solutions to reaction vessel (type VESS_1) by hand. The reaction vessel is held in place, by a heating block (type STIR_2), over a stirring plate (type STIR_1). The reaction vessel is equipped with a stirrer bar (type STIR_3).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</si>
  <si>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VESS_2). 
Each iteration of VESS_2 is equipped with a large stirring bar (type RESB_1). 
A pipette (type PIPE_1)is used to transfer the stock solutions to reaction vessel (type VESS_1) by hand. The reaction vessel is held in place over a stirring plate (type STIR_5) equiped with stir plate attachments (type STIR_6 and STIR_7). The reaction vessel is equipped with a stirrer bar (type STIR_9).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</si>
  <si>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SYRI_2),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place, by a heating block (type STIR_2), over a stirring plate (type STIR_1). The reaction vessel is equipped with a stirrer bar (type STIR_3).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</si>
  <si>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SYRI_2),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place, by a heating block (type STIR_2), over a stirring plate (type STIR_1). The reaction vessel is equipped with a stirrer bar (type STIR_0).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</si>
  <si>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SYRI_2),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place, by a heating block (type STIR_2), over a stirring plate (type STIR_1). The reaction vessel is equipped with a stirrer bar (type STIR_4).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</si>
  <si>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STIR_3).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</si>
  <si>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STIR_0).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</si>
  <si>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STIR_8).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</si>
  <si>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STIR_9).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</si>
  <si>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STIR_9). 
Reaction vessels are moved by hand between a centrifuge (type CENT_1) and an oven (type OVEN_1).
Washing steps were performed by hand using a pipette (type PIPE_1).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</si>
  <si>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STIR_10).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</si>
  <si>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STIR_11).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</si>
  <si>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STIR_11). 
Reaction vessels are moved by hand between a centrifuge (type CENT_1) and an oven (type OVEN_1).
Washing steps were performed by hand using a pipette (type PIPE_1), alongside a vortex shaker (type VORT_1).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</si>
  <si>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STIR_11). 
Reaction vessels are moved by hand between a centrifuge (type CENT_1) and an oven (type OVEN_1).
Washing steps were performed by hand using a pipette (type PIPE_1), alongside a sonicator (type SONI_1).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</si>
  <si>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STIR_11). 
Reaction vessels are moved by hand between a centrifuge (type CENT_2)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</si>
  <si>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STIR_0). 
Reaction vessels are moved by hand between a centrifuge (type CENT_2)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</si>
  <si>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place, by a heating block (type STIR_2), over a stirring plate (type STIR_11). The reaction vessel is equipped with a stirrer bar (type STIR_3).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</si>
  <si>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place, by a heating block (type STIR_2), over a stirring plate (type STIR_9). The reaction vessel is equipped with a stirrer bar (type STIR_3).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</si>
  <si>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SYRI_3),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place, by a heating block (type STIR_2), over a stirring plate (type STIR_9). The reaction vessel is equipped with a stirrer bar (type STIR_10).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</si>
  <si>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0, 1, 2 and 3) are stored in four lab flasks (type VESS_2), equipped with screw caps (type VESS_3 and VESS_4). 
Each iteration of VESS_2 is equipped with a large stirring bar (type RESB_1). 
Stock solution vessels are connected to the first port of two seperate 3/2-way whisper valves (type VALV_1) via PTFE tubing (type TUBE_1), using tube fitting connectors (type TUBE_2). 
The central ports on the 3/2-way whisper valves are connected to syringes (type SYRI_3 for solutions 0 and 1, type SYRI_4 for solutions 2 and 3), via more PTFE tubing (type TUBE_1) and a Luer lock fitting (type TUBE_3). The syringes are held within syringe pumps (type SYRP_1 for solutions 0 and 1, type SYRP_2 for solutions 2 and 3).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 over a stirring plate (type STIR_5) equiped with stir plate attachments (type STIR_6 and STIR_7). The reaction vessel is equipped with a stirrer bar (type STIR_11).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</si>
  <si>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SYRI_1),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place, by a heating block (type STIR_2), over a stirring plate (type STIR_1). The reaction vessel is equipped with a stirrer bar (type STIR_0).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</si>
  <si>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SYRI_1),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place, by a heating block (type STIR_2), over a stirring plate (type STIR_1). The reaction vessel is equipped with a stirrer bar (type STIR_4).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</si>
  <si>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The reagent stock solutions (solutions 0 and 1) are stored in two lab flasks (type VESS_2), equipped with screw caps (type VESS_3 and VESS_4). 
Each iteration of VESS_2 is equipped with a large stirring bar (type RESB_1). 
Both stock solution vessels are connected to the first port of two seperate 3/2-way whisper valves (type VALV_1) via PTFE tubing (type TUBE_1), using tube fitting connectors (type TUBE_2). 
The central ports on the 3/2-way whisper valves are connected to syringes (type SYRI_1), via more PTFE tubing (type TUBE_1) and a Luer lock fitting (type TUBE_3). The syringes are held within a single syringe pump (type SYRP_1). The third port of the 3/2-way whisper valves are connected to outlet tubes (type TUBE_1) via a tube connector (type TUBE_2). 
These outlet tubes are attached to a robot arm (type ROBO_1), which can move into position over a reaction vessel (type VESS_1). The reaction vessel is held in place, by a heating block (type STIR_2), over a stirring plate (type STIR_1). The reaction vessel is equipped with a stirrer bar (type STIR_3). 
Reaction vessels are moved by hand between a centrifuge (type CENT_1) and an oven (type OVEN_1).
All masses are recorded using a lab balance (type SCAL_1).
The backbone of the RoWaN system is made up of a network switch (type SWIT_1), serial hub (type SWIT_2), cables and racks (type MISC_1), audrino (type COMP_1), sensor (type COMP_2) and a linux computer (type COMP_3).</t>
  </si>
  <si>
    <t>Control computer</t>
  </si>
  <si>
    <t>HP</t>
  </si>
  <si>
    <t>Z8</t>
  </si>
  <si>
    <t>Z3Z16AV</t>
  </si>
  <si>
    <t>Control computer running Ubuntu linux with EPICS and Python installed</t>
  </si>
  <si>
    <t>Bath circulator</t>
  </si>
  <si>
    <t>Camera (monochrom)</t>
  </si>
  <si>
    <t>Camera (color)</t>
  </si>
  <si>
    <t>Camera lens</t>
  </si>
  <si>
    <t>Arduino Uno</t>
  </si>
  <si>
    <t>Peristaltic pump</t>
  </si>
  <si>
    <t>Peristaltic pump tubing</t>
  </si>
  <si>
    <t>Peristaltic pump pumphead (3 roll)</t>
  </si>
  <si>
    <t>Peristaltic pump pumphead (4 roll)</t>
  </si>
  <si>
    <t>Peristaltic pump pumphead (5 channel)</t>
  </si>
  <si>
    <t>Robot Arm (Six-Axis)</t>
  </si>
  <si>
    <t>Robotic gripper</t>
  </si>
  <si>
    <t>Lab balance</t>
  </si>
  <si>
    <t>Magnetic stir bar</t>
  </si>
  <si>
    <t>Stirring plate</t>
  </si>
  <si>
    <t>Stirring plate attachment (multi-position stirring)</t>
  </si>
  <si>
    <t>Stirring plate attachment (holder)</t>
  </si>
  <si>
    <t>Ethernet switch</t>
  </si>
  <si>
    <t>Serial hub</t>
  </si>
  <si>
    <t>Syringe (50 ml Gastight)</t>
  </si>
  <si>
    <t>Syringe (25 ml Gastight)</t>
  </si>
  <si>
    <t>Luer adapter (ETFE)</t>
  </si>
  <si>
    <t>Valve (3/2-way)</t>
  </si>
  <si>
    <t>Falcon tube (PP)</t>
  </si>
  <si>
    <t>Screw cap (GL45 with two GL14 pores)</t>
  </si>
  <si>
    <t>Screw cap (GL14)</t>
  </si>
  <si>
    <t>Pipette</t>
  </si>
  <si>
    <t>Oven</t>
  </si>
  <si>
    <t>Vortexer</t>
  </si>
  <si>
    <t>RoWaN: Octagonal stir bar, Stirring Plate with 4 position heat block, Syringe injector</t>
  </si>
  <si>
    <t>RoWaN: Octagonal stir bar, Stirring Plate with 4 position heat block, Hand pipetting</t>
  </si>
  <si>
    <t>RoWaN: Octagonal stir bar, Stirring Plate with 4 position heat block, Syringe injector, Robot arm, Hand poured</t>
  </si>
  <si>
    <t>RoWaN: No stir bar, Stirring Plate with 4 position heat block, Syringe injector, Robot arm</t>
  </si>
  <si>
    <t>RoWaN: Rod stir bar, Stirring Plate with 4 position heat block, Syringe injector, Robot arm</t>
  </si>
  <si>
    <t>RoWaN: Octagonal stir bar, Stirring Plate with 4 position heat block, Syringe injector, Robot arm</t>
  </si>
  <si>
    <t>RoWaN: Octagonal stir bar, Stirring Plate 9 independent positions, Hand pipetting</t>
  </si>
  <si>
    <t>RoWaN: Octagonal stir bar, Stirring Plate 9 independent positions, Syringe injector, Robot arm, Hand poured</t>
  </si>
  <si>
    <t>RoWaN: No stir bar, Stirring Plate 9 independent positions, Syringe injector, Robot arm</t>
  </si>
  <si>
    <t>RoWaN: Rod stir bar, Stirring Plate 9 independent positions, Syringe injector, Robot arm</t>
  </si>
  <si>
    <t>RoWaN: Elipsoidal stir bar, Stirring Plate 9 independent positions, Syringe injector, Robot arm</t>
  </si>
  <si>
    <t>RoWaN: Winged stir bar, Stirring Plate 9 independent positions, Syringe injector, Robot arm</t>
  </si>
  <si>
    <t>RoWaN: Elipsoidal stir bar, Stirring Plate 9 independent positions, Syringe injector, Robot arm, Washing with pipette</t>
  </si>
  <si>
    <t>RoWaN: Rod stir bar (seamless), Stirring Plate 9 independent positions, Syringe injector, Robot arm, Hand poured</t>
  </si>
  <si>
    <t>RoWaN: Rod stir bar (seamless), Stirring Plate 9 independent positions, Syringe injector, Robot arm</t>
  </si>
  <si>
    <t>RoWaN: Rod stir bar (seamless), Stirring Plate 9 independent positions, Syringe injector, Robot arm, Washing with pipette, Vortex</t>
  </si>
  <si>
    <t>RoWaN: Rod stir bar (seamless), Stirring Plate 9 independent positions, Syringe injector, Robot arm, Washing with pipette, Sonicator</t>
  </si>
  <si>
    <t>RoWaN: Rod stir bar (seamless), Stirring Plate with 4 position heat block, Syringe injector, Robot arm</t>
  </si>
  <si>
    <t>RoWaN: Elipsoidal stir bar, Stirring Plate with 4 position heat block, Syringe injector, Robot arm</t>
  </si>
  <si>
    <t>RoWaN: Winged stir bar, Stirring Plate with 4 position heat block, Syringe injector, Robot arm</t>
  </si>
  <si>
    <t>RoWaN: Rod stir bar (seamless), Stirring Plate 9 independent positions, 2 Syringe injectors , Robot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</si>
</sst>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"/>
    <numFmt numFmtId="166" formatCode="0.000%"/>
    <numFmt numFmtId="167" formatCode="#,##0.000"/>
    <numFmt numFmtId="168" formatCode="d/m/yyyy"/>
  </numFmts>
  <fonts count="31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6100"/>
      <name val="Calibri"/>
    </font>
    <font>
      <sz val="10"/>
      <color rgb="FF9C0006"/>
      <name val="Calibri"/>
    </font>
    <font>
      <b/>
      <sz val="10"/>
      <color rgb="FFFF0000"/>
      <name val="Arial"/>
    </font>
    <font>
      <sz val="10"/>
      <color theme="1"/>
      <name val="Arial"/>
      <scheme val="minor"/>
    </font>
    <font>
      <sz val="11"/>
      <color theme="0"/>
      <name val="Calibri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sz val="10"/>
      <color rgb="FFFF0000"/>
      <name val="Arial"/>
    </font>
    <font>
      <sz val="11"/>
      <color rgb="FFFF0000"/>
      <name val="Calibri"/>
    </font>
    <font>
      <sz val="11"/>
      <color rgb="FF9C0006"/>
      <name val="Calibri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sz val="10"/>
      <color rgb="FF222222"/>
      <name val="Quattrocento Sans"/>
    </font>
    <font>
      <b/>
      <vertAlign val="superscript"/>
      <sz val="11"/>
      <color theme="1"/>
      <name val="Arial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  <fill>
      <patternFill patternType="solid">
        <fgColor rgb="FFE5B8B7"/>
        <bgColor rgb="FFE5B8B7"/>
      </patternFill>
    </fill>
    <fill>
      <patternFill patternType="solid">
        <fgColor rgb="FFFDE9D9"/>
        <bgColor rgb="FFFDE9D9"/>
      </patternFill>
    </fill>
    <fill>
      <patternFill patternType="solid">
        <fgColor rgb="FF7030A0"/>
        <bgColor rgb="FF7030A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9" fontId="2" fillId="7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/>
    <xf numFmtId="164" fontId="8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3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3" fillId="10" borderId="6" xfId="0" applyFont="1" applyFill="1" applyBorder="1" applyAlignment="1">
      <alignment horizontal="left"/>
    </xf>
    <xf numFmtId="0" fontId="2" fillId="10" borderId="7" xfId="0" applyFont="1" applyFill="1" applyBorder="1" applyAlignment="1">
      <alignment horizontal="left"/>
    </xf>
    <xf numFmtId="0" fontId="2" fillId="10" borderId="7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10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3" fillId="10" borderId="9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center"/>
    </xf>
    <xf numFmtId="0" fontId="2" fillId="0" borderId="0" xfId="0" applyFont="1"/>
    <xf numFmtId="0" fontId="3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49" fontId="2" fillId="0" borderId="0" xfId="0" quotePrefix="1" applyNumberFormat="1" applyFont="1"/>
    <xf numFmtId="49" fontId="2" fillId="0" borderId="0" xfId="0" applyNumberFormat="1" applyFont="1"/>
    <xf numFmtId="49" fontId="2" fillId="0" borderId="5" xfId="0" applyNumberFormat="1" applyFont="1" applyBorder="1"/>
    <xf numFmtId="0" fontId="3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4" borderId="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9" borderId="4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11" borderId="6" xfId="0" applyFont="1" applyFill="1" applyBorder="1" applyAlignment="1">
      <alignment horizontal="left"/>
    </xf>
    <xf numFmtId="0" fontId="2" fillId="11" borderId="7" xfId="0" applyFont="1" applyFill="1" applyBorder="1" applyAlignment="1">
      <alignment horizontal="left"/>
    </xf>
    <xf numFmtId="0" fontId="2" fillId="11" borderId="7" xfId="0" applyFont="1" applyFill="1" applyBorder="1" applyAlignment="1">
      <alignment horizontal="right"/>
    </xf>
    <xf numFmtId="0" fontId="2" fillId="11" borderId="7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right"/>
    </xf>
    <xf numFmtId="0" fontId="2" fillId="11" borderId="4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left"/>
    </xf>
    <xf numFmtId="0" fontId="2" fillId="11" borderId="11" xfId="0" applyFont="1" applyFill="1" applyBorder="1" applyAlignment="1">
      <alignment horizontal="left"/>
    </xf>
    <xf numFmtId="0" fontId="2" fillId="11" borderId="11" xfId="0" applyFont="1" applyFill="1" applyBorder="1" applyAlignment="1">
      <alignment horizontal="right"/>
    </xf>
    <xf numFmtId="0" fontId="2" fillId="11" borderId="11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left"/>
    </xf>
    <xf numFmtId="0" fontId="12" fillId="11" borderId="4" xfId="0" applyFont="1" applyFill="1" applyBorder="1" applyAlignment="1">
      <alignment horizontal="left"/>
    </xf>
    <xf numFmtId="0" fontId="12" fillId="11" borderId="4" xfId="0" applyFont="1" applyFill="1" applyBorder="1" applyAlignment="1">
      <alignment horizontal="right"/>
    </xf>
    <xf numFmtId="0" fontId="12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12" fillId="3" borderId="7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3" fillId="12" borderId="4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right"/>
    </xf>
    <xf numFmtId="0" fontId="2" fillId="12" borderId="4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left"/>
    </xf>
    <xf numFmtId="0" fontId="12" fillId="12" borderId="4" xfId="0" applyFont="1" applyFill="1" applyBorder="1" applyAlignment="1">
      <alignment horizontal="left"/>
    </xf>
    <xf numFmtId="0" fontId="12" fillId="12" borderId="4" xfId="0" applyFont="1" applyFill="1" applyBorder="1" applyAlignment="1">
      <alignment horizontal="right"/>
    </xf>
    <xf numFmtId="0" fontId="12" fillId="1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2" fillId="3" borderId="4" xfId="0" applyFont="1" applyFill="1" applyBorder="1" applyAlignment="1">
      <alignment horizontal="left"/>
    </xf>
    <xf numFmtId="0" fontId="3" fillId="1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left"/>
    </xf>
    <xf numFmtId="0" fontId="3" fillId="11" borderId="4" xfId="0" applyFont="1" applyFill="1" applyBorder="1"/>
    <xf numFmtId="0" fontId="3" fillId="6" borderId="4" xfId="0" applyFont="1" applyFill="1" applyBorder="1"/>
    <xf numFmtId="0" fontId="3" fillId="3" borderId="4" xfId="0" applyFont="1" applyFill="1" applyBorder="1"/>
    <xf numFmtId="0" fontId="3" fillId="4" borderId="4" xfId="0" applyFont="1" applyFill="1" applyBorder="1"/>
    <xf numFmtId="167" fontId="2" fillId="4" borderId="4" xfId="0" applyNumberFormat="1" applyFont="1" applyFill="1" applyBorder="1" applyAlignment="1">
      <alignment horizontal="center"/>
    </xf>
    <xf numFmtId="168" fontId="2" fillId="4" borderId="4" xfId="0" applyNumberFormat="1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16" fillId="14" borderId="4" xfId="0" applyFont="1" applyFill="1" applyBorder="1" applyAlignment="1">
      <alignment horizontal="left"/>
    </xf>
    <xf numFmtId="168" fontId="2" fillId="14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7" fillId="0" borderId="0" xfId="0" applyFont="1"/>
    <xf numFmtId="168" fontId="2" fillId="6" borderId="4" xfId="0" applyNumberFormat="1" applyFont="1" applyFill="1" applyBorder="1" applyAlignment="1">
      <alignment horizontal="center"/>
    </xf>
    <xf numFmtId="0" fontId="18" fillId="6" borderId="4" xfId="0" applyFont="1" applyFill="1" applyBorder="1" applyAlignment="1">
      <alignment horizontal="left"/>
    </xf>
    <xf numFmtId="0" fontId="19" fillId="0" borderId="0" xfId="0" applyFont="1"/>
    <xf numFmtId="0" fontId="3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3" borderId="18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left"/>
    </xf>
    <xf numFmtId="0" fontId="2" fillId="12" borderId="18" xfId="0" applyFont="1" applyFill="1" applyBorder="1" applyAlignment="1">
      <alignment horizontal="left"/>
    </xf>
    <xf numFmtId="0" fontId="0" fillId="0" borderId="18" xfId="0" applyBorder="1"/>
    <xf numFmtId="0" fontId="3" fillId="3" borderId="19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3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0" fillId="0" borderId="20" xfId="0" applyBorder="1"/>
    <xf numFmtId="0" fontId="23" fillId="11" borderId="4" xfId="0" applyFont="1" applyFill="1" applyBorder="1" applyAlignment="1">
      <alignment horizontal="left"/>
    </xf>
    <xf numFmtId="0" fontId="24" fillId="11" borderId="4" xfId="0" applyFont="1" applyFill="1" applyBorder="1" applyAlignment="1">
      <alignment horizontal="left"/>
    </xf>
    <xf numFmtId="0" fontId="24" fillId="12" borderId="4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3" borderId="4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24" fillId="10" borderId="4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25" fillId="0" borderId="0" xfId="0" applyFont="1"/>
    <xf numFmtId="0" fontId="23" fillId="0" borderId="0" xfId="0" applyFont="1"/>
    <xf numFmtId="0" fontId="26" fillId="0" borderId="0" xfId="0" applyFont="1"/>
    <xf numFmtId="0" fontId="27" fillId="0" borderId="0" xfId="0" applyFont="1"/>
    <xf numFmtId="0" fontId="23" fillId="0" borderId="4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wrapText="1"/>
    </xf>
    <xf numFmtId="0" fontId="23" fillId="11" borderId="4" xfId="0" applyFont="1" applyFill="1" applyBorder="1" applyAlignment="1">
      <alignment horizontal="left" wrapText="1"/>
    </xf>
    <xf numFmtId="0" fontId="23" fillId="6" borderId="4" xfId="0" applyFont="1" applyFill="1" applyBorder="1" applyAlignment="1">
      <alignment horizontal="left" wrapText="1"/>
    </xf>
    <xf numFmtId="0" fontId="23" fillId="3" borderId="4" xfId="0" applyFont="1" applyFill="1" applyBorder="1" applyAlignment="1">
      <alignment horizontal="left" wrapText="1"/>
    </xf>
    <xf numFmtId="0" fontId="23" fillId="4" borderId="4" xfId="0" applyFont="1" applyFill="1" applyBorder="1" applyAlignment="1">
      <alignment horizontal="left" wrapText="1"/>
    </xf>
    <xf numFmtId="0" fontId="28" fillId="0" borderId="0" xfId="0" applyFont="1" applyAlignment="1">
      <alignment horizontal="center"/>
    </xf>
    <xf numFmtId="0" fontId="28" fillId="12" borderId="4" xfId="0" applyFont="1" applyFill="1" applyBorder="1" applyAlignment="1">
      <alignment horizontal="center"/>
    </xf>
    <xf numFmtId="0" fontId="28" fillId="3" borderId="4" xfId="0" applyFont="1" applyFill="1" applyBorder="1" applyAlignment="1">
      <alignment horizontal="center"/>
    </xf>
    <xf numFmtId="0" fontId="28" fillId="11" borderId="4" xfId="0" applyFont="1" applyFill="1" applyBorder="1" applyAlignment="1">
      <alignment horizontal="center"/>
    </xf>
    <xf numFmtId="0" fontId="28" fillId="0" borderId="0" xfId="0" applyFont="1"/>
    <xf numFmtId="0" fontId="28" fillId="10" borderId="4" xfId="0" applyFont="1" applyFill="1" applyBorder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/>
    <xf numFmtId="0" fontId="28" fillId="11" borderId="4" xfId="0" applyFont="1" applyFill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1" fillId="11" borderId="4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3" borderId="4" xfId="0" applyFont="1" applyFill="1" applyBorder="1" applyAlignment="1">
      <alignment horizontal="left"/>
    </xf>
    <xf numFmtId="0" fontId="21" fillId="3" borderId="8" xfId="0" applyFont="1" applyFill="1" applyBorder="1" applyAlignment="1">
      <alignment horizontal="left"/>
    </xf>
    <xf numFmtId="0" fontId="1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1" fillId="12" borderId="4" xfId="0" applyFont="1" applyFill="1" applyBorder="1" applyAlignment="1">
      <alignment horizontal="left"/>
    </xf>
    <xf numFmtId="0" fontId="21" fillId="3" borderId="18" xfId="0" applyFont="1" applyFill="1" applyBorder="1" applyAlignment="1">
      <alignment horizontal="left"/>
    </xf>
    <xf numFmtId="0" fontId="3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Y-bme280-Precision-barometrischer-Temperatur-Luftfeuchtigkeit/dp/B077PNKCQ6/ref=asc_df_B077PNKCQ6/?tag=&amp;linkCode=df0&amp;hvadid=309009267279&amp;hvpos=&amp;hvnetw=g&amp;hvrand=24023840401834228&amp;hvpone=&amp;hvptwo=&amp;hvqmt=&amp;hvdev=c&amp;hvdvcmdl=&amp;hvlocint=&amp;hvlocphy=9043156&amp;hvtargid=pla-563822259584&amp;th=1&amp;ref=&amp;adgrpid=61284885533" TargetMode="External"/><Relationship Id="rId13" Type="http://schemas.openxmlformats.org/officeDocument/2006/relationships/hyperlink" Target="https://www.fishersci.de/shop/products/314mc-pumphead-2/17807943?searchHijack=true&amp;searchTerm=033.6453.000&amp;searchType=RAPID&amp;matchedCatNo=033.6453.000" TargetMode="External"/><Relationship Id="rId18" Type="http://schemas.openxmlformats.org/officeDocument/2006/relationships/hyperlink" Target="https://www.ika.com/en/Products-LabEq/Magnetic-Stirrers-pg188/H-135106-Block-4-x-40-ml-25000631/" TargetMode="External"/><Relationship Id="rId26" Type="http://schemas.openxmlformats.org/officeDocument/2006/relationships/hyperlink" Target="https://www.cyberport.de/?DEEP=5205-33J&amp;APID=276&amp;campaign=18126310245&amp;prodid=5205-33J&amp;gad_source=1&amp;gclid=Cj0KCQjwtJKqBhCaARIsAN_yS_n-LMcY8Tgyk-eGSxITA5pQIrbtmwhLrpaYVvlktWAYD8huM86BJyMaAoDiEALw_wcB" TargetMode="External"/><Relationship Id="rId39" Type="http://schemas.openxmlformats.org/officeDocument/2006/relationships/hyperlink" Target="https://www.analytics-shop.com/gb/du218016308" TargetMode="External"/><Relationship Id="rId3" Type="http://schemas.openxmlformats.org/officeDocument/2006/relationships/hyperlink" Target="https://www.edmundoptics.eu/p/allied-vision-mako-g-507-2-3-inch-color-cmos-camera/33096/" TargetMode="External"/><Relationship Id="rId21" Type="http://schemas.openxmlformats.org/officeDocument/2006/relationships/hyperlink" Target="https://www.ika.com/en/Products-LabEq/Magnetic-Stirrers-pg188/TWIX-Stirring-attachment-20103426/" TargetMode="External"/><Relationship Id="rId34" Type="http://schemas.openxmlformats.org/officeDocument/2006/relationships/hyperlink" Target="https://www.analytics-shop.com/gb/upxp-230" TargetMode="External"/><Relationship Id="rId42" Type="http://schemas.openxmlformats.org/officeDocument/2006/relationships/hyperlink" Target="https://www.analytics-shop.com/gb/ep3123000071" TargetMode="External"/><Relationship Id="rId7" Type="http://schemas.openxmlformats.org/officeDocument/2006/relationships/hyperlink" Target="https://de.rs-online.com/web/p/arduino/7154081?cm_mmc=DE-PPC-DS3A-_-google-_-DSA_DE_DE_Raspberry+Pi+%26+Arduino+%26+ROCK+und+Entwicklungstools_Index-_-Arduino%7C+Products-_-DYNAMIC+SEARCH+ADS&amp;matchtype=&amp;dsa-1642841534121&amp;gad_source=1&amp;gclid=Cj0KCQjwtJKqBhCaARIsAN_yS_keKxLP3dK_xCyuY31-oSkqJD7LkogbauT8tKO6yQLR8X2xWjD4sCIaAtsSEALw_wcB&amp;gclsrc=aw.ds" TargetMode="External"/><Relationship Id="rId12" Type="http://schemas.openxmlformats.org/officeDocument/2006/relationships/hyperlink" Target="https://www.fishersci.de/shop/products/four-roller-extension-pumphead/12496340?searchHijack=true&amp;searchTerm=033.4431.000&amp;searchType=RAPID&amp;matchedCatNo=033.4431.000" TargetMode="External"/><Relationship Id="rId17" Type="http://schemas.openxmlformats.org/officeDocument/2006/relationships/hyperlink" Target="https://www.ika.com/en/Products-LabEq/Magnetic-Stirrers-pg188/C-MAG-HS-7-control-20002694/" TargetMode="External"/><Relationship Id="rId25" Type="http://schemas.openxmlformats.org/officeDocument/2006/relationships/hyperlink" Target="https://www.bola.de/en/magnetic-stirring-bars-with-blade-bola?c=0" TargetMode="External"/><Relationship Id="rId33" Type="http://schemas.openxmlformats.org/officeDocument/2006/relationships/hyperlink" Target="https://www.bola.de/detail/index/sArticle/579/number/S1810-10" TargetMode="External"/><Relationship Id="rId38" Type="http://schemas.openxmlformats.org/officeDocument/2006/relationships/hyperlink" Target="https://www.thgeyer.com/lab/shop/centrifuge-tube-50-ml-pp-sterile/labsolute-/centrifuge-tube-50-ml-pp-sterile/labsolute-/7696719_en" TargetMode="External"/><Relationship Id="rId46" Type="http://schemas.openxmlformats.org/officeDocument/2006/relationships/hyperlink" Target="https://www.thgeyer.com/lab/shop/catalog/search/search.action?model.query=7695101" TargetMode="External"/><Relationship Id="rId2" Type="http://schemas.openxmlformats.org/officeDocument/2006/relationships/hyperlink" Target="https://www.edmundoptics.eu/p/allied-vision-mako-g-507-2-3-inch-monochrome-cmos-camera/33095/" TargetMode="External"/><Relationship Id="rId16" Type="http://schemas.openxmlformats.org/officeDocument/2006/relationships/hyperlink" Target="https://de.rs-online.com/web/p/waagen/1363421" TargetMode="External"/><Relationship Id="rId20" Type="http://schemas.openxmlformats.org/officeDocument/2006/relationships/hyperlink" Target="https://www.ika.com/en/Products-LabEq/Magnetic-Stirrers-pg188/TWISTER-SET-2-20027388/" TargetMode="External"/><Relationship Id="rId29" Type="http://schemas.openxmlformats.org/officeDocument/2006/relationships/hyperlink" Target="https://www.analytics-shop.com/de/prpssyr-nj20llbx" TargetMode="External"/><Relationship Id="rId41" Type="http://schemas.openxmlformats.org/officeDocument/2006/relationships/hyperlink" Target="https://www.analytics-shop.com/de/du1129814" TargetMode="External"/><Relationship Id="rId1" Type="http://schemas.openxmlformats.org/officeDocument/2006/relationships/hyperlink" Target="https://shop.labor-welt.de/3xios/index1.php?detailsZeigen=true&amp;Artikelnummer=L001603&amp;txtSuchwert=&amp;sb=Artikelnummersort&amp;maibm=1&amp;mapg=2&amp;HstID=779145&amp;linkherst=1&amp;Hstwahl=Lauda%20Dr.%20R.%20Wobser%20GmbH%20&amp;Start=430&amp;AnzGes=801&amp;shlang=E" TargetMode="External"/><Relationship Id="rId6" Type="http://schemas.openxmlformats.org/officeDocument/2006/relationships/hyperlink" Target="https://www.sigmaaldrich.com/DE/de/product/sigma/z657891" TargetMode="External"/><Relationship Id="rId11" Type="http://schemas.openxmlformats.org/officeDocument/2006/relationships/hyperlink" Target="https://www.fishersci.de/shop/products/marprene-tube-0-8x1-6-roll-15-mtr/11360630?searchHijack=true&amp;searchTerm=902.0008.016&amp;searchType=RAPID&amp;matchedCatNo=902.0008.016" TargetMode="External"/><Relationship Id="rId24" Type="http://schemas.openxmlformats.org/officeDocument/2006/relationships/hyperlink" Target="https://www.thgeyer.com/lab/shop/stirring-bars-ptfe-34x15-mm-elipse-sh/brand-137310/4667792_en?variant=7019638" TargetMode="External"/><Relationship Id="rId32" Type="http://schemas.openxmlformats.org/officeDocument/2006/relationships/hyperlink" Target="https://darwin-microfluidics.com/products/phd-ultra-oem-syringe-pump?variant=35086667382948" TargetMode="External"/><Relationship Id="rId37" Type="http://schemas.openxmlformats.org/officeDocument/2006/relationships/hyperlink" Target="https://www.thgeyer.com/lab/shop/centrifuge-tube-50-ml-pp-sterile/labsolute-/7696884_en" TargetMode="External"/><Relationship Id="rId40" Type="http://schemas.openxmlformats.org/officeDocument/2006/relationships/hyperlink" Target="https://www.analytics-shop.com/de/du1129750" TargetMode="External"/><Relationship Id="rId45" Type="http://schemas.openxmlformats.org/officeDocument/2006/relationships/hyperlink" Target="https://bandelin.com/en/shop/sonorex-super-ultrasonic-baths/sonorex-super-rk-255-h/" TargetMode="External"/><Relationship Id="rId5" Type="http://schemas.openxmlformats.org/officeDocument/2006/relationships/hyperlink" Target="https://www.sigmaaldrich.com/DE/de/product/sigma/z601438?gclid=Cj0KCQjwtJKqBhCaARIsAN_yS_msJVXFfYG3jUt-WQD5_fQIGZYTe8a5_bEBug7xfCUxUPlGumUcxlIaAjM3EALw_wcB" TargetMode="External"/><Relationship Id="rId15" Type="http://schemas.openxmlformats.org/officeDocument/2006/relationships/hyperlink" Target="https://web.archive.org/web/20230320152129/https:/www.mecademic.com/en/megp25e-electric-parallel-gripper" TargetMode="External"/><Relationship Id="rId23" Type="http://schemas.openxmlformats.org/officeDocument/2006/relationships/hyperlink" Target="https://www.thgeyer.com/lab/shop/catalog/search/search.action?model.query=9197515" TargetMode="External"/><Relationship Id="rId28" Type="http://schemas.openxmlformats.org/officeDocument/2006/relationships/hyperlink" Target="https://www.analytics-shop.com/de/prpssyr-nj20llbx" TargetMode="External"/><Relationship Id="rId36" Type="http://schemas.openxmlformats.org/officeDocument/2006/relationships/hyperlink" Target="https://darwin-microfluidics.com/products/2-2-or-3-2-way-whisper-valve-type-6724?variant=37709763838116" TargetMode="External"/><Relationship Id="rId10" Type="http://schemas.openxmlformats.org/officeDocument/2006/relationships/hyperlink" Target="https://www.fishersci.de/shop/products/gore-sta-pure-pfl-tubing-5/17887943?searchHijack=true&amp;searchTerm=966.0016.016&amp;searchType=RAPID&amp;matchedCatNo=966.0016.016&amp;change_lang=true" TargetMode="External"/><Relationship Id="rId19" Type="http://schemas.openxmlformats.org/officeDocument/2006/relationships/hyperlink" Target="https://www.thgeyer.com/lab/shop/catalog/search/search.action?model.query=7695101" TargetMode="External"/><Relationship Id="rId31" Type="http://schemas.openxmlformats.org/officeDocument/2006/relationships/hyperlink" Target="https://www.analytics-shop.com/de/ht82520" TargetMode="External"/><Relationship Id="rId44" Type="http://schemas.openxmlformats.org/officeDocument/2006/relationships/hyperlink" Target="https://www.ika.com/en/Products-LabEq/Shakers-pg179/Vortex-1-4047700/" TargetMode="External"/><Relationship Id="rId4" Type="http://schemas.openxmlformats.org/officeDocument/2006/relationships/hyperlink" Target="https://www.edmundoptics.eu/p/44-11mm-fl-high-resolution-varifocal-lens/23284/" TargetMode="External"/><Relationship Id="rId9" Type="http://schemas.openxmlformats.org/officeDocument/2006/relationships/hyperlink" Target="https://www.fishersci.de/shop/products/300-series-drive-14/17863074?searchHijack=true&amp;searchTerm=036.3154.00E&amp;searchType=RAPID&amp;matchedCatNo=036.3154.00E" TargetMode="External"/><Relationship Id="rId14" Type="http://schemas.openxmlformats.org/officeDocument/2006/relationships/hyperlink" Target="https://web.archive.org/web/20230320152423/https:/www.mecademic.com/en/meca500-robot-arm" TargetMode="External"/><Relationship Id="rId22" Type="http://schemas.openxmlformats.org/officeDocument/2006/relationships/hyperlink" Target="https://www.ika.com/en/Products-LabEq/Magnetic-Stirrers-pg188/TWIX28-Vessel-holder-20112966/" TargetMode="External"/><Relationship Id="rId27" Type="http://schemas.openxmlformats.org/officeDocument/2006/relationships/hyperlink" Target="https://de.rs-online.com/web/p/serielle-gerateserver/2552609?cm_mmc=DE-PPC-DS3A-_-google-_-DSA_DE_DE_Computertechnik+und+Peripherieger%C3%A4te_Index-_-Serielle+Ger%C3%A4teserver%7C+Products-_-DYNAMIC+SEARCH+ADS&amp;matchtype=&amp;dsa-1642979138870&amp;gad_source=1&amp;gclid=Cj0KCQjwtJKqBhCaARIsAN_yS_kX4JomPuDSeaxe2v7eknTH7pVvTw8RhntZEmyNAE8TMPef05i5WeEaApC3EALw_wcB&amp;gclsrc=aw.ds" TargetMode="External"/><Relationship Id="rId30" Type="http://schemas.openxmlformats.org/officeDocument/2006/relationships/hyperlink" Target="https://www.analytics-shop.com/de/ht85020" TargetMode="External"/><Relationship Id="rId35" Type="http://schemas.openxmlformats.org/officeDocument/2006/relationships/hyperlink" Target="https://www.analytics-shop.com/gb/upp-678" TargetMode="External"/><Relationship Id="rId43" Type="http://schemas.openxmlformats.org/officeDocument/2006/relationships/hyperlink" Target="https://www.ika.com/en/Products-LabEq/Magnetic-Stirrers-pg188/IKAFLON-15-round-(5-pcs)-448870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lroth.com/com/en/a-to-z/methanol/p/9976.2" TargetMode="External"/><Relationship Id="rId3" Type="http://schemas.openxmlformats.org/officeDocument/2006/relationships/hyperlink" Target="https://www.carlroth.com/com/en/zinc-salts-zn/zinc-nitrate-hexahydrate/p/6634.3" TargetMode="External"/><Relationship Id="rId7" Type="http://schemas.openxmlformats.org/officeDocument/2006/relationships/hyperlink" Target="https://www.thermofisher.com/order/catalog/product/127000010" TargetMode="External"/><Relationship Id="rId2" Type="http://schemas.openxmlformats.org/officeDocument/2006/relationships/hyperlink" Target="https://www.carlroth.com/com/en/zinc-salts-zn/zinc-nitrate-hexahydrate/p/6634.3" TargetMode="External"/><Relationship Id="rId1" Type="http://schemas.openxmlformats.org/officeDocument/2006/relationships/hyperlink" Target="https://www.sigmaaldrich.com/DE/de/product/sigald/96482" TargetMode="External"/><Relationship Id="rId6" Type="http://schemas.openxmlformats.org/officeDocument/2006/relationships/hyperlink" Target="https://www.thermofisher.com/order/catalog/product/127000010" TargetMode="External"/><Relationship Id="rId5" Type="http://schemas.openxmlformats.org/officeDocument/2006/relationships/hyperlink" Target="https://www.thermofisher.com/order/catalog/product/127000010" TargetMode="External"/><Relationship Id="rId4" Type="http://schemas.openxmlformats.org/officeDocument/2006/relationships/hyperlink" Target="https://www.sigmaaldrich.com/DE/de/product/aldrich/m50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00"/>
  <sheetViews>
    <sheetView workbookViewId="0">
      <pane ySplit="1" topLeftCell="A127" activePane="bottomLeft" state="frozen"/>
      <selection pane="bottomLeft" activeCell="Y96" sqref="A96:XFD96"/>
    </sheetView>
  </sheetViews>
  <sheetFormatPr defaultColWidth="12.7265625" defaultRowHeight="15" customHeight="1"/>
  <cols>
    <col min="1" max="1" width="15.453125" customWidth="1"/>
    <col min="2" max="2" width="9.1796875" customWidth="1"/>
    <col min="3" max="3" width="10.453125" customWidth="1"/>
    <col min="4" max="4" width="14.26953125" customWidth="1"/>
    <col min="5" max="6" width="9.7265625" customWidth="1"/>
    <col min="7" max="7" width="14.7265625" customWidth="1"/>
    <col min="8" max="8" width="15.453125" customWidth="1"/>
    <col min="9" max="9" width="16.453125" customWidth="1"/>
    <col min="10" max="13" width="15.453125" customWidth="1"/>
    <col min="14" max="14" width="14.26953125" customWidth="1"/>
    <col min="15" max="15" width="8.453125" customWidth="1"/>
    <col min="16" max="16" width="16.453125" customWidth="1"/>
    <col min="17" max="17" width="16.7265625" customWidth="1"/>
    <col min="18" max="18" width="16.453125" customWidth="1"/>
    <col min="19" max="28" width="14.1796875" customWidth="1"/>
    <col min="29" max="29" width="9.7265625" customWidth="1"/>
    <col min="30" max="30" width="15.7265625" customWidth="1"/>
    <col min="31" max="31" width="17" customWidth="1"/>
    <col min="32" max="33" width="12" customWidth="1"/>
    <col min="34" max="34" width="13.7265625" customWidth="1"/>
    <col min="35" max="35" width="12" customWidth="1"/>
    <col min="36" max="36" width="13.26953125" customWidth="1"/>
    <col min="37" max="37" width="13" customWidth="1"/>
    <col min="38" max="38" width="12" customWidth="1"/>
    <col min="39" max="40" width="19.1796875" customWidth="1"/>
    <col min="41" max="41" width="57.453125" customWidth="1"/>
    <col min="42" max="43" width="12" customWidth="1"/>
    <col min="44" max="44" width="10.26953125" customWidth="1"/>
    <col min="45" max="45" width="9.453125" customWidth="1"/>
    <col min="46" max="46" width="12" customWidth="1"/>
    <col min="47" max="48" width="9.1796875" customWidth="1"/>
    <col min="49" max="49" width="13.453125" customWidth="1"/>
    <col min="50" max="50" width="9.7265625" customWidth="1"/>
    <col min="51" max="62" width="9.1796875" customWidth="1"/>
  </cols>
  <sheetData>
    <row r="1" spans="1:62" ht="48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/>
      <c r="AO1" s="8" t="s">
        <v>39</v>
      </c>
      <c r="AP1" s="2" t="s">
        <v>40</v>
      </c>
      <c r="AQ1" s="2" t="s">
        <v>41</v>
      </c>
      <c r="AR1" s="2" t="s">
        <v>42</v>
      </c>
      <c r="AS1" s="9" t="s">
        <v>43</v>
      </c>
      <c r="AT1" s="2" t="s">
        <v>44</v>
      </c>
      <c r="AU1" s="2"/>
      <c r="AV1" s="2" t="s">
        <v>45</v>
      </c>
      <c r="AW1" s="2" t="s">
        <v>46</v>
      </c>
      <c r="AX1" s="2" t="s">
        <v>47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2.75" customHeight="1">
      <c r="A2" s="10" t="s">
        <v>48</v>
      </c>
      <c r="B2" s="10" t="s">
        <v>49</v>
      </c>
      <c r="C2" s="10" t="s">
        <v>50</v>
      </c>
      <c r="D2" s="11" t="s">
        <v>51</v>
      </c>
      <c r="E2" s="11" t="s">
        <v>52</v>
      </c>
      <c r="F2" s="11" t="s">
        <v>53</v>
      </c>
      <c r="G2" s="12" t="s">
        <v>54</v>
      </c>
      <c r="H2" s="12" t="s">
        <v>55</v>
      </c>
      <c r="I2" s="12" t="s">
        <v>56</v>
      </c>
      <c r="J2" s="10" t="s">
        <v>57</v>
      </c>
      <c r="K2" s="10" t="s">
        <v>58</v>
      </c>
      <c r="L2" s="10" t="s">
        <v>59</v>
      </c>
      <c r="M2" s="10"/>
      <c r="N2" s="13" t="s">
        <v>60</v>
      </c>
      <c r="O2" s="13" t="s">
        <v>61</v>
      </c>
      <c r="P2" s="13" t="s">
        <v>62</v>
      </c>
      <c r="Q2" s="13" t="s">
        <v>63</v>
      </c>
      <c r="R2" s="13" t="s">
        <v>64</v>
      </c>
      <c r="S2" s="13" t="s">
        <v>65</v>
      </c>
      <c r="T2" s="13" t="s">
        <v>66</v>
      </c>
      <c r="U2" s="13"/>
      <c r="V2" s="13"/>
      <c r="W2" s="13"/>
      <c r="X2" s="13"/>
      <c r="Y2" s="13"/>
      <c r="Z2" s="14"/>
      <c r="AA2" s="14"/>
      <c r="AB2" s="14"/>
      <c r="AC2" s="10" t="s">
        <v>67</v>
      </c>
      <c r="AD2" s="15" t="s">
        <v>68</v>
      </c>
      <c r="AE2" s="15" t="s">
        <v>69</v>
      </c>
      <c r="AF2" s="15" t="s">
        <v>70</v>
      </c>
      <c r="AG2" s="15" t="s">
        <v>71</v>
      </c>
      <c r="AH2" s="10" t="s">
        <v>72</v>
      </c>
      <c r="AI2" s="10" t="s">
        <v>73</v>
      </c>
      <c r="AJ2" s="10" t="s">
        <v>74</v>
      </c>
      <c r="AK2" s="10"/>
      <c r="AL2" s="10" t="s">
        <v>37</v>
      </c>
      <c r="AM2" s="10" t="s">
        <v>75</v>
      </c>
      <c r="AN2" s="10"/>
      <c r="AO2" s="16"/>
      <c r="AP2" s="10" t="s">
        <v>76</v>
      </c>
      <c r="AQ2" s="10" t="s">
        <v>77</v>
      </c>
      <c r="AR2" s="10" t="s">
        <v>78</v>
      </c>
      <c r="AS2" s="17" t="s">
        <v>79</v>
      </c>
      <c r="AT2" s="10" t="s">
        <v>80</v>
      </c>
      <c r="AU2" s="10"/>
      <c r="AV2" s="10" t="s">
        <v>81</v>
      </c>
      <c r="AW2" s="10" t="s">
        <v>82</v>
      </c>
      <c r="AX2" s="10" t="s">
        <v>83</v>
      </c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</row>
    <row r="3" spans="1:62" ht="12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4"/>
      <c r="AA3" s="14"/>
      <c r="AB3" s="14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9"/>
      <c r="AP3" s="18"/>
      <c r="AQ3" s="18"/>
      <c r="AR3" s="18"/>
      <c r="AS3" s="20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</row>
    <row r="4" spans="1:62" ht="12.75" customHeight="1">
      <c r="A4" s="21" t="s">
        <v>84</v>
      </c>
      <c r="B4" s="10"/>
      <c r="C4" s="10"/>
      <c r="D4" s="11"/>
      <c r="E4" s="11"/>
      <c r="F4" s="11"/>
      <c r="G4" s="12"/>
      <c r="H4" s="12"/>
      <c r="I4" s="12"/>
      <c r="J4" s="10"/>
      <c r="K4" s="10"/>
      <c r="L4" s="10"/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4"/>
      <c r="AB4" s="14"/>
      <c r="AC4" s="10"/>
      <c r="AD4" s="15"/>
      <c r="AE4" s="15"/>
      <c r="AF4" s="15"/>
      <c r="AG4" s="15"/>
      <c r="AH4" s="10"/>
      <c r="AI4" s="10"/>
      <c r="AJ4" s="10"/>
      <c r="AK4" s="10"/>
      <c r="AL4" s="10"/>
      <c r="AM4" s="10"/>
      <c r="AN4" s="10"/>
      <c r="AO4" s="16"/>
      <c r="AP4" s="10"/>
      <c r="AQ4" s="10"/>
      <c r="AR4" s="10"/>
      <c r="AS4" s="17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</row>
    <row r="5" spans="1:62" ht="12.75" customHeight="1">
      <c r="A5" s="10">
        <v>20220208</v>
      </c>
      <c r="B5" s="10">
        <v>0</v>
      </c>
      <c r="C5" s="10" t="s">
        <v>85</v>
      </c>
      <c r="D5" s="10" t="s">
        <v>86</v>
      </c>
      <c r="E5" s="10" t="s">
        <v>87</v>
      </c>
      <c r="F5" s="10" t="s">
        <v>88</v>
      </c>
      <c r="G5" s="12">
        <v>3.3683000000000001</v>
      </c>
      <c r="H5" s="12">
        <v>7.1067</v>
      </c>
      <c r="I5" s="12">
        <v>199.52500000000001</v>
      </c>
      <c r="J5" s="10">
        <f>I5/(VLOOKUP(F5,Chemicals!A:E,5,FALSE))</f>
        <v>252.5632911392405</v>
      </c>
      <c r="K5" s="10">
        <f t="shared" ref="K5:K17" si="0">J5*0.5</f>
        <v>126.28164556962025</v>
      </c>
      <c r="L5" s="10">
        <f t="shared" ref="L5:L17" si="1">J5*0.5</f>
        <v>126.28164556962025</v>
      </c>
      <c r="M5" s="10">
        <f t="shared" ref="M5:M17" si="2">J5-K5-L5</f>
        <v>0</v>
      </c>
      <c r="N5" s="13">
        <v>23</v>
      </c>
      <c r="O5" s="13" t="s">
        <v>89</v>
      </c>
      <c r="P5" s="13">
        <v>20</v>
      </c>
      <c r="Q5" s="13">
        <v>15</v>
      </c>
      <c r="R5" s="13" t="s">
        <v>90</v>
      </c>
      <c r="S5" s="13">
        <v>11.3</v>
      </c>
      <c r="T5" s="13">
        <v>11.3</v>
      </c>
      <c r="U5" s="13">
        <v>0</v>
      </c>
      <c r="V5" s="13">
        <f t="shared" ref="V5:V17" si="3">S5+T5+U5</f>
        <v>22.6</v>
      </c>
      <c r="W5" s="13">
        <f>((G5/(K5))*S5)/(VLOOKUP(D5,Chemicals!A:E,4,FALSE))</f>
        <v>1.013224780454076E-3</v>
      </c>
      <c r="X5" s="13">
        <f>((H5/(L5))*T5)/(VLOOKUP(E5,Chemicals!A:E,4,FALSE))</f>
        <v>7.7447988296281125E-3</v>
      </c>
      <c r="Y5" s="13">
        <f>((I5/(J5))*V5)/(VLOOKUP(F5,Chemicals!A:D,4,FALSE))</f>
        <v>0.55724094881398267</v>
      </c>
      <c r="Z5" s="14">
        <v>1</v>
      </c>
      <c r="AA5" s="14">
        <f t="shared" ref="AA5:AA17" si="4">X5/W5</f>
        <v>7.6437124111367334</v>
      </c>
      <c r="AB5" s="14">
        <f t="shared" ref="AB5:AB17" si="5">Y5/W5</f>
        <v>549.96774611479157</v>
      </c>
      <c r="AC5" s="10" t="s">
        <v>91</v>
      </c>
      <c r="AD5" s="15">
        <v>19</v>
      </c>
      <c r="AE5" s="15">
        <v>60</v>
      </c>
      <c r="AF5" s="15">
        <v>60</v>
      </c>
      <c r="AG5" s="15">
        <v>5</v>
      </c>
      <c r="AH5" s="10" t="s">
        <v>91</v>
      </c>
      <c r="AI5" s="10" t="s">
        <v>91</v>
      </c>
      <c r="AJ5" s="10">
        <f t="shared" ref="AJ5:AJ17" si="6">W5</f>
        <v>1.013224780454076E-3</v>
      </c>
      <c r="AK5" s="10">
        <f>AJ5*(VLOOKUP(C5,Structures!A:D,4,FALSE))</f>
        <v>0.2306099600313477</v>
      </c>
      <c r="AL5" s="10" t="s">
        <v>91</v>
      </c>
      <c r="AM5" s="10" t="s">
        <v>92</v>
      </c>
      <c r="AN5" s="10" t="s">
        <v>93</v>
      </c>
      <c r="AO5" s="16"/>
      <c r="AP5" s="22" t="s">
        <v>94</v>
      </c>
      <c r="AQ5" s="22" t="s">
        <v>94</v>
      </c>
      <c r="AR5" s="10"/>
      <c r="AS5" s="17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2" ht="12.75" customHeight="1">
      <c r="A6" s="10">
        <v>20220208</v>
      </c>
      <c r="B6" s="10">
        <v>1</v>
      </c>
      <c r="C6" s="10" t="s">
        <v>85</v>
      </c>
      <c r="D6" s="10" t="s">
        <v>86</v>
      </c>
      <c r="E6" s="10" t="s">
        <v>87</v>
      </c>
      <c r="F6" s="10" t="s">
        <v>88</v>
      </c>
      <c r="G6" s="12">
        <v>3.3683000000000001</v>
      </c>
      <c r="H6" s="12">
        <v>7.1067</v>
      </c>
      <c r="I6" s="12">
        <v>199.52500000000001</v>
      </c>
      <c r="J6" s="10">
        <f>I6/(VLOOKUP(F6,Chemicals!A:E,5,FALSE))</f>
        <v>252.5632911392405</v>
      </c>
      <c r="K6" s="10">
        <f t="shared" si="0"/>
        <v>126.28164556962025</v>
      </c>
      <c r="L6" s="10">
        <f t="shared" si="1"/>
        <v>126.28164556962025</v>
      </c>
      <c r="M6" s="10">
        <f t="shared" si="2"/>
        <v>0</v>
      </c>
      <c r="N6" s="13">
        <v>23</v>
      </c>
      <c r="O6" s="13" t="s">
        <v>89</v>
      </c>
      <c r="P6" s="13">
        <v>20</v>
      </c>
      <c r="Q6" s="13">
        <v>15</v>
      </c>
      <c r="R6" s="13" t="s">
        <v>90</v>
      </c>
      <c r="S6" s="13">
        <v>11.3</v>
      </c>
      <c r="T6" s="13">
        <v>11.3</v>
      </c>
      <c r="U6" s="13">
        <v>0</v>
      </c>
      <c r="V6" s="13">
        <f t="shared" si="3"/>
        <v>22.6</v>
      </c>
      <c r="W6" s="13">
        <f>((G6/(K6))*S6)/(VLOOKUP(D6,Chemicals!A:E,4,FALSE))</f>
        <v>1.013224780454076E-3</v>
      </c>
      <c r="X6" s="13">
        <f>((H6/(L6))*T6)/(VLOOKUP(E6,Chemicals!A:E,4,FALSE))</f>
        <v>7.7447988296281125E-3</v>
      </c>
      <c r="Y6" s="13">
        <f>((I6/(J6))*V6)/(VLOOKUP(F6,Chemicals!A:D,4,FALSE))</f>
        <v>0.55724094881398267</v>
      </c>
      <c r="Z6" s="14">
        <v>1</v>
      </c>
      <c r="AA6" s="14">
        <f t="shared" si="4"/>
        <v>7.6437124111367334</v>
      </c>
      <c r="AB6" s="14">
        <f t="shared" si="5"/>
        <v>549.96774611479157</v>
      </c>
      <c r="AC6" s="10" t="s">
        <v>91</v>
      </c>
      <c r="AD6" s="15">
        <v>19</v>
      </c>
      <c r="AE6" s="15">
        <v>60</v>
      </c>
      <c r="AF6" s="15">
        <v>60</v>
      </c>
      <c r="AG6" s="15">
        <v>4.5</v>
      </c>
      <c r="AH6" s="10" t="s">
        <v>91</v>
      </c>
      <c r="AI6" s="10" t="s">
        <v>91</v>
      </c>
      <c r="AJ6" s="10">
        <f t="shared" si="6"/>
        <v>1.013224780454076E-3</v>
      </c>
      <c r="AK6" s="10">
        <f>AJ6*(VLOOKUP(C6,Structures!A:D,4,FALSE))</f>
        <v>0.2306099600313477</v>
      </c>
      <c r="AL6" s="10" t="s">
        <v>91</v>
      </c>
      <c r="AM6" s="10" t="s">
        <v>95</v>
      </c>
      <c r="AN6" s="10" t="s">
        <v>96</v>
      </c>
      <c r="AO6" s="16"/>
      <c r="AP6" s="22" t="s">
        <v>94</v>
      </c>
      <c r="AQ6" s="22" t="s">
        <v>94</v>
      </c>
      <c r="AR6" s="10"/>
      <c r="AS6" s="10"/>
      <c r="AT6" s="17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</row>
    <row r="7" spans="1:62" ht="12.75" customHeight="1">
      <c r="A7" s="10">
        <v>20220208</v>
      </c>
      <c r="B7" s="10">
        <v>2</v>
      </c>
      <c r="C7" s="10" t="s">
        <v>85</v>
      </c>
      <c r="D7" s="10" t="s">
        <v>86</v>
      </c>
      <c r="E7" s="10" t="s">
        <v>87</v>
      </c>
      <c r="F7" s="10" t="s">
        <v>88</v>
      </c>
      <c r="G7" s="12">
        <v>3.3683000000000001</v>
      </c>
      <c r="H7" s="12">
        <v>7.1067</v>
      </c>
      <c r="I7" s="12">
        <v>199.52500000000001</v>
      </c>
      <c r="J7" s="10">
        <f>I7/(VLOOKUP(F7,Chemicals!A:E,5,FALSE))</f>
        <v>252.5632911392405</v>
      </c>
      <c r="K7" s="10">
        <f t="shared" si="0"/>
        <v>126.28164556962025</v>
      </c>
      <c r="L7" s="10">
        <f t="shared" si="1"/>
        <v>126.28164556962025</v>
      </c>
      <c r="M7" s="10">
        <f t="shared" si="2"/>
        <v>0</v>
      </c>
      <c r="N7" s="13">
        <v>23</v>
      </c>
      <c r="O7" s="13" t="s">
        <v>89</v>
      </c>
      <c r="P7" s="13">
        <v>20</v>
      </c>
      <c r="Q7" s="13">
        <v>15</v>
      </c>
      <c r="R7" s="13" t="s">
        <v>90</v>
      </c>
      <c r="S7" s="13">
        <v>11.3</v>
      </c>
      <c r="T7" s="13">
        <v>11.3</v>
      </c>
      <c r="U7" s="13">
        <v>0</v>
      </c>
      <c r="V7" s="13">
        <f t="shared" si="3"/>
        <v>22.6</v>
      </c>
      <c r="W7" s="13">
        <f>((G7/(K7))*S7)/(VLOOKUP(D7,Chemicals!A:E,4,FALSE))</f>
        <v>1.013224780454076E-3</v>
      </c>
      <c r="X7" s="13">
        <f>((H7/(L7))*T7)/(VLOOKUP(E7,Chemicals!A:E,4,FALSE))</f>
        <v>7.7447988296281125E-3</v>
      </c>
      <c r="Y7" s="13">
        <f>((I7/(J7))*V7)/(VLOOKUP(F7,Chemicals!A:D,4,FALSE))</f>
        <v>0.55724094881398267</v>
      </c>
      <c r="Z7" s="14">
        <v>1</v>
      </c>
      <c r="AA7" s="14">
        <f t="shared" si="4"/>
        <v>7.6437124111367334</v>
      </c>
      <c r="AB7" s="14">
        <f t="shared" si="5"/>
        <v>549.96774611479157</v>
      </c>
      <c r="AC7" s="10" t="s">
        <v>91</v>
      </c>
      <c r="AD7" s="15">
        <v>19</v>
      </c>
      <c r="AE7" s="15">
        <v>60</v>
      </c>
      <c r="AF7" s="15">
        <v>60</v>
      </c>
      <c r="AG7" s="15">
        <v>4</v>
      </c>
      <c r="AH7" s="10" t="s">
        <v>91</v>
      </c>
      <c r="AI7" s="10" t="s">
        <v>91</v>
      </c>
      <c r="AJ7" s="10">
        <f t="shared" si="6"/>
        <v>1.013224780454076E-3</v>
      </c>
      <c r="AK7" s="10">
        <f>AJ7*(VLOOKUP(C7,Structures!A:D,4,FALSE))</f>
        <v>0.2306099600313477</v>
      </c>
      <c r="AL7" s="10" t="s">
        <v>91</v>
      </c>
      <c r="AM7" s="10" t="s">
        <v>97</v>
      </c>
      <c r="AN7" s="10" t="s">
        <v>98</v>
      </c>
      <c r="AO7" s="16"/>
      <c r="AP7" s="22" t="s">
        <v>94</v>
      </c>
      <c r="AQ7" s="22" t="s">
        <v>94</v>
      </c>
      <c r="AR7" s="10"/>
      <c r="AS7" s="10"/>
      <c r="AT7" s="17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</row>
    <row r="8" spans="1:62" ht="12.75" customHeight="1">
      <c r="A8" s="10">
        <v>20220208</v>
      </c>
      <c r="B8" s="10">
        <v>3</v>
      </c>
      <c r="C8" s="10" t="s">
        <v>85</v>
      </c>
      <c r="D8" s="10" t="s">
        <v>86</v>
      </c>
      <c r="E8" s="10" t="s">
        <v>87</v>
      </c>
      <c r="F8" s="10" t="s">
        <v>88</v>
      </c>
      <c r="G8" s="12">
        <v>3.3683000000000001</v>
      </c>
      <c r="H8" s="12">
        <v>7.1067</v>
      </c>
      <c r="I8" s="12">
        <v>199.52500000000001</v>
      </c>
      <c r="J8" s="10">
        <f>I8/(VLOOKUP(F8,Chemicals!A:E,5,FALSE))</f>
        <v>252.5632911392405</v>
      </c>
      <c r="K8" s="10">
        <f t="shared" si="0"/>
        <v>126.28164556962025</v>
      </c>
      <c r="L8" s="10">
        <f t="shared" si="1"/>
        <v>126.28164556962025</v>
      </c>
      <c r="M8" s="10">
        <f t="shared" si="2"/>
        <v>0</v>
      </c>
      <c r="N8" s="13">
        <v>23</v>
      </c>
      <c r="O8" s="13" t="s">
        <v>89</v>
      </c>
      <c r="P8" s="13">
        <v>20</v>
      </c>
      <c r="Q8" s="13">
        <v>15</v>
      </c>
      <c r="R8" s="13" t="s">
        <v>90</v>
      </c>
      <c r="S8" s="13">
        <v>11.3</v>
      </c>
      <c r="T8" s="13">
        <v>11.3</v>
      </c>
      <c r="U8" s="13">
        <v>0</v>
      </c>
      <c r="V8" s="13">
        <f t="shared" si="3"/>
        <v>22.6</v>
      </c>
      <c r="W8" s="13">
        <f>((G8/(K8))*S8)/(VLOOKUP(D8,Chemicals!A:E,4,FALSE))</f>
        <v>1.013224780454076E-3</v>
      </c>
      <c r="X8" s="13">
        <f>((H8/(L8))*T8)/(VLOOKUP(E8,Chemicals!A:E,4,FALSE))</f>
        <v>7.7447988296281125E-3</v>
      </c>
      <c r="Y8" s="13">
        <f>((I8/(J8))*V8)/(VLOOKUP(F8,Chemicals!A:D,4,FALSE))</f>
        <v>0.55724094881398267</v>
      </c>
      <c r="Z8" s="14">
        <v>1</v>
      </c>
      <c r="AA8" s="14">
        <f t="shared" si="4"/>
        <v>7.6437124111367334</v>
      </c>
      <c r="AB8" s="14">
        <f t="shared" si="5"/>
        <v>549.96774611479157</v>
      </c>
      <c r="AC8" s="10" t="s">
        <v>91</v>
      </c>
      <c r="AD8" s="15">
        <v>19</v>
      </c>
      <c r="AE8" s="15">
        <v>60</v>
      </c>
      <c r="AF8" s="15">
        <v>60</v>
      </c>
      <c r="AG8" s="15">
        <v>3.5</v>
      </c>
      <c r="AH8" s="10" t="s">
        <v>91</v>
      </c>
      <c r="AI8" s="10" t="s">
        <v>91</v>
      </c>
      <c r="AJ8" s="10">
        <f t="shared" si="6"/>
        <v>1.013224780454076E-3</v>
      </c>
      <c r="AK8" s="10">
        <f>AJ8*(VLOOKUP(C8,Structures!A:D,4,FALSE))</f>
        <v>0.2306099600313477</v>
      </c>
      <c r="AL8" s="10" t="s">
        <v>91</v>
      </c>
      <c r="AM8" s="10" t="s">
        <v>99</v>
      </c>
      <c r="AN8" s="10" t="s">
        <v>100</v>
      </c>
      <c r="AO8" s="16"/>
      <c r="AP8" s="22" t="s">
        <v>94</v>
      </c>
      <c r="AQ8" s="22" t="s">
        <v>94</v>
      </c>
      <c r="AR8" s="10"/>
      <c r="AS8" s="10"/>
      <c r="AT8" s="17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2" ht="12.75" customHeight="1">
      <c r="A9" s="10">
        <v>20220208</v>
      </c>
      <c r="B9" s="10">
        <v>4</v>
      </c>
      <c r="C9" s="10" t="s">
        <v>85</v>
      </c>
      <c r="D9" s="10" t="s">
        <v>86</v>
      </c>
      <c r="E9" s="10" t="s">
        <v>87</v>
      </c>
      <c r="F9" s="10" t="s">
        <v>88</v>
      </c>
      <c r="G9" s="12">
        <v>3.3683000000000001</v>
      </c>
      <c r="H9" s="12">
        <v>7.1067</v>
      </c>
      <c r="I9" s="12">
        <v>199.52500000000001</v>
      </c>
      <c r="J9" s="10">
        <f>I9/(VLOOKUP(F9,Chemicals!A:E,5,FALSE))</f>
        <v>252.5632911392405</v>
      </c>
      <c r="K9" s="10">
        <f t="shared" si="0"/>
        <v>126.28164556962025</v>
      </c>
      <c r="L9" s="10">
        <f t="shared" si="1"/>
        <v>126.28164556962025</v>
      </c>
      <c r="M9" s="10">
        <f t="shared" si="2"/>
        <v>0</v>
      </c>
      <c r="N9" s="13">
        <v>23</v>
      </c>
      <c r="O9" s="13" t="s">
        <v>89</v>
      </c>
      <c r="P9" s="13">
        <v>20</v>
      </c>
      <c r="Q9" s="13">
        <v>15</v>
      </c>
      <c r="R9" s="13" t="s">
        <v>90</v>
      </c>
      <c r="S9" s="13">
        <v>11.3</v>
      </c>
      <c r="T9" s="13">
        <v>11.3</v>
      </c>
      <c r="U9" s="13">
        <v>0</v>
      </c>
      <c r="V9" s="13">
        <f t="shared" si="3"/>
        <v>22.6</v>
      </c>
      <c r="W9" s="13">
        <f>((G9/(K9))*S9)/(VLOOKUP(D9,Chemicals!A:E,4,FALSE))</f>
        <v>1.013224780454076E-3</v>
      </c>
      <c r="X9" s="13">
        <f>((H9/(L9))*T9)/(VLOOKUP(E9,Chemicals!A:E,4,FALSE))</f>
        <v>7.7447988296281125E-3</v>
      </c>
      <c r="Y9" s="13">
        <f>((I9/(J9))*V9)/(VLOOKUP(F9,Chemicals!A:D,4,FALSE))</f>
        <v>0.55724094881398267</v>
      </c>
      <c r="Z9" s="14">
        <v>1</v>
      </c>
      <c r="AA9" s="14">
        <f t="shared" si="4"/>
        <v>7.6437124111367334</v>
      </c>
      <c r="AB9" s="14">
        <f t="shared" si="5"/>
        <v>549.96774611479157</v>
      </c>
      <c r="AC9" s="10" t="s">
        <v>91</v>
      </c>
      <c r="AD9" s="15">
        <v>19</v>
      </c>
      <c r="AE9" s="15">
        <v>60</v>
      </c>
      <c r="AF9" s="15">
        <v>60</v>
      </c>
      <c r="AG9" s="15">
        <v>3</v>
      </c>
      <c r="AH9" s="10" t="s">
        <v>91</v>
      </c>
      <c r="AI9" s="10" t="s">
        <v>91</v>
      </c>
      <c r="AJ9" s="10">
        <f t="shared" si="6"/>
        <v>1.013224780454076E-3</v>
      </c>
      <c r="AK9" s="10">
        <f>AJ9*(VLOOKUP(C9,Structures!A:D,4,FALSE))</f>
        <v>0.2306099600313477</v>
      </c>
      <c r="AL9" s="10" t="s">
        <v>91</v>
      </c>
      <c r="AM9" s="10" t="s">
        <v>101</v>
      </c>
      <c r="AN9" s="10" t="s">
        <v>102</v>
      </c>
      <c r="AO9" s="16"/>
      <c r="AP9" s="22" t="s">
        <v>94</v>
      </c>
      <c r="AQ9" s="22" t="s">
        <v>94</v>
      </c>
      <c r="AR9" s="10"/>
      <c r="AS9" s="10"/>
      <c r="AT9" s="17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2" ht="12.75" customHeight="1">
      <c r="A10" s="10">
        <v>20220208</v>
      </c>
      <c r="B10" s="10">
        <v>5</v>
      </c>
      <c r="C10" s="10" t="s">
        <v>85</v>
      </c>
      <c r="D10" s="10" t="s">
        <v>86</v>
      </c>
      <c r="E10" s="10" t="s">
        <v>87</v>
      </c>
      <c r="F10" s="10" t="s">
        <v>88</v>
      </c>
      <c r="G10" s="12">
        <v>3.3683000000000001</v>
      </c>
      <c r="H10" s="12">
        <v>7.1067</v>
      </c>
      <c r="I10" s="12">
        <v>199.52500000000001</v>
      </c>
      <c r="J10" s="10">
        <f>I10/(VLOOKUP(F10,Chemicals!A:E,5,FALSE))</f>
        <v>252.5632911392405</v>
      </c>
      <c r="K10" s="10">
        <f t="shared" si="0"/>
        <v>126.28164556962025</v>
      </c>
      <c r="L10" s="10">
        <f t="shared" si="1"/>
        <v>126.28164556962025</v>
      </c>
      <c r="M10" s="10">
        <f t="shared" si="2"/>
        <v>0</v>
      </c>
      <c r="N10" s="13">
        <v>23</v>
      </c>
      <c r="O10" s="13" t="s">
        <v>89</v>
      </c>
      <c r="P10" s="13">
        <v>20</v>
      </c>
      <c r="Q10" s="13">
        <v>15</v>
      </c>
      <c r="R10" s="13" t="s">
        <v>90</v>
      </c>
      <c r="S10" s="13">
        <v>11.3</v>
      </c>
      <c r="T10" s="13">
        <v>11.3</v>
      </c>
      <c r="U10" s="13">
        <v>0</v>
      </c>
      <c r="V10" s="13">
        <f t="shared" si="3"/>
        <v>22.6</v>
      </c>
      <c r="W10" s="13">
        <f>((G10/(K10))*S10)/(VLOOKUP(D10,Chemicals!A:E,4,FALSE))</f>
        <v>1.013224780454076E-3</v>
      </c>
      <c r="X10" s="13">
        <f>((H10/(L10))*T10)/(VLOOKUP(E10,Chemicals!A:E,4,FALSE))</f>
        <v>7.7447988296281125E-3</v>
      </c>
      <c r="Y10" s="13">
        <f>((I10/(J10))*V10)/(VLOOKUP(F10,Chemicals!A:D,4,FALSE))</f>
        <v>0.55724094881398267</v>
      </c>
      <c r="Z10" s="14">
        <v>1</v>
      </c>
      <c r="AA10" s="14">
        <f t="shared" si="4"/>
        <v>7.6437124111367334</v>
      </c>
      <c r="AB10" s="14">
        <f t="shared" si="5"/>
        <v>549.96774611479157</v>
      </c>
      <c r="AC10" s="10" t="s">
        <v>91</v>
      </c>
      <c r="AD10" s="15">
        <v>19</v>
      </c>
      <c r="AE10" s="15">
        <v>60</v>
      </c>
      <c r="AF10" s="15">
        <v>60</v>
      </c>
      <c r="AG10" s="15">
        <v>2.5</v>
      </c>
      <c r="AH10" s="10" t="s">
        <v>91</v>
      </c>
      <c r="AI10" s="10" t="s">
        <v>91</v>
      </c>
      <c r="AJ10" s="10">
        <f t="shared" si="6"/>
        <v>1.013224780454076E-3</v>
      </c>
      <c r="AK10" s="10">
        <f>AJ10*(VLOOKUP(C10,Structures!A:D,4,FALSE))</f>
        <v>0.2306099600313477</v>
      </c>
      <c r="AL10" s="10" t="s">
        <v>91</v>
      </c>
      <c r="AM10" s="10" t="s">
        <v>103</v>
      </c>
      <c r="AN10" s="10" t="s">
        <v>104</v>
      </c>
      <c r="AO10" s="16"/>
      <c r="AP10" s="22" t="s">
        <v>94</v>
      </c>
      <c r="AQ10" s="22" t="s">
        <v>94</v>
      </c>
      <c r="AR10" s="10"/>
      <c r="AS10" s="10"/>
      <c r="AT10" s="17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2" ht="12.75" customHeight="1">
      <c r="A11" s="10">
        <v>20220208</v>
      </c>
      <c r="B11" s="10">
        <v>6</v>
      </c>
      <c r="C11" s="10" t="s">
        <v>85</v>
      </c>
      <c r="D11" s="10" t="s">
        <v>86</v>
      </c>
      <c r="E11" s="10" t="s">
        <v>87</v>
      </c>
      <c r="F11" s="10" t="s">
        <v>88</v>
      </c>
      <c r="G11" s="12">
        <v>3.3683000000000001</v>
      </c>
      <c r="H11" s="12">
        <v>7.1067</v>
      </c>
      <c r="I11" s="12">
        <v>199.52500000000001</v>
      </c>
      <c r="J11" s="10">
        <f>I11/(VLOOKUP(F11,Chemicals!A:E,5,FALSE))</f>
        <v>252.5632911392405</v>
      </c>
      <c r="K11" s="10">
        <f t="shared" si="0"/>
        <v>126.28164556962025</v>
      </c>
      <c r="L11" s="10">
        <f t="shared" si="1"/>
        <v>126.28164556962025</v>
      </c>
      <c r="M11" s="10">
        <f t="shared" si="2"/>
        <v>0</v>
      </c>
      <c r="N11" s="13">
        <v>23</v>
      </c>
      <c r="O11" s="13" t="s">
        <v>89</v>
      </c>
      <c r="P11" s="13">
        <v>20</v>
      </c>
      <c r="Q11" s="13">
        <v>15</v>
      </c>
      <c r="R11" s="13" t="s">
        <v>90</v>
      </c>
      <c r="S11" s="13">
        <v>11.3</v>
      </c>
      <c r="T11" s="13">
        <v>11.3</v>
      </c>
      <c r="U11" s="13">
        <v>0</v>
      </c>
      <c r="V11" s="13">
        <f t="shared" si="3"/>
        <v>22.6</v>
      </c>
      <c r="W11" s="13">
        <f>((G11/(K11))*S11)/(VLOOKUP(D11,Chemicals!A:E,4,FALSE))</f>
        <v>1.013224780454076E-3</v>
      </c>
      <c r="X11" s="13">
        <f>((H11/(L11))*T11)/(VLOOKUP(E11,Chemicals!A:E,4,FALSE))</f>
        <v>7.7447988296281125E-3</v>
      </c>
      <c r="Y11" s="13">
        <f>((I11/(J11))*V11)/(VLOOKUP(F11,Chemicals!A:D,4,FALSE))</f>
        <v>0.55724094881398267</v>
      </c>
      <c r="Z11" s="14">
        <v>1</v>
      </c>
      <c r="AA11" s="14">
        <f t="shared" si="4"/>
        <v>7.6437124111367334</v>
      </c>
      <c r="AB11" s="14">
        <f t="shared" si="5"/>
        <v>549.96774611479157</v>
      </c>
      <c r="AC11" s="10" t="s">
        <v>91</v>
      </c>
      <c r="AD11" s="15">
        <v>19</v>
      </c>
      <c r="AE11" s="15">
        <v>60</v>
      </c>
      <c r="AF11" s="15">
        <v>60</v>
      </c>
      <c r="AG11" s="15">
        <v>2</v>
      </c>
      <c r="AH11" s="10" t="s">
        <v>91</v>
      </c>
      <c r="AI11" s="10" t="s">
        <v>91</v>
      </c>
      <c r="AJ11" s="10">
        <f t="shared" si="6"/>
        <v>1.013224780454076E-3</v>
      </c>
      <c r="AK11" s="10">
        <f>AJ11*(VLOOKUP(C11,Structures!A:D,4,FALSE))</f>
        <v>0.2306099600313477</v>
      </c>
      <c r="AL11" s="10" t="s">
        <v>91</v>
      </c>
      <c r="AM11" s="10" t="s">
        <v>105</v>
      </c>
      <c r="AN11" s="10" t="s">
        <v>106</v>
      </c>
      <c r="AO11" s="16"/>
      <c r="AP11" s="22" t="s">
        <v>94</v>
      </c>
      <c r="AQ11" s="22" t="s">
        <v>94</v>
      </c>
      <c r="AR11" s="10"/>
      <c r="AS11" s="10"/>
      <c r="AT11" s="17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2" ht="12.75" customHeight="1">
      <c r="A12" s="10">
        <v>20220208</v>
      </c>
      <c r="B12" s="10">
        <v>7</v>
      </c>
      <c r="C12" s="10" t="s">
        <v>85</v>
      </c>
      <c r="D12" s="10" t="s">
        <v>86</v>
      </c>
      <c r="E12" s="10" t="s">
        <v>87</v>
      </c>
      <c r="F12" s="10" t="s">
        <v>88</v>
      </c>
      <c r="G12" s="12">
        <v>3.3683000000000001</v>
      </c>
      <c r="H12" s="12">
        <v>7.1067</v>
      </c>
      <c r="I12" s="12">
        <v>199.52500000000001</v>
      </c>
      <c r="J12" s="10">
        <f>I12/(VLOOKUP(F12,Chemicals!A:E,5,FALSE))</f>
        <v>252.5632911392405</v>
      </c>
      <c r="K12" s="10">
        <f t="shared" si="0"/>
        <v>126.28164556962025</v>
      </c>
      <c r="L12" s="10">
        <f t="shared" si="1"/>
        <v>126.28164556962025</v>
      </c>
      <c r="M12" s="10">
        <f t="shared" si="2"/>
        <v>0</v>
      </c>
      <c r="N12" s="13">
        <v>23</v>
      </c>
      <c r="O12" s="13" t="s">
        <v>89</v>
      </c>
      <c r="P12" s="13">
        <v>20</v>
      </c>
      <c r="Q12" s="13">
        <v>15</v>
      </c>
      <c r="R12" s="13" t="s">
        <v>90</v>
      </c>
      <c r="S12" s="13">
        <v>11.3</v>
      </c>
      <c r="T12" s="13">
        <v>11.3</v>
      </c>
      <c r="U12" s="13">
        <v>0</v>
      </c>
      <c r="V12" s="13">
        <f t="shared" si="3"/>
        <v>22.6</v>
      </c>
      <c r="W12" s="13">
        <f>((G12/(K12))*S12)/(VLOOKUP(D12,Chemicals!A:E,4,FALSE))</f>
        <v>1.013224780454076E-3</v>
      </c>
      <c r="X12" s="13">
        <f>((H12/(L12))*T12)/(VLOOKUP(E12,Chemicals!A:E,4,FALSE))</f>
        <v>7.7447988296281125E-3</v>
      </c>
      <c r="Y12" s="13">
        <f>((I12/(J12))*V12)/(VLOOKUP(F12,Chemicals!A:D,4,FALSE))</f>
        <v>0.55724094881398267</v>
      </c>
      <c r="Z12" s="14">
        <v>1</v>
      </c>
      <c r="AA12" s="14">
        <f t="shared" si="4"/>
        <v>7.6437124111367334</v>
      </c>
      <c r="AB12" s="14">
        <f t="shared" si="5"/>
        <v>549.96774611479157</v>
      </c>
      <c r="AC12" s="10" t="s">
        <v>91</v>
      </c>
      <c r="AD12" s="15">
        <v>19</v>
      </c>
      <c r="AE12" s="15">
        <v>60</v>
      </c>
      <c r="AF12" s="15">
        <v>60</v>
      </c>
      <c r="AG12" s="15">
        <v>1.5</v>
      </c>
      <c r="AH12" s="10" t="s">
        <v>91</v>
      </c>
      <c r="AI12" s="10" t="s">
        <v>91</v>
      </c>
      <c r="AJ12" s="10">
        <f t="shared" si="6"/>
        <v>1.013224780454076E-3</v>
      </c>
      <c r="AK12" s="10">
        <f>AJ12*(VLOOKUP(C12,Structures!A:D,4,FALSE))</f>
        <v>0.2306099600313477</v>
      </c>
      <c r="AL12" s="10" t="s">
        <v>91</v>
      </c>
      <c r="AM12" s="10" t="s">
        <v>107</v>
      </c>
      <c r="AN12" s="10" t="s">
        <v>108</v>
      </c>
      <c r="AO12" s="16"/>
      <c r="AP12" s="22" t="s">
        <v>94</v>
      </c>
      <c r="AQ12" s="22" t="s">
        <v>94</v>
      </c>
      <c r="AR12" s="10"/>
      <c r="AS12" s="10"/>
      <c r="AT12" s="17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2" ht="12.75" customHeight="1">
      <c r="A13" s="10">
        <v>20220208</v>
      </c>
      <c r="B13" s="10">
        <v>8</v>
      </c>
      <c r="C13" s="10" t="s">
        <v>85</v>
      </c>
      <c r="D13" s="10" t="s">
        <v>86</v>
      </c>
      <c r="E13" s="10" t="s">
        <v>87</v>
      </c>
      <c r="F13" s="10" t="s">
        <v>88</v>
      </c>
      <c r="G13" s="12">
        <v>3.3683000000000001</v>
      </c>
      <c r="H13" s="12">
        <v>7.1067</v>
      </c>
      <c r="I13" s="12">
        <v>199.52500000000001</v>
      </c>
      <c r="J13" s="10">
        <f>I13/(VLOOKUP(F13,Chemicals!A:E,5,FALSE))</f>
        <v>252.5632911392405</v>
      </c>
      <c r="K13" s="10">
        <f t="shared" si="0"/>
        <v>126.28164556962025</v>
      </c>
      <c r="L13" s="10">
        <f t="shared" si="1"/>
        <v>126.28164556962025</v>
      </c>
      <c r="M13" s="10">
        <f t="shared" si="2"/>
        <v>0</v>
      </c>
      <c r="N13" s="13">
        <v>23</v>
      </c>
      <c r="O13" s="13" t="s">
        <v>89</v>
      </c>
      <c r="P13" s="13">
        <v>20</v>
      </c>
      <c r="Q13" s="13">
        <v>15</v>
      </c>
      <c r="R13" s="13" t="s">
        <v>90</v>
      </c>
      <c r="S13" s="13">
        <v>11.3</v>
      </c>
      <c r="T13" s="13">
        <v>11.3</v>
      </c>
      <c r="U13" s="13">
        <v>0</v>
      </c>
      <c r="V13" s="13">
        <f t="shared" si="3"/>
        <v>22.6</v>
      </c>
      <c r="W13" s="13">
        <f>((G13/(K13))*S13)/(VLOOKUP(D13,Chemicals!A:E,4,FALSE))</f>
        <v>1.013224780454076E-3</v>
      </c>
      <c r="X13" s="13">
        <f>((H13/(L13))*T13)/(VLOOKUP(E13,Chemicals!A:E,4,FALSE))</f>
        <v>7.7447988296281125E-3</v>
      </c>
      <c r="Y13" s="13">
        <f>((I13/(J13))*V13)/(VLOOKUP(F13,Chemicals!A:D,4,FALSE))</f>
        <v>0.55724094881398267</v>
      </c>
      <c r="Z13" s="14">
        <v>1</v>
      </c>
      <c r="AA13" s="14">
        <f t="shared" si="4"/>
        <v>7.6437124111367334</v>
      </c>
      <c r="AB13" s="14">
        <f t="shared" si="5"/>
        <v>549.96774611479157</v>
      </c>
      <c r="AC13" s="10" t="s">
        <v>91</v>
      </c>
      <c r="AD13" s="15">
        <v>19</v>
      </c>
      <c r="AE13" s="15">
        <v>60</v>
      </c>
      <c r="AF13" s="15">
        <v>60</v>
      </c>
      <c r="AG13" s="15">
        <v>1</v>
      </c>
      <c r="AH13" s="10" t="s">
        <v>91</v>
      </c>
      <c r="AI13" s="10" t="s">
        <v>91</v>
      </c>
      <c r="AJ13" s="10">
        <f t="shared" si="6"/>
        <v>1.013224780454076E-3</v>
      </c>
      <c r="AK13" s="10">
        <f>AJ13*(VLOOKUP(C13,Structures!A:D,4,FALSE))</f>
        <v>0.2306099600313477</v>
      </c>
      <c r="AL13" s="10" t="s">
        <v>91</v>
      </c>
      <c r="AM13" s="10" t="s">
        <v>109</v>
      </c>
      <c r="AN13" s="10" t="s">
        <v>110</v>
      </c>
      <c r="AO13" s="16"/>
      <c r="AP13" s="22" t="s">
        <v>94</v>
      </c>
      <c r="AQ13" s="22" t="s">
        <v>94</v>
      </c>
      <c r="AR13" s="10"/>
      <c r="AS13" s="17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 ht="12.75" customHeight="1">
      <c r="A14" s="10">
        <v>20220208</v>
      </c>
      <c r="B14" s="10">
        <v>9</v>
      </c>
      <c r="C14" s="10" t="s">
        <v>85</v>
      </c>
      <c r="D14" s="10" t="s">
        <v>86</v>
      </c>
      <c r="E14" s="10" t="s">
        <v>87</v>
      </c>
      <c r="F14" s="10" t="s">
        <v>88</v>
      </c>
      <c r="G14" s="12">
        <v>3.3683000000000001</v>
      </c>
      <c r="H14" s="12">
        <v>7.1067</v>
      </c>
      <c r="I14" s="12">
        <v>199.52500000000001</v>
      </c>
      <c r="J14" s="10">
        <f>I14/(VLOOKUP(F14,Chemicals!A:E,5,FALSE))</f>
        <v>252.5632911392405</v>
      </c>
      <c r="K14" s="10">
        <f t="shared" si="0"/>
        <v>126.28164556962025</v>
      </c>
      <c r="L14" s="10">
        <f t="shared" si="1"/>
        <v>126.28164556962025</v>
      </c>
      <c r="M14" s="10">
        <f t="shared" si="2"/>
        <v>0</v>
      </c>
      <c r="N14" s="13">
        <v>23</v>
      </c>
      <c r="O14" s="13" t="s">
        <v>89</v>
      </c>
      <c r="P14" s="13">
        <v>20</v>
      </c>
      <c r="Q14" s="13">
        <v>15</v>
      </c>
      <c r="R14" s="13" t="s">
        <v>90</v>
      </c>
      <c r="S14" s="13">
        <v>11.3</v>
      </c>
      <c r="T14" s="13">
        <v>11.3</v>
      </c>
      <c r="U14" s="13">
        <v>0</v>
      </c>
      <c r="V14" s="13">
        <f t="shared" si="3"/>
        <v>22.6</v>
      </c>
      <c r="W14" s="13">
        <f>((G14/(K14))*S14)/(VLOOKUP(D14,Chemicals!A:E,4,FALSE))</f>
        <v>1.013224780454076E-3</v>
      </c>
      <c r="X14" s="13">
        <f>((H14/(L14))*T14)/(VLOOKUP(E14,Chemicals!A:E,4,FALSE))</f>
        <v>7.7447988296281125E-3</v>
      </c>
      <c r="Y14" s="13">
        <f>((I14/(J14))*V14)/(VLOOKUP(F14,Chemicals!A:D,4,FALSE))</f>
        <v>0.55724094881398267</v>
      </c>
      <c r="Z14" s="14">
        <v>1</v>
      </c>
      <c r="AA14" s="14">
        <f t="shared" si="4"/>
        <v>7.6437124111367334</v>
      </c>
      <c r="AB14" s="14">
        <f t="shared" si="5"/>
        <v>549.96774611479157</v>
      </c>
      <c r="AC14" s="10" t="s">
        <v>91</v>
      </c>
      <c r="AD14" s="15">
        <v>19</v>
      </c>
      <c r="AE14" s="15">
        <v>60</v>
      </c>
      <c r="AF14" s="15">
        <v>60</v>
      </c>
      <c r="AG14" s="15">
        <v>0.5</v>
      </c>
      <c r="AH14" s="10" t="s">
        <v>91</v>
      </c>
      <c r="AI14" s="10" t="s">
        <v>91</v>
      </c>
      <c r="AJ14" s="10">
        <f t="shared" si="6"/>
        <v>1.013224780454076E-3</v>
      </c>
      <c r="AK14" s="10">
        <f>AJ14*(VLOOKUP(C14,Structures!A:D,4,FALSE))</f>
        <v>0.2306099600313477</v>
      </c>
      <c r="AL14" s="10" t="s">
        <v>91</v>
      </c>
      <c r="AM14" s="10" t="s">
        <v>111</v>
      </c>
      <c r="AN14" s="10" t="s">
        <v>112</v>
      </c>
      <c r="AO14" s="16"/>
      <c r="AP14" s="22" t="s">
        <v>94</v>
      </c>
      <c r="AQ14" s="22" t="s">
        <v>94</v>
      </c>
      <c r="AR14" s="10"/>
      <c r="AS14" s="17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 ht="12.75" customHeight="1">
      <c r="A15" s="10">
        <v>20220208</v>
      </c>
      <c r="B15" s="10">
        <v>10</v>
      </c>
      <c r="C15" s="10" t="s">
        <v>85</v>
      </c>
      <c r="D15" s="10" t="s">
        <v>86</v>
      </c>
      <c r="E15" s="10" t="s">
        <v>87</v>
      </c>
      <c r="F15" s="10" t="s">
        <v>88</v>
      </c>
      <c r="G15" s="12">
        <v>3.3683000000000001</v>
      </c>
      <c r="H15" s="12">
        <v>7.1067</v>
      </c>
      <c r="I15" s="12">
        <v>199.52500000000001</v>
      </c>
      <c r="J15" s="10">
        <f>I15/(VLOOKUP(F15,Chemicals!A:E,5,FALSE))</f>
        <v>252.5632911392405</v>
      </c>
      <c r="K15" s="10">
        <f t="shared" si="0"/>
        <v>126.28164556962025</v>
      </c>
      <c r="L15" s="10">
        <f t="shared" si="1"/>
        <v>126.28164556962025</v>
      </c>
      <c r="M15" s="10">
        <f t="shared" si="2"/>
        <v>0</v>
      </c>
      <c r="N15" s="13">
        <v>23</v>
      </c>
      <c r="O15" s="13" t="s">
        <v>89</v>
      </c>
      <c r="P15" s="13">
        <v>20</v>
      </c>
      <c r="Q15" s="13">
        <v>15</v>
      </c>
      <c r="R15" s="13" t="s">
        <v>90</v>
      </c>
      <c r="S15" s="13">
        <v>11.3</v>
      </c>
      <c r="T15" s="13">
        <v>11.3</v>
      </c>
      <c r="U15" s="13">
        <v>0</v>
      </c>
      <c r="V15" s="13">
        <f t="shared" si="3"/>
        <v>22.6</v>
      </c>
      <c r="W15" s="13">
        <f>((G15/(K15))*S15)/(VLOOKUP(D15,Chemicals!A:E,4,FALSE))</f>
        <v>1.013224780454076E-3</v>
      </c>
      <c r="X15" s="13">
        <f>((H15/(L15))*T15)/(VLOOKUP(E15,Chemicals!A:E,4,FALSE))</f>
        <v>7.7447988296281125E-3</v>
      </c>
      <c r="Y15" s="13">
        <f>((I15/(J15))*V15)/(VLOOKUP(F15,Chemicals!A:D,4,FALSE))</f>
        <v>0.55724094881398267</v>
      </c>
      <c r="Z15" s="14">
        <v>1</v>
      </c>
      <c r="AA15" s="14">
        <f t="shared" si="4"/>
        <v>7.6437124111367334</v>
      </c>
      <c r="AB15" s="14">
        <f t="shared" si="5"/>
        <v>549.96774611479157</v>
      </c>
      <c r="AC15" s="10" t="s">
        <v>91</v>
      </c>
      <c r="AD15" s="15">
        <v>19</v>
      </c>
      <c r="AE15" s="15">
        <v>60</v>
      </c>
      <c r="AF15" s="15">
        <v>60</v>
      </c>
      <c r="AG15" s="15" t="s">
        <v>91</v>
      </c>
      <c r="AH15" s="10" t="s">
        <v>91</v>
      </c>
      <c r="AI15" s="10" t="s">
        <v>91</v>
      </c>
      <c r="AJ15" s="10">
        <f t="shared" si="6"/>
        <v>1.013224780454076E-3</v>
      </c>
      <c r="AK15" s="10">
        <f>AJ15*(VLOOKUP(C15,Structures!A:D,4,FALSE))</f>
        <v>0.2306099600313477</v>
      </c>
      <c r="AL15" s="10" t="s">
        <v>91</v>
      </c>
      <c r="AM15" s="10" t="s">
        <v>113</v>
      </c>
      <c r="AN15" s="10" t="s">
        <v>114</v>
      </c>
      <c r="AO15" s="16"/>
      <c r="AP15" s="22" t="s">
        <v>94</v>
      </c>
      <c r="AQ15" s="22" t="s">
        <v>94</v>
      </c>
      <c r="AR15" s="10"/>
      <c r="AS15" s="17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 ht="12.75" customHeight="1">
      <c r="A16" s="10">
        <v>20220208</v>
      </c>
      <c r="B16" s="10">
        <v>11</v>
      </c>
      <c r="C16" s="10" t="s">
        <v>85</v>
      </c>
      <c r="D16" s="10" t="s">
        <v>86</v>
      </c>
      <c r="E16" s="10" t="s">
        <v>87</v>
      </c>
      <c r="F16" s="10" t="s">
        <v>88</v>
      </c>
      <c r="G16" s="12">
        <v>3.3683000000000001</v>
      </c>
      <c r="H16" s="12">
        <v>7.1067</v>
      </c>
      <c r="I16" s="12">
        <v>199.52500000000001</v>
      </c>
      <c r="J16" s="10">
        <f>I16/(VLOOKUP(F16,Chemicals!A:E,5,FALSE))</f>
        <v>252.5632911392405</v>
      </c>
      <c r="K16" s="10">
        <f t="shared" si="0"/>
        <v>126.28164556962025</v>
      </c>
      <c r="L16" s="10">
        <f t="shared" si="1"/>
        <v>126.28164556962025</v>
      </c>
      <c r="M16" s="10">
        <f t="shared" si="2"/>
        <v>0</v>
      </c>
      <c r="N16" s="13">
        <v>23</v>
      </c>
      <c r="O16" s="13" t="s">
        <v>89</v>
      </c>
      <c r="P16" s="13">
        <v>20</v>
      </c>
      <c r="Q16" s="13">
        <v>15</v>
      </c>
      <c r="R16" s="13" t="s">
        <v>90</v>
      </c>
      <c r="S16" s="13">
        <v>11.3</v>
      </c>
      <c r="T16" s="13">
        <v>11.3</v>
      </c>
      <c r="U16" s="13">
        <v>0</v>
      </c>
      <c r="V16" s="13">
        <f t="shared" si="3"/>
        <v>22.6</v>
      </c>
      <c r="W16" s="13">
        <f>((G16/(K16))*S16)/(VLOOKUP(D16,Chemicals!A:E,4,FALSE))</f>
        <v>1.013224780454076E-3</v>
      </c>
      <c r="X16" s="13">
        <f>((H16/(L16))*T16)/(VLOOKUP(E16,Chemicals!A:E,4,FALSE))</f>
        <v>7.7447988296281125E-3</v>
      </c>
      <c r="Y16" s="13">
        <f>((I16/(J16))*V16)/(VLOOKUP(F16,Chemicals!A:D,4,FALSE))</f>
        <v>0.55724094881398267</v>
      </c>
      <c r="Z16" s="14">
        <v>1</v>
      </c>
      <c r="AA16" s="14">
        <f t="shared" si="4"/>
        <v>7.6437124111367334</v>
      </c>
      <c r="AB16" s="14">
        <f t="shared" si="5"/>
        <v>549.96774611479157</v>
      </c>
      <c r="AC16" s="10" t="s">
        <v>91</v>
      </c>
      <c r="AD16" s="15">
        <v>19</v>
      </c>
      <c r="AE16" s="15">
        <v>60</v>
      </c>
      <c r="AF16" s="15">
        <v>60</v>
      </c>
      <c r="AG16" s="15" t="s">
        <v>91</v>
      </c>
      <c r="AH16" s="10" t="s">
        <v>91</v>
      </c>
      <c r="AI16" s="10" t="s">
        <v>91</v>
      </c>
      <c r="AJ16" s="10">
        <f t="shared" si="6"/>
        <v>1.013224780454076E-3</v>
      </c>
      <c r="AK16" s="10">
        <f>AJ16*(VLOOKUP(C16,Structures!A:D,4,FALSE))</f>
        <v>0.2306099600313477</v>
      </c>
      <c r="AL16" s="10" t="s">
        <v>91</v>
      </c>
      <c r="AM16" s="10" t="s">
        <v>115</v>
      </c>
      <c r="AN16" s="10" t="s">
        <v>116</v>
      </c>
      <c r="AO16" s="16"/>
      <c r="AP16" s="22" t="s">
        <v>94</v>
      </c>
      <c r="AQ16" s="22" t="s">
        <v>94</v>
      </c>
      <c r="AR16" s="10"/>
      <c r="AS16" s="17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2.75" customHeight="1">
      <c r="A17" s="10">
        <v>20220208</v>
      </c>
      <c r="B17" s="10">
        <v>12</v>
      </c>
      <c r="C17" s="10" t="s">
        <v>85</v>
      </c>
      <c r="D17" s="10" t="s">
        <v>86</v>
      </c>
      <c r="E17" s="10" t="s">
        <v>87</v>
      </c>
      <c r="F17" s="10" t="s">
        <v>88</v>
      </c>
      <c r="G17" s="12">
        <v>3.3683000000000001</v>
      </c>
      <c r="H17" s="12">
        <v>7.1067</v>
      </c>
      <c r="I17" s="12">
        <v>199.52500000000001</v>
      </c>
      <c r="J17" s="10">
        <f>I17/(VLOOKUP(F17,Chemicals!A:E,5,FALSE))</f>
        <v>252.5632911392405</v>
      </c>
      <c r="K17" s="10">
        <f t="shared" si="0"/>
        <v>126.28164556962025</v>
      </c>
      <c r="L17" s="10">
        <f t="shared" si="1"/>
        <v>126.28164556962025</v>
      </c>
      <c r="M17" s="10">
        <f t="shared" si="2"/>
        <v>0</v>
      </c>
      <c r="N17" s="13">
        <v>23</v>
      </c>
      <c r="O17" s="13" t="s">
        <v>89</v>
      </c>
      <c r="P17" s="13">
        <v>20</v>
      </c>
      <c r="Q17" s="13">
        <v>15</v>
      </c>
      <c r="R17" s="13" t="s">
        <v>90</v>
      </c>
      <c r="S17" s="13">
        <v>11.3</v>
      </c>
      <c r="T17" s="13">
        <v>11.3</v>
      </c>
      <c r="U17" s="13">
        <v>0</v>
      </c>
      <c r="V17" s="13">
        <f t="shared" si="3"/>
        <v>22.6</v>
      </c>
      <c r="W17" s="13">
        <f>((G17/(K17))*S17)/(VLOOKUP(D17,Chemicals!A:E,4,FALSE))</f>
        <v>1.013224780454076E-3</v>
      </c>
      <c r="X17" s="13">
        <f>((H17/(L17))*T17)/(VLOOKUP(E17,Chemicals!A:E,4,FALSE))</f>
        <v>7.7447988296281125E-3</v>
      </c>
      <c r="Y17" s="13">
        <f>((I17/(J17))*V17)/(VLOOKUP(F17,Chemicals!A:D,4,FALSE))</f>
        <v>0.55724094881398267</v>
      </c>
      <c r="Z17" s="14">
        <v>1</v>
      </c>
      <c r="AA17" s="14">
        <f t="shared" si="4"/>
        <v>7.6437124111367334</v>
      </c>
      <c r="AB17" s="14">
        <f t="shared" si="5"/>
        <v>549.96774611479157</v>
      </c>
      <c r="AC17" s="10" t="s">
        <v>91</v>
      </c>
      <c r="AD17" s="15">
        <v>19</v>
      </c>
      <c r="AE17" s="15">
        <v>60</v>
      </c>
      <c r="AF17" s="15">
        <v>60</v>
      </c>
      <c r="AG17" s="15" t="s">
        <v>91</v>
      </c>
      <c r="AH17" s="10" t="s">
        <v>91</v>
      </c>
      <c r="AI17" s="10" t="s">
        <v>91</v>
      </c>
      <c r="AJ17" s="10">
        <f t="shared" si="6"/>
        <v>1.013224780454076E-3</v>
      </c>
      <c r="AK17" s="10">
        <f>AJ17*(VLOOKUP(C17,Structures!A:D,4,FALSE))</f>
        <v>0.2306099600313477</v>
      </c>
      <c r="AL17" s="10" t="s">
        <v>91</v>
      </c>
      <c r="AM17" s="10" t="s">
        <v>117</v>
      </c>
      <c r="AN17" s="10" t="s">
        <v>118</v>
      </c>
      <c r="AO17" s="16"/>
      <c r="AP17" s="23" t="s">
        <v>119</v>
      </c>
      <c r="AQ17" s="23" t="s">
        <v>119</v>
      </c>
      <c r="AR17" s="10"/>
      <c r="AS17" s="17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2.75" customHeight="1">
      <c r="A18" s="21" t="s">
        <v>120</v>
      </c>
      <c r="B18" s="10"/>
      <c r="C18" s="10"/>
      <c r="D18" s="10"/>
      <c r="E18" s="10"/>
      <c r="F18" s="10"/>
      <c r="G18" s="12"/>
      <c r="H18" s="12"/>
      <c r="I18" s="12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  <c r="AA18" s="14"/>
      <c r="AB18" s="14"/>
      <c r="AC18" s="10"/>
      <c r="AD18" s="15"/>
      <c r="AE18" s="15"/>
      <c r="AF18" s="15"/>
      <c r="AG18" s="15"/>
      <c r="AH18" s="10"/>
      <c r="AI18" s="10"/>
      <c r="AJ18" s="10"/>
      <c r="AK18" s="10"/>
      <c r="AL18" s="10"/>
      <c r="AM18" s="10"/>
      <c r="AN18" s="10"/>
      <c r="AO18" s="16"/>
      <c r="AP18" s="10"/>
      <c r="AQ18" s="10"/>
      <c r="AR18" s="10"/>
      <c r="AS18" s="17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2.75" customHeight="1">
      <c r="A19" s="10">
        <v>20220223</v>
      </c>
      <c r="B19" s="10">
        <v>1</v>
      </c>
      <c r="C19" s="10" t="s">
        <v>85</v>
      </c>
      <c r="D19" s="10" t="s">
        <v>86</v>
      </c>
      <c r="E19" s="10" t="s">
        <v>87</v>
      </c>
      <c r="F19" s="10" t="s">
        <v>88</v>
      </c>
      <c r="G19" s="12">
        <v>3.3683000000000001</v>
      </c>
      <c r="H19" s="12">
        <v>7.1067</v>
      </c>
      <c r="I19" s="12">
        <v>199.52500000000001</v>
      </c>
      <c r="J19" s="10">
        <f>I19/(VLOOKUP(F19,Chemicals!A:E,5,FALSE))</f>
        <v>252.5632911392405</v>
      </c>
      <c r="K19" s="10">
        <f t="shared" ref="K19:K28" si="7">J19*0.5</f>
        <v>126.28164556962025</v>
      </c>
      <c r="L19" s="10">
        <f t="shared" ref="L19:L28" si="8">J19*0.5</f>
        <v>126.28164556962025</v>
      </c>
      <c r="M19" s="10">
        <f t="shared" ref="M19:M28" si="9">J19-K19-L19</f>
        <v>0</v>
      </c>
      <c r="N19" s="13">
        <v>23.88</v>
      </c>
      <c r="O19" s="13">
        <v>300</v>
      </c>
      <c r="P19" s="13">
        <v>20</v>
      </c>
      <c r="Q19" s="13">
        <v>15</v>
      </c>
      <c r="R19" s="13" t="s">
        <v>90</v>
      </c>
      <c r="S19" s="13">
        <v>11.3</v>
      </c>
      <c r="T19" s="13">
        <v>11.3</v>
      </c>
      <c r="U19" s="13">
        <v>0</v>
      </c>
      <c r="V19" s="13">
        <f t="shared" ref="V19:V28" si="10">S19+T19+U19</f>
        <v>22.6</v>
      </c>
      <c r="W19" s="13">
        <f>((G19/(K19))*S19)/(VLOOKUP(D19,Chemicals!A:E,4,FALSE))</f>
        <v>1.013224780454076E-3</v>
      </c>
      <c r="X19" s="13">
        <f>((H19/(L19))*T19)/(VLOOKUP(E19,Chemicals!A:E,4,FALSE))</f>
        <v>7.7447988296281125E-3</v>
      </c>
      <c r="Y19" s="13">
        <f>((I19/(J19))*V19)/(VLOOKUP(F19,Chemicals!A:D,4,FALSE))</f>
        <v>0.55724094881398267</v>
      </c>
      <c r="Z19" s="14">
        <v>1</v>
      </c>
      <c r="AA19" s="14">
        <f t="shared" ref="AA19:AA28" si="11">X19/W19</f>
        <v>7.6437124111367334</v>
      </c>
      <c r="AB19" s="14">
        <f t="shared" ref="AB19:AB28" si="12">Y19/W19</f>
        <v>549.96774611479157</v>
      </c>
      <c r="AC19" s="10" t="s">
        <v>91</v>
      </c>
      <c r="AD19" s="15">
        <v>19</v>
      </c>
      <c r="AE19" s="15">
        <v>60</v>
      </c>
      <c r="AF19" s="15">
        <v>60</v>
      </c>
      <c r="AG19" s="15" t="s">
        <v>121</v>
      </c>
      <c r="AH19" s="10" t="s">
        <v>91</v>
      </c>
      <c r="AI19" s="10">
        <v>7.1999999999999995E-2</v>
      </c>
      <c r="AJ19" s="10">
        <f t="shared" ref="AJ19:AJ28" si="13">W19</f>
        <v>1.013224780454076E-3</v>
      </c>
      <c r="AK19" s="10">
        <f>AJ19*(VLOOKUP(C19,Structures!A:D,4,FALSE))</f>
        <v>0.2306099600313477</v>
      </c>
      <c r="AL19" s="24">
        <f t="shared" ref="AL19:AL28" si="14">AI19/AK19</f>
        <v>0.31221548275804201</v>
      </c>
      <c r="AM19" s="10" t="s">
        <v>122</v>
      </c>
      <c r="AN19" s="10" t="s">
        <v>96</v>
      </c>
      <c r="AO19" s="16" t="s">
        <v>123</v>
      </c>
      <c r="AP19" s="22" t="s">
        <v>94</v>
      </c>
      <c r="AQ19" s="22" t="s">
        <v>94</v>
      </c>
      <c r="AR19" s="10"/>
      <c r="AS19" s="17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2.75" customHeight="1">
      <c r="A20" s="10">
        <v>20220223</v>
      </c>
      <c r="B20" s="10">
        <v>2</v>
      </c>
      <c r="C20" s="10" t="s">
        <v>85</v>
      </c>
      <c r="D20" s="10" t="s">
        <v>86</v>
      </c>
      <c r="E20" s="10" t="s">
        <v>87</v>
      </c>
      <c r="F20" s="10" t="s">
        <v>88</v>
      </c>
      <c r="G20" s="12">
        <v>3.3683000000000001</v>
      </c>
      <c r="H20" s="12">
        <v>7.1067</v>
      </c>
      <c r="I20" s="12">
        <v>199.52500000000001</v>
      </c>
      <c r="J20" s="10">
        <f>I20/(VLOOKUP(F20,Chemicals!A:E,5,FALSE))</f>
        <v>252.5632911392405</v>
      </c>
      <c r="K20" s="10">
        <f t="shared" si="7"/>
        <v>126.28164556962025</v>
      </c>
      <c r="L20" s="10">
        <f t="shared" si="8"/>
        <v>126.28164556962025</v>
      </c>
      <c r="M20" s="10">
        <f t="shared" si="9"/>
        <v>0</v>
      </c>
      <c r="N20" s="13">
        <v>23.88</v>
      </c>
      <c r="O20" s="13">
        <v>300</v>
      </c>
      <c r="P20" s="13">
        <v>20</v>
      </c>
      <c r="Q20" s="13">
        <v>5</v>
      </c>
      <c r="R20" s="13" t="s">
        <v>124</v>
      </c>
      <c r="S20" s="13">
        <v>11.3</v>
      </c>
      <c r="T20" s="13">
        <v>11.3</v>
      </c>
      <c r="U20" s="13">
        <v>0</v>
      </c>
      <c r="V20" s="13">
        <f t="shared" si="10"/>
        <v>22.6</v>
      </c>
      <c r="W20" s="13">
        <f>((G20/(K20))*S20)/(VLOOKUP(D20,Chemicals!A:E,4,FALSE))</f>
        <v>1.013224780454076E-3</v>
      </c>
      <c r="X20" s="13">
        <f>((H20/(L20))*T20)/(VLOOKUP(E20,Chemicals!A:E,4,FALSE))</f>
        <v>7.7447988296281125E-3</v>
      </c>
      <c r="Y20" s="13">
        <f>((I20/(J20))*V20)/(VLOOKUP(F20,Chemicals!A:D,4,FALSE))</f>
        <v>0.55724094881398267</v>
      </c>
      <c r="Z20" s="14">
        <v>1</v>
      </c>
      <c r="AA20" s="14">
        <f t="shared" si="11"/>
        <v>7.6437124111367334</v>
      </c>
      <c r="AB20" s="14">
        <f t="shared" si="12"/>
        <v>549.96774611479157</v>
      </c>
      <c r="AC20" s="10" t="s">
        <v>91</v>
      </c>
      <c r="AD20" s="15">
        <v>19</v>
      </c>
      <c r="AE20" s="15">
        <v>60</v>
      </c>
      <c r="AF20" s="15">
        <v>60</v>
      </c>
      <c r="AG20" s="15" t="s">
        <v>121</v>
      </c>
      <c r="AH20" s="10" t="s">
        <v>91</v>
      </c>
      <c r="AI20" s="10">
        <v>7.2599999999999998E-2</v>
      </c>
      <c r="AJ20" s="10">
        <f t="shared" si="13"/>
        <v>1.013224780454076E-3</v>
      </c>
      <c r="AK20" s="10">
        <f>AJ20*(VLOOKUP(C20,Structures!A:D,4,FALSE))</f>
        <v>0.2306099600313477</v>
      </c>
      <c r="AL20" s="24">
        <f t="shared" si="14"/>
        <v>0.31481727844769236</v>
      </c>
      <c r="AM20" s="10" t="s">
        <v>125</v>
      </c>
      <c r="AN20" s="10" t="s">
        <v>126</v>
      </c>
      <c r="AO20" s="16" t="s">
        <v>123</v>
      </c>
      <c r="AP20" s="22" t="s">
        <v>94</v>
      </c>
      <c r="AQ20" s="22" t="s">
        <v>94</v>
      </c>
      <c r="AR20" s="10"/>
      <c r="AS20" s="17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2.75" customHeight="1">
      <c r="A21" s="10">
        <v>20220223</v>
      </c>
      <c r="B21" s="10">
        <v>3</v>
      </c>
      <c r="C21" s="10" t="s">
        <v>85</v>
      </c>
      <c r="D21" s="10" t="s">
        <v>86</v>
      </c>
      <c r="E21" s="10" t="s">
        <v>87</v>
      </c>
      <c r="F21" s="10" t="s">
        <v>88</v>
      </c>
      <c r="G21" s="12">
        <v>3.3683000000000001</v>
      </c>
      <c r="H21" s="12">
        <v>7.1067</v>
      </c>
      <c r="I21" s="12">
        <v>199.52500000000001</v>
      </c>
      <c r="J21" s="10">
        <f>I21/(VLOOKUP(F21,Chemicals!A:E,5,FALSE))</f>
        <v>252.5632911392405</v>
      </c>
      <c r="K21" s="10">
        <f t="shared" si="7"/>
        <v>126.28164556962025</v>
      </c>
      <c r="L21" s="10">
        <f t="shared" si="8"/>
        <v>126.28164556962025</v>
      </c>
      <c r="M21" s="10">
        <f t="shared" si="9"/>
        <v>0</v>
      </c>
      <c r="N21" s="13">
        <v>23.88</v>
      </c>
      <c r="O21" s="13">
        <v>300</v>
      </c>
      <c r="P21" s="13">
        <v>20</v>
      </c>
      <c r="Q21" s="13">
        <v>1</v>
      </c>
      <c r="R21" s="13" t="s">
        <v>90</v>
      </c>
      <c r="S21" s="13">
        <v>11.3</v>
      </c>
      <c r="T21" s="13">
        <v>11.3</v>
      </c>
      <c r="U21" s="13">
        <v>0</v>
      </c>
      <c r="V21" s="13">
        <f t="shared" si="10"/>
        <v>22.6</v>
      </c>
      <c r="W21" s="13">
        <f>((G21/(K21))*S21)/(VLOOKUP(D21,Chemicals!A:E,4,FALSE))</f>
        <v>1.013224780454076E-3</v>
      </c>
      <c r="X21" s="13">
        <f>((H21/(L21))*T21)/(VLOOKUP(E21,Chemicals!A:E,4,FALSE))</f>
        <v>7.7447988296281125E-3</v>
      </c>
      <c r="Y21" s="13">
        <f>((I21/(J21))*V21)/(VLOOKUP(F21,Chemicals!A:D,4,FALSE))</f>
        <v>0.55724094881398267</v>
      </c>
      <c r="Z21" s="14">
        <v>1</v>
      </c>
      <c r="AA21" s="14">
        <f t="shared" si="11"/>
        <v>7.6437124111367334</v>
      </c>
      <c r="AB21" s="14">
        <f t="shared" si="12"/>
        <v>549.96774611479157</v>
      </c>
      <c r="AC21" s="10" t="s">
        <v>91</v>
      </c>
      <c r="AD21" s="15">
        <v>19</v>
      </c>
      <c r="AE21" s="15">
        <v>60</v>
      </c>
      <c r="AF21" s="15">
        <v>60</v>
      </c>
      <c r="AG21" s="15" t="s">
        <v>121</v>
      </c>
      <c r="AH21" s="10" t="s">
        <v>91</v>
      </c>
      <c r="AI21" s="10">
        <v>6.3E-2</v>
      </c>
      <c r="AJ21" s="10">
        <f t="shared" si="13"/>
        <v>1.013224780454076E-3</v>
      </c>
      <c r="AK21" s="10">
        <f>AJ21*(VLOOKUP(C21,Structures!A:D,4,FALSE))</f>
        <v>0.2306099600313477</v>
      </c>
      <c r="AL21" s="24">
        <f t="shared" si="14"/>
        <v>0.2731885474132868</v>
      </c>
      <c r="AM21" s="10" t="s">
        <v>127</v>
      </c>
      <c r="AN21" s="10" t="s">
        <v>98</v>
      </c>
      <c r="AO21" s="16" t="s">
        <v>123</v>
      </c>
      <c r="AP21" s="22" t="s">
        <v>94</v>
      </c>
      <c r="AQ21" s="22" t="s">
        <v>94</v>
      </c>
      <c r="AR21" s="10"/>
      <c r="AS21" s="17"/>
      <c r="AT21" s="10"/>
      <c r="AU21" s="10"/>
      <c r="AV21" s="17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ht="12.75" customHeight="1">
      <c r="A22" s="10">
        <v>20220223</v>
      </c>
      <c r="B22" s="10">
        <v>4</v>
      </c>
      <c r="C22" s="10" t="s">
        <v>85</v>
      </c>
      <c r="D22" s="10" t="s">
        <v>86</v>
      </c>
      <c r="E22" s="10" t="s">
        <v>87</v>
      </c>
      <c r="F22" s="10" t="s">
        <v>88</v>
      </c>
      <c r="G22" s="12">
        <v>3.3683000000000001</v>
      </c>
      <c r="H22" s="12">
        <v>7.1067</v>
      </c>
      <c r="I22" s="12">
        <v>199.52500000000001</v>
      </c>
      <c r="J22" s="10">
        <f>I22/(VLOOKUP(F22,Chemicals!A:E,5,FALSE))</f>
        <v>252.5632911392405</v>
      </c>
      <c r="K22" s="10">
        <f t="shared" si="7"/>
        <v>126.28164556962025</v>
      </c>
      <c r="L22" s="10">
        <f t="shared" si="8"/>
        <v>126.28164556962025</v>
      </c>
      <c r="M22" s="10">
        <f t="shared" si="9"/>
        <v>0</v>
      </c>
      <c r="N22" s="13">
        <v>23.88</v>
      </c>
      <c r="O22" s="13">
        <v>300</v>
      </c>
      <c r="P22" s="13">
        <v>20</v>
      </c>
      <c r="Q22" s="25">
        <v>5</v>
      </c>
      <c r="R22" s="13" t="s">
        <v>90</v>
      </c>
      <c r="S22" s="13">
        <v>11.3</v>
      </c>
      <c r="T22" s="13">
        <v>11.3</v>
      </c>
      <c r="U22" s="13">
        <v>0</v>
      </c>
      <c r="V22" s="13">
        <f t="shared" si="10"/>
        <v>22.6</v>
      </c>
      <c r="W22" s="13">
        <f>((G22/(K22))*S22)/(VLOOKUP(D22,Chemicals!A:E,4,FALSE))</f>
        <v>1.013224780454076E-3</v>
      </c>
      <c r="X22" s="13">
        <f>((H22/(L22))*T22)/(VLOOKUP(E22,Chemicals!A:E,4,FALSE))</f>
        <v>7.7447988296281125E-3</v>
      </c>
      <c r="Y22" s="13">
        <f>((I22/(J22))*V22)/(VLOOKUP(F22,Chemicals!A:D,4,FALSE))</f>
        <v>0.55724094881398267</v>
      </c>
      <c r="Z22" s="14">
        <v>1</v>
      </c>
      <c r="AA22" s="14">
        <f t="shared" si="11"/>
        <v>7.6437124111367334</v>
      </c>
      <c r="AB22" s="14">
        <f t="shared" si="12"/>
        <v>549.96774611479157</v>
      </c>
      <c r="AC22" s="10" t="s">
        <v>91</v>
      </c>
      <c r="AD22" s="15">
        <v>19</v>
      </c>
      <c r="AE22" s="15">
        <v>60</v>
      </c>
      <c r="AF22" s="15">
        <v>60</v>
      </c>
      <c r="AG22" s="15" t="s">
        <v>121</v>
      </c>
      <c r="AH22" s="10" t="s">
        <v>91</v>
      </c>
      <c r="AI22" s="10">
        <v>7.1999999999999995E-2</v>
      </c>
      <c r="AJ22" s="10">
        <f t="shared" si="13"/>
        <v>1.013224780454076E-3</v>
      </c>
      <c r="AK22" s="10">
        <f>AJ22*(VLOOKUP(C22,Structures!A:D,4,FALSE))</f>
        <v>0.2306099600313477</v>
      </c>
      <c r="AL22" s="24">
        <f t="shared" si="14"/>
        <v>0.31221548275804201</v>
      </c>
      <c r="AM22" s="10" t="s">
        <v>128</v>
      </c>
      <c r="AN22" s="10" t="s">
        <v>100</v>
      </c>
      <c r="AO22" s="16" t="s">
        <v>123</v>
      </c>
      <c r="AP22" s="22" t="s">
        <v>94</v>
      </c>
      <c r="AQ22" s="22" t="s">
        <v>94</v>
      </c>
      <c r="AR22" s="10"/>
      <c r="AS22" s="17"/>
      <c r="AT22" s="10"/>
      <c r="AU22" s="10"/>
      <c r="AV22" s="17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 ht="12.75" customHeight="1">
      <c r="A23" s="10">
        <v>20220223</v>
      </c>
      <c r="B23" s="10">
        <v>5</v>
      </c>
      <c r="C23" s="10" t="s">
        <v>85</v>
      </c>
      <c r="D23" s="10" t="s">
        <v>86</v>
      </c>
      <c r="E23" s="10" t="s">
        <v>87</v>
      </c>
      <c r="F23" s="10" t="s">
        <v>88</v>
      </c>
      <c r="G23" s="12">
        <v>3.3683000000000001</v>
      </c>
      <c r="H23" s="12">
        <v>7.1067</v>
      </c>
      <c r="I23" s="12">
        <v>199.52500000000001</v>
      </c>
      <c r="J23" s="10">
        <f>I23/(VLOOKUP(F23,Chemicals!A:E,5,FALSE))</f>
        <v>252.5632911392405</v>
      </c>
      <c r="K23" s="10">
        <f t="shared" si="7"/>
        <v>126.28164556962025</v>
      </c>
      <c r="L23" s="10">
        <f t="shared" si="8"/>
        <v>126.28164556962025</v>
      </c>
      <c r="M23" s="10">
        <f t="shared" si="9"/>
        <v>0</v>
      </c>
      <c r="N23" s="13">
        <v>23.88</v>
      </c>
      <c r="O23" s="13">
        <v>300</v>
      </c>
      <c r="P23" s="13">
        <v>20</v>
      </c>
      <c r="Q23" s="13">
        <v>10</v>
      </c>
      <c r="R23" s="13" t="s">
        <v>90</v>
      </c>
      <c r="S23" s="13">
        <v>11.3</v>
      </c>
      <c r="T23" s="13">
        <v>11.3</v>
      </c>
      <c r="U23" s="13">
        <v>0</v>
      </c>
      <c r="V23" s="13">
        <f t="shared" si="10"/>
        <v>22.6</v>
      </c>
      <c r="W23" s="13">
        <f>((G23/(K23))*S23)/(VLOOKUP(D23,Chemicals!A:E,4,FALSE))</f>
        <v>1.013224780454076E-3</v>
      </c>
      <c r="X23" s="13">
        <f>((H23/(L23))*T23)/(VLOOKUP(E23,Chemicals!A:E,4,FALSE))</f>
        <v>7.7447988296281125E-3</v>
      </c>
      <c r="Y23" s="13">
        <f>((I23/(J23))*V23)/(VLOOKUP(F23,Chemicals!A:D,4,FALSE))</f>
        <v>0.55724094881398267</v>
      </c>
      <c r="Z23" s="14">
        <v>1</v>
      </c>
      <c r="AA23" s="14">
        <f t="shared" si="11"/>
        <v>7.6437124111367334</v>
      </c>
      <c r="AB23" s="14">
        <f t="shared" si="12"/>
        <v>549.96774611479157</v>
      </c>
      <c r="AC23" s="10" t="s">
        <v>91</v>
      </c>
      <c r="AD23" s="15">
        <v>19</v>
      </c>
      <c r="AE23" s="15">
        <v>60</v>
      </c>
      <c r="AF23" s="15">
        <v>60</v>
      </c>
      <c r="AG23" s="15" t="s">
        <v>121</v>
      </c>
      <c r="AH23" s="10" t="s">
        <v>91</v>
      </c>
      <c r="AI23" s="10">
        <v>8.4199999999999997E-2</v>
      </c>
      <c r="AJ23" s="10">
        <f t="shared" si="13"/>
        <v>1.013224780454076E-3</v>
      </c>
      <c r="AK23" s="10">
        <f>AJ23*(VLOOKUP(C23,Structures!A:D,4,FALSE))</f>
        <v>0.2306099600313477</v>
      </c>
      <c r="AL23" s="24">
        <f t="shared" si="14"/>
        <v>0.36511866178093244</v>
      </c>
      <c r="AM23" s="10" t="s">
        <v>129</v>
      </c>
      <c r="AN23" s="10" t="s">
        <v>102</v>
      </c>
      <c r="AO23" s="16" t="s">
        <v>123</v>
      </c>
      <c r="AP23" s="22" t="s">
        <v>94</v>
      </c>
      <c r="AQ23" s="22" t="s">
        <v>94</v>
      </c>
      <c r="AR23" s="10"/>
      <c r="AS23" s="17"/>
      <c r="AT23" s="10"/>
      <c r="AU23" s="10"/>
      <c r="AV23" s="17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2.75" customHeight="1">
      <c r="A24" s="10">
        <v>20220223</v>
      </c>
      <c r="B24" s="10">
        <v>6</v>
      </c>
      <c r="C24" s="10" t="s">
        <v>85</v>
      </c>
      <c r="D24" s="10" t="s">
        <v>86</v>
      </c>
      <c r="E24" s="10" t="s">
        <v>87</v>
      </c>
      <c r="F24" s="10" t="s">
        <v>88</v>
      </c>
      <c r="G24" s="12">
        <v>3.3683000000000001</v>
      </c>
      <c r="H24" s="12">
        <v>7.1067</v>
      </c>
      <c r="I24" s="12">
        <v>199.52500000000001</v>
      </c>
      <c r="J24" s="10">
        <f>I24/(VLOOKUP(F24,Chemicals!A:E,5,FALSE))</f>
        <v>252.5632911392405</v>
      </c>
      <c r="K24" s="10">
        <f t="shared" si="7"/>
        <v>126.28164556962025</v>
      </c>
      <c r="L24" s="10">
        <f t="shared" si="8"/>
        <v>126.28164556962025</v>
      </c>
      <c r="M24" s="10">
        <f t="shared" si="9"/>
        <v>0</v>
      </c>
      <c r="N24" s="13">
        <v>23.88</v>
      </c>
      <c r="O24" s="13">
        <v>300</v>
      </c>
      <c r="P24" s="13">
        <v>20</v>
      </c>
      <c r="Q24" s="13">
        <v>15</v>
      </c>
      <c r="R24" s="13" t="s">
        <v>124</v>
      </c>
      <c r="S24" s="13">
        <v>11.3</v>
      </c>
      <c r="T24" s="13">
        <v>11.3</v>
      </c>
      <c r="U24" s="13">
        <v>0</v>
      </c>
      <c r="V24" s="13">
        <f t="shared" si="10"/>
        <v>22.6</v>
      </c>
      <c r="W24" s="13">
        <f>((G24/(K24))*S24)/(VLOOKUP(D24,Chemicals!A:E,4,FALSE))</f>
        <v>1.013224780454076E-3</v>
      </c>
      <c r="X24" s="13">
        <f>((H24/(L24))*T24)/(VLOOKUP(E24,Chemicals!A:E,4,FALSE))</f>
        <v>7.7447988296281125E-3</v>
      </c>
      <c r="Y24" s="13">
        <f>((I24/(J24))*V24)/(VLOOKUP(F24,Chemicals!A:D,4,FALSE))</f>
        <v>0.55724094881398267</v>
      </c>
      <c r="Z24" s="14">
        <v>1</v>
      </c>
      <c r="AA24" s="14">
        <f t="shared" si="11"/>
        <v>7.6437124111367334</v>
      </c>
      <c r="AB24" s="14">
        <f t="shared" si="12"/>
        <v>549.96774611479157</v>
      </c>
      <c r="AC24" s="10" t="s">
        <v>91</v>
      </c>
      <c r="AD24" s="15">
        <v>19</v>
      </c>
      <c r="AE24" s="15">
        <v>60</v>
      </c>
      <c r="AF24" s="15">
        <v>60</v>
      </c>
      <c r="AG24" s="15" t="s">
        <v>121</v>
      </c>
      <c r="AH24" s="10" t="s">
        <v>91</v>
      </c>
      <c r="AI24" s="10">
        <v>7.4099999999999999E-2</v>
      </c>
      <c r="AJ24" s="10">
        <f t="shared" si="13"/>
        <v>1.013224780454076E-3</v>
      </c>
      <c r="AK24" s="10">
        <f>AJ24*(VLOOKUP(C24,Structures!A:D,4,FALSE))</f>
        <v>0.2306099600313477</v>
      </c>
      <c r="AL24" s="24">
        <f t="shared" si="14"/>
        <v>0.32132176767181825</v>
      </c>
      <c r="AM24" s="10" t="s">
        <v>130</v>
      </c>
      <c r="AN24" s="10" t="s">
        <v>131</v>
      </c>
      <c r="AO24" s="16" t="s">
        <v>123</v>
      </c>
      <c r="AP24" s="22" t="s">
        <v>94</v>
      </c>
      <c r="AQ24" s="22" t="s">
        <v>94</v>
      </c>
      <c r="AR24" s="10"/>
      <c r="AS24" s="17"/>
      <c r="AT24" s="10"/>
      <c r="AU24" s="10"/>
      <c r="AV24" s="17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2.75" customHeight="1">
      <c r="A25" s="10">
        <v>20220223</v>
      </c>
      <c r="B25" s="10">
        <v>7</v>
      </c>
      <c r="C25" s="10" t="s">
        <v>85</v>
      </c>
      <c r="D25" s="10" t="s">
        <v>86</v>
      </c>
      <c r="E25" s="10" t="s">
        <v>87</v>
      </c>
      <c r="F25" s="10" t="s">
        <v>88</v>
      </c>
      <c r="G25" s="12">
        <v>3.3683000000000001</v>
      </c>
      <c r="H25" s="12">
        <v>7.1067</v>
      </c>
      <c r="I25" s="12">
        <v>199.52500000000001</v>
      </c>
      <c r="J25" s="10">
        <f>I25/(VLOOKUP(F25,Chemicals!A:E,5,FALSE))</f>
        <v>252.5632911392405</v>
      </c>
      <c r="K25" s="10">
        <f t="shared" si="7"/>
        <v>126.28164556962025</v>
      </c>
      <c r="L25" s="10">
        <f t="shared" si="8"/>
        <v>126.28164556962025</v>
      </c>
      <c r="M25" s="10">
        <f t="shared" si="9"/>
        <v>0</v>
      </c>
      <c r="N25" s="13">
        <v>23.88</v>
      </c>
      <c r="O25" s="13">
        <v>300</v>
      </c>
      <c r="P25" s="13">
        <v>20</v>
      </c>
      <c r="Q25" s="13">
        <v>15</v>
      </c>
      <c r="R25" s="13" t="s">
        <v>124</v>
      </c>
      <c r="S25" s="13">
        <v>11.3</v>
      </c>
      <c r="T25" s="13">
        <v>11.3</v>
      </c>
      <c r="U25" s="13">
        <v>0</v>
      </c>
      <c r="V25" s="13">
        <f t="shared" si="10"/>
        <v>22.6</v>
      </c>
      <c r="W25" s="13">
        <f>((G25/(K25))*S25)/(VLOOKUP(D25,Chemicals!A:E,4,FALSE))</f>
        <v>1.013224780454076E-3</v>
      </c>
      <c r="X25" s="13">
        <f>((H25/(L25))*T25)/(VLOOKUP(E25,Chemicals!A:E,4,FALSE))</f>
        <v>7.7447988296281125E-3</v>
      </c>
      <c r="Y25" s="13">
        <f>((I25/(J25))*V25)/(VLOOKUP(F25,Chemicals!A:D,4,FALSE))</f>
        <v>0.55724094881398267</v>
      </c>
      <c r="Z25" s="14">
        <v>1</v>
      </c>
      <c r="AA25" s="14">
        <f t="shared" si="11"/>
        <v>7.6437124111367334</v>
      </c>
      <c r="AB25" s="14">
        <f t="shared" si="12"/>
        <v>549.96774611479157</v>
      </c>
      <c r="AC25" s="10" t="s">
        <v>91</v>
      </c>
      <c r="AD25" s="15">
        <v>19</v>
      </c>
      <c r="AE25" s="15">
        <v>60</v>
      </c>
      <c r="AF25" s="15">
        <v>60</v>
      </c>
      <c r="AG25" s="15" t="s">
        <v>121</v>
      </c>
      <c r="AH25" s="10" t="s">
        <v>91</v>
      </c>
      <c r="AI25" s="10">
        <v>7.3800000000000004E-2</v>
      </c>
      <c r="AJ25" s="10">
        <f t="shared" si="13"/>
        <v>1.013224780454076E-3</v>
      </c>
      <c r="AK25" s="10">
        <f>AJ25*(VLOOKUP(C25,Structures!A:D,4,FALSE))</f>
        <v>0.2306099600313477</v>
      </c>
      <c r="AL25" s="24">
        <f t="shared" si="14"/>
        <v>0.32002086982699307</v>
      </c>
      <c r="AM25" s="10" t="s">
        <v>132</v>
      </c>
      <c r="AN25" s="10" t="s">
        <v>133</v>
      </c>
      <c r="AO25" s="16" t="s">
        <v>123</v>
      </c>
      <c r="AP25" s="22" t="s">
        <v>94</v>
      </c>
      <c r="AQ25" s="22" t="s">
        <v>94</v>
      </c>
      <c r="AR25" s="10"/>
      <c r="AS25" s="17"/>
      <c r="AT25" s="10"/>
      <c r="AU25" s="10"/>
      <c r="AV25" s="17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2.75" customHeight="1">
      <c r="A26" s="10">
        <v>20220223</v>
      </c>
      <c r="B26" s="10">
        <v>8</v>
      </c>
      <c r="C26" s="10" t="s">
        <v>85</v>
      </c>
      <c r="D26" s="10" t="s">
        <v>86</v>
      </c>
      <c r="E26" s="10" t="s">
        <v>87</v>
      </c>
      <c r="F26" s="10" t="s">
        <v>88</v>
      </c>
      <c r="G26" s="12">
        <v>3.3683000000000001</v>
      </c>
      <c r="H26" s="12">
        <v>7.1067</v>
      </c>
      <c r="I26" s="12">
        <v>199.52500000000001</v>
      </c>
      <c r="J26" s="10">
        <f>I26/(VLOOKUP(F26,Chemicals!A:E,5,FALSE))</f>
        <v>252.5632911392405</v>
      </c>
      <c r="K26" s="10">
        <f t="shared" si="7"/>
        <v>126.28164556962025</v>
      </c>
      <c r="L26" s="10">
        <f t="shared" si="8"/>
        <v>126.28164556962025</v>
      </c>
      <c r="M26" s="10">
        <f t="shared" si="9"/>
        <v>0</v>
      </c>
      <c r="N26" s="13">
        <v>23.88</v>
      </c>
      <c r="O26" s="13">
        <v>300</v>
      </c>
      <c r="P26" s="13">
        <v>20</v>
      </c>
      <c r="Q26" s="13">
        <v>15</v>
      </c>
      <c r="R26" s="13" t="s">
        <v>124</v>
      </c>
      <c r="S26" s="13">
        <v>11.3</v>
      </c>
      <c r="T26" s="13">
        <v>11.3</v>
      </c>
      <c r="U26" s="13">
        <v>0</v>
      </c>
      <c r="V26" s="13">
        <f t="shared" si="10"/>
        <v>22.6</v>
      </c>
      <c r="W26" s="13">
        <f>((G26/(K26))*S26)/(VLOOKUP(D26,Chemicals!A:E,4,FALSE))</f>
        <v>1.013224780454076E-3</v>
      </c>
      <c r="X26" s="13">
        <f>((H26/(L26))*T26)/(VLOOKUP(E26,Chemicals!A:E,4,FALSE))</f>
        <v>7.7447988296281125E-3</v>
      </c>
      <c r="Y26" s="13">
        <f>((I26/(J26))*V26)/(VLOOKUP(F26,Chemicals!A:D,4,FALSE))</f>
        <v>0.55724094881398267</v>
      </c>
      <c r="Z26" s="14">
        <v>1</v>
      </c>
      <c r="AA26" s="14">
        <f t="shared" si="11"/>
        <v>7.6437124111367334</v>
      </c>
      <c r="AB26" s="14">
        <f t="shared" si="12"/>
        <v>549.96774611479157</v>
      </c>
      <c r="AC26" s="10" t="s">
        <v>91</v>
      </c>
      <c r="AD26" s="15">
        <v>19</v>
      </c>
      <c r="AE26" s="15">
        <v>60</v>
      </c>
      <c r="AF26" s="15">
        <v>60</v>
      </c>
      <c r="AG26" s="15" t="s">
        <v>121</v>
      </c>
      <c r="AH26" s="10" t="s">
        <v>91</v>
      </c>
      <c r="AI26" s="10">
        <v>7.3599999999999999E-2</v>
      </c>
      <c r="AJ26" s="10">
        <f t="shared" si="13"/>
        <v>1.013224780454076E-3</v>
      </c>
      <c r="AK26" s="10">
        <f>AJ26*(VLOOKUP(C26,Structures!A:D,4,FALSE))</f>
        <v>0.2306099600313477</v>
      </c>
      <c r="AL26" s="24">
        <f t="shared" si="14"/>
        <v>0.31915360459710962</v>
      </c>
      <c r="AM26" s="10" t="s">
        <v>134</v>
      </c>
      <c r="AN26" s="10" t="s">
        <v>135</v>
      </c>
      <c r="AO26" s="16" t="s">
        <v>123</v>
      </c>
      <c r="AP26" s="22" t="s">
        <v>94</v>
      </c>
      <c r="AQ26" s="22" t="s">
        <v>94</v>
      </c>
      <c r="AR26" s="10"/>
      <c r="AS26" s="17"/>
      <c r="AT26" s="10"/>
      <c r="AU26" s="10"/>
      <c r="AV26" s="17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2.75" customHeight="1">
      <c r="A27" s="10">
        <v>20220223</v>
      </c>
      <c r="B27" s="10">
        <v>9</v>
      </c>
      <c r="C27" s="10" t="s">
        <v>85</v>
      </c>
      <c r="D27" s="10" t="s">
        <v>86</v>
      </c>
      <c r="E27" s="10" t="s">
        <v>87</v>
      </c>
      <c r="F27" s="10" t="s">
        <v>88</v>
      </c>
      <c r="G27" s="12">
        <v>3.3683000000000001</v>
      </c>
      <c r="H27" s="12">
        <v>7.1067</v>
      </c>
      <c r="I27" s="12">
        <v>199.52500000000001</v>
      </c>
      <c r="J27" s="10">
        <f>I27/(VLOOKUP(F27,Chemicals!A:E,5,FALSE))</f>
        <v>252.5632911392405</v>
      </c>
      <c r="K27" s="10">
        <f t="shared" si="7"/>
        <v>126.28164556962025</v>
      </c>
      <c r="L27" s="10">
        <f t="shared" si="8"/>
        <v>126.28164556962025</v>
      </c>
      <c r="M27" s="10">
        <f t="shared" si="9"/>
        <v>0</v>
      </c>
      <c r="N27" s="13">
        <v>23.88</v>
      </c>
      <c r="O27" s="13">
        <v>300</v>
      </c>
      <c r="P27" s="13">
        <v>20</v>
      </c>
      <c r="Q27" s="13">
        <v>1</v>
      </c>
      <c r="R27" s="13" t="s">
        <v>124</v>
      </c>
      <c r="S27" s="13">
        <v>11.3</v>
      </c>
      <c r="T27" s="13">
        <v>11.3</v>
      </c>
      <c r="U27" s="13">
        <v>0</v>
      </c>
      <c r="V27" s="13">
        <f t="shared" si="10"/>
        <v>22.6</v>
      </c>
      <c r="W27" s="13">
        <f>((G27/(K27))*S27)/(VLOOKUP(D27,Chemicals!A:E,4,FALSE))</f>
        <v>1.013224780454076E-3</v>
      </c>
      <c r="X27" s="13">
        <f>((H27/(L27))*T27)/(VLOOKUP(E27,Chemicals!A:E,4,FALSE))</f>
        <v>7.7447988296281125E-3</v>
      </c>
      <c r="Y27" s="13">
        <f>((I27/(J27))*V27)/(VLOOKUP(F27,Chemicals!A:D,4,FALSE))</f>
        <v>0.55724094881398267</v>
      </c>
      <c r="Z27" s="14">
        <v>1</v>
      </c>
      <c r="AA27" s="14">
        <f t="shared" si="11"/>
        <v>7.6437124111367334</v>
      </c>
      <c r="AB27" s="14">
        <f t="shared" si="12"/>
        <v>549.96774611479157</v>
      </c>
      <c r="AC27" s="10" t="s">
        <v>91</v>
      </c>
      <c r="AD27" s="15">
        <v>19</v>
      </c>
      <c r="AE27" s="15">
        <v>60</v>
      </c>
      <c r="AF27" s="15">
        <v>60</v>
      </c>
      <c r="AG27" s="15" t="s">
        <v>121</v>
      </c>
      <c r="AH27" s="10" t="s">
        <v>91</v>
      </c>
      <c r="AI27" s="10">
        <v>5.96E-2</v>
      </c>
      <c r="AJ27" s="10">
        <f t="shared" si="13"/>
        <v>1.013224780454076E-3</v>
      </c>
      <c r="AK27" s="10">
        <f>AJ27*(VLOOKUP(C27,Structures!A:D,4,FALSE))</f>
        <v>0.2306099600313477</v>
      </c>
      <c r="AL27" s="24">
        <f t="shared" si="14"/>
        <v>0.25844503850526812</v>
      </c>
      <c r="AM27" s="10" t="s">
        <v>136</v>
      </c>
      <c r="AN27" s="10" t="s">
        <v>137</v>
      </c>
      <c r="AO27" s="16" t="s">
        <v>123</v>
      </c>
      <c r="AP27" s="22" t="s">
        <v>94</v>
      </c>
      <c r="AQ27" s="22" t="s">
        <v>94</v>
      </c>
      <c r="AR27" s="10"/>
      <c r="AS27" s="17"/>
      <c r="AT27" s="10"/>
      <c r="AU27" s="10"/>
      <c r="AV27" s="17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2.75" customHeight="1">
      <c r="A28" s="10">
        <v>20220223</v>
      </c>
      <c r="B28" s="10">
        <v>10</v>
      </c>
      <c r="C28" s="10" t="s">
        <v>85</v>
      </c>
      <c r="D28" s="10" t="s">
        <v>86</v>
      </c>
      <c r="E28" s="10" t="s">
        <v>87</v>
      </c>
      <c r="F28" s="10" t="s">
        <v>88</v>
      </c>
      <c r="G28" s="12">
        <v>3.3683000000000001</v>
      </c>
      <c r="H28" s="12">
        <v>7.1067</v>
      </c>
      <c r="I28" s="12">
        <v>199.52500000000001</v>
      </c>
      <c r="J28" s="10">
        <f>I28/(VLOOKUP(F28,Chemicals!A:E,5,FALSE))</f>
        <v>252.5632911392405</v>
      </c>
      <c r="K28" s="10">
        <f t="shared" si="7"/>
        <v>126.28164556962025</v>
      </c>
      <c r="L28" s="10">
        <f t="shared" si="8"/>
        <v>126.28164556962025</v>
      </c>
      <c r="M28" s="10">
        <f t="shared" si="9"/>
        <v>0</v>
      </c>
      <c r="N28" s="13">
        <v>23.88</v>
      </c>
      <c r="O28" s="13">
        <v>300</v>
      </c>
      <c r="P28" s="13">
        <v>20</v>
      </c>
      <c r="Q28" s="13">
        <v>10</v>
      </c>
      <c r="R28" s="13" t="s">
        <v>124</v>
      </c>
      <c r="S28" s="13">
        <v>11.3</v>
      </c>
      <c r="T28" s="13">
        <v>11.3</v>
      </c>
      <c r="U28" s="13">
        <v>0</v>
      </c>
      <c r="V28" s="13">
        <f t="shared" si="10"/>
        <v>22.6</v>
      </c>
      <c r="W28" s="13">
        <f>((G28/(K28))*S28)/(VLOOKUP(D28,Chemicals!A:E,4,FALSE))</f>
        <v>1.013224780454076E-3</v>
      </c>
      <c r="X28" s="13">
        <f>((H28/(L28))*T28)/(VLOOKUP(E28,Chemicals!A:E,4,FALSE))</f>
        <v>7.7447988296281125E-3</v>
      </c>
      <c r="Y28" s="13">
        <f>((I28/(J28))*V28)/(VLOOKUP(F28,Chemicals!A:D,4,FALSE))</f>
        <v>0.55724094881398267</v>
      </c>
      <c r="Z28" s="14">
        <v>1</v>
      </c>
      <c r="AA28" s="14">
        <f t="shared" si="11"/>
        <v>7.6437124111367334</v>
      </c>
      <c r="AB28" s="14">
        <f t="shared" si="12"/>
        <v>549.96774611479157</v>
      </c>
      <c r="AC28" s="10" t="s">
        <v>91</v>
      </c>
      <c r="AD28" s="15">
        <v>19</v>
      </c>
      <c r="AE28" s="15">
        <v>60</v>
      </c>
      <c r="AF28" s="15">
        <v>60</v>
      </c>
      <c r="AG28" s="15" t="s">
        <v>121</v>
      </c>
      <c r="AH28" s="10" t="s">
        <v>91</v>
      </c>
      <c r="AI28" s="10">
        <v>7.17E-2</v>
      </c>
      <c r="AJ28" s="10">
        <f t="shared" si="13"/>
        <v>1.013224780454076E-3</v>
      </c>
      <c r="AK28" s="10">
        <f>AJ28*(VLOOKUP(C28,Structures!A:D,4,FALSE))</f>
        <v>0.2306099600313477</v>
      </c>
      <c r="AL28" s="24">
        <f t="shared" si="14"/>
        <v>0.31091458491321683</v>
      </c>
      <c r="AM28" s="10" t="s">
        <v>138</v>
      </c>
      <c r="AN28" s="10" t="s">
        <v>139</v>
      </c>
      <c r="AO28" s="16" t="s">
        <v>123</v>
      </c>
      <c r="AP28" s="22" t="s">
        <v>94</v>
      </c>
      <c r="AQ28" s="22" t="s">
        <v>94</v>
      </c>
      <c r="AR28" s="10"/>
      <c r="AS28" s="17"/>
      <c r="AT28" s="10"/>
      <c r="AU28" s="10"/>
      <c r="AV28" s="17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2.75" customHeight="1">
      <c r="A29" s="21" t="s">
        <v>140</v>
      </c>
      <c r="B29" s="10"/>
      <c r="C29" s="10"/>
      <c r="D29" s="10"/>
      <c r="E29" s="10"/>
      <c r="F29" s="10"/>
      <c r="G29" s="12"/>
      <c r="H29" s="12"/>
      <c r="I29" s="12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  <c r="AA29" s="14"/>
      <c r="AB29" s="14"/>
      <c r="AC29" s="10"/>
      <c r="AD29" s="15"/>
      <c r="AE29" s="15"/>
      <c r="AF29" s="15"/>
      <c r="AG29" s="15"/>
      <c r="AH29" s="10"/>
      <c r="AI29" s="10"/>
      <c r="AJ29" s="10"/>
      <c r="AK29" s="10"/>
      <c r="AL29" s="10"/>
      <c r="AM29" s="10"/>
      <c r="AN29" s="10"/>
      <c r="AO29" s="16"/>
      <c r="AP29" s="10"/>
      <c r="AQ29" s="10"/>
      <c r="AR29" s="10"/>
      <c r="AS29" s="10"/>
      <c r="AT29" s="10"/>
      <c r="AU29" s="10"/>
      <c r="AV29" s="17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2.75" customHeight="1">
      <c r="A30" s="10">
        <v>20220714</v>
      </c>
      <c r="B30" s="21">
        <v>0</v>
      </c>
      <c r="C30" s="10" t="s">
        <v>85</v>
      </c>
      <c r="D30" s="10" t="s">
        <v>86</v>
      </c>
      <c r="E30" s="10" t="s">
        <v>87</v>
      </c>
      <c r="F30" s="10" t="s">
        <v>88</v>
      </c>
      <c r="G30" s="12">
        <v>6.4158999999999997</v>
      </c>
      <c r="H30" s="12">
        <v>13.539199999999999</v>
      </c>
      <c r="I30" s="12">
        <v>380.12</v>
      </c>
      <c r="J30" s="10">
        <f>I30/(VLOOKUP(F30,Chemicals!A:E,5,FALSE))</f>
        <v>481.1645569620253</v>
      </c>
      <c r="K30" s="10">
        <f t="shared" ref="K30:K47" si="15">J30*0.5</f>
        <v>240.58227848101265</v>
      </c>
      <c r="L30" s="10">
        <f t="shared" ref="L30:L47" si="16">J30*0.5</f>
        <v>240.58227848101265</v>
      </c>
      <c r="M30" s="10">
        <f t="shared" ref="M30:M47" si="17">J30-K30-L30</f>
        <v>0</v>
      </c>
      <c r="N30" s="13">
        <v>26</v>
      </c>
      <c r="O30" s="26">
        <v>0</v>
      </c>
      <c r="P30" s="26">
        <v>20</v>
      </c>
      <c r="Q30" s="26">
        <v>15</v>
      </c>
      <c r="R30" s="26" t="s">
        <v>90</v>
      </c>
      <c r="S30" s="13">
        <v>11.3</v>
      </c>
      <c r="T30" s="13">
        <v>11.3</v>
      </c>
      <c r="U30" s="13">
        <v>0</v>
      </c>
      <c r="V30" s="13">
        <f t="shared" ref="V30:V47" si="18">S30+T30+U30</f>
        <v>22.6</v>
      </c>
      <c r="W30" s="13">
        <f>((G30/(K30))*S30)/(VLOOKUP(D30,Chemicals!A:E,4,FALSE))</f>
        <v>1.0130461320297013E-3</v>
      </c>
      <c r="X30" s="13">
        <f>((H30/(L30))*T30)/(VLOOKUP(E30,Chemicals!A:E,4,FALSE))</f>
        <v>7.7448277171040716E-3</v>
      </c>
      <c r="Y30" s="13">
        <f>((I30/(J30))*V30)/(VLOOKUP(F30,Chemicals!A:D,4,FALSE))</f>
        <v>0.55724094881398267</v>
      </c>
      <c r="Z30" s="14">
        <v>1</v>
      </c>
      <c r="AA30" s="14">
        <f t="shared" ref="AA30:AA47" si="19">X30/W30</f>
        <v>7.6450888782200126</v>
      </c>
      <c r="AB30" s="14">
        <f t="shared" ref="AB30:AB47" si="20">Y30/W30</f>
        <v>550.06473169935077</v>
      </c>
      <c r="AC30" s="10" t="s">
        <v>91</v>
      </c>
      <c r="AD30" s="15">
        <v>19</v>
      </c>
      <c r="AE30" s="15">
        <v>60</v>
      </c>
      <c r="AF30" s="15">
        <v>60</v>
      </c>
      <c r="AG30" s="15" t="s">
        <v>121</v>
      </c>
      <c r="AH30" s="10" t="s">
        <v>91</v>
      </c>
      <c r="AI30" s="10"/>
      <c r="AJ30" s="10">
        <f t="shared" ref="AJ30:AJ47" si="21">W30</f>
        <v>1.0130461320297013E-3</v>
      </c>
      <c r="AK30" s="10">
        <f>AJ30*(VLOOKUP(C30,Structures!A:D,4,FALSE))</f>
        <v>0.23056929964996001</v>
      </c>
      <c r="AL30" s="24"/>
      <c r="AM30" s="27" t="s">
        <v>141</v>
      </c>
      <c r="AN30" s="27" t="s">
        <v>141</v>
      </c>
      <c r="AO30" s="28"/>
      <c r="AP30" s="10"/>
      <c r="AQ30" s="10"/>
      <c r="AR30" s="10"/>
      <c r="AS30" s="10"/>
      <c r="AT30" s="10"/>
      <c r="AU30" s="10"/>
      <c r="AV30" s="17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2.75" customHeight="1">
      <c r="A31" s="10">
        <v>20220714</v>
      </c>
      <c r="B31" s="21">
        <v>1</v>
      </c>
      <c r="C31" s="10" t="s">
        <v>85</v>
      </c>
      <c r="D31" s="10" t="s">
        <v>86</v>
      </c>
      <c r="E31" s="10" t="s">
        <v>87</v>
      </c>
      <c r="F31" s="10" t="s">
        <v>88</v>
      </c>
      <c r="G31" s="12">
        <v>6.4158999999999997</v>
      </c>
      <c r="H31" s="12">
        <v>13.539199999999999</v>
      </c>
      <c r="I31" s="12">
        <v>380.12</v>
      </c>
      <c r="J31" s="10">
        <f>I31/(VLOOKUP(F31,Chemicals!A:E,5,FALSE))</f>
        <v>481.1645569620253</v>
      </c>
      <c r="K31" s="10">
        <f t="shared" si="15"/>
        <v>240.58227848101265</v>
      </c>
      <c r="L31" s="10">
        <f t="shared" si="16"/>
        <v>240.58227848101265</v>
      </c>
      <c r="M31" s="10">
        <f t="shared" si="17"/>
        <v>0</v>
      </c>
      <c r="N31" s="13">
        <v>26</v>
      </c>
      <c r="O31" s="26">
        <v>0</v>
      </c>
      <c r="P31" s="26">
        <v>20</v>
      </c>
      <c r="Q31" s="26">
        <v>15</v>
      </c>
      <c r="R31" s="26" t="s">
        <v>90</v>
      </c>
      <c r="S31" s="13">
        <v>11.3</v>
      </c>
      <c r="T31" s="13">
        <v>11.3</v>
      </c>
      <c r="U31" s="13">
        <v>0</v>
      </c>
      <c r="V31" s="13">
        <f t="shared" si="18"/>
        <v>22.6</v>
      </c>
      <c r="W31" s="13">
        <f>((G31/(K31))*S31)/(VLOOKUP(D31,Chemicals!A:E,4,FALSE))</f>
        <v>1.0130461320297013E-3</v>
      </c>
      <c r="X31" s="13">
        <f>((H31/(L31))*T31)/(VLOOKUP(E31,Chemicals!A:E,4,FALSE))</f>
        <v>7.7448277171040716E-3</v>
      </c>
      <c r="Y31" s="13">
        <f>((I31/(J31))*V31)/(VLOOKUP(F31,Chemicals!A:D,4,FALSE))</f>
        <v>0.55724094881398267</v>
      </c>
      <c r="Z31" s="14">
        <v>1</v>
      </c>
      <c r="AA31" s="14">
        <f t="shared" si="19"/>
        <v>7.6450888782200126</v>
      </c>
      <c r="AB31" s="14">
        <f t="shared" si="20"/>
        <v>550.06473169935077</v>
      </c>
      <c r="AC31" s="10">
        <v>10.0092</v>
      </c>
      <c r="AD31" s="15">
        <v>19</v>
      </c>
      <c r="AE31" s="15">
        <v>60</v>
      </c>
      <c r="AF31" s="15">
        <v>60</v>
      </c>
      <c r="AG31" s="15" t="s">
        <v>121</v>
      </c>
      <c r="AH31" s="10">
        <v>10.085100000000001</v>
      </c>
      <c r="AI31" s="10">
        <f t="shared" ref="AI31:AI43" si="22">AH31-AC31</f>
        <v>7.5900000000000745E-2</v>
      </c>
      <c r="AJ31" s="10">
        <f t="shared" si="21"/>
        <v>1.0130461320297013E-3</v>
      </c>
      <c r="AK31" s="10">
        <f>AJ31*(VLOOKUP(C31,Structures!A:D,4,FALSE))</f>
        <v>0.23056929964996001</v>
      </c>
      <c r="AL31" s="24">
        <f t="shared" ref="AL31:AL43" si="23">AI31/AK31</f>
        <v>0.32918519557993509</v>
      </c>
      <c r="AM31" s="21" t="s">
        <v>96</v>
      </c>
      <c r="AN31" s="21" t="s">
        <v>96</v>
      </c>
      <c r="AO31" s="29"/>
      <c r="AP31" s="22" t="s">
        <v>94</v>
      </c>
      <c r="AQ31" s="22" t="s">
        <v>94</v>
      </c>
      <c r="AR31" s="10"/>
      <c r="AS31" s="10"/>
      <c r="AT31" s="10"/>
      <c r="AU31" s="10"/>
      <c r="AV31" s="17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2.75" customHeight="1">
      <c r="A32" s="10">
        <v>20220714</v>
      </c>
      <c r="B32" s="21">
        <v>2</v>
      </c>
      <c r="C32" s="10" t="s">
        <v>85</v>
      </c>
      <c r="D32" s="10" t="s">
        <v>86</v>
      </c>
      <c r="E32" s="10" t="s">
        <v>87</v>
      </c>
      <c r="F32" s="10" t="s">
        <v>88</v>
      </c>
      <c r="G32" s="12">
        <v>6.4158999999999997</v>
      </c>
      <c r="H32" s="12">
        <v>13.539199999999999</v>
      </c>
      <c r="I32" s="12">
        <v>380.12</v>
      </c>
      <c r="J32" s="10">
        <f>I32/(VLOOKUP(F32,Chemicals!A:E,5,FALSE))</f>
        <v>481.1645569620253</v>
      </c>
      <c r="K32" s="10">
        <f t="shared" si="15"/>
        <v>240.58227848101265</v>
      </c>
      <c r="L32" s="10">
        <f t="shared" si="16"/>
        <v>240.58227848101265</v>
      </c>
      <c r="M32" s="10">
        <f t="shared" si="17"/>
        <v>0</v>
      </c>
      <c r="N32" s="13">
        <v>26</v>
      </c>
      <c r="O32" s="26">
        <v>50</v>
      </c>
      <c r="P32" s="26">
        <v>20</v>
      </c>
      <c r="Q32" s="26">
        <v>15</v>
      </c>
      <c r="R32" s="26" t="s">
        <v>90</v>
      </c>
      <c r="S32" s="13">
        <v>11.3</v>
      </c>
      <c r="T32" s="13">
        <v>11.3</v>
      </c>
      <c r="U32" s="13">
        <v>0</v>
      </c>
      <c r="V32" s="13">
        <f t="shared" si="18"/>
        <v>22.6</v>
      </c>
      <c r="W32" s="13">
        <f>((G32/(K32))*S32)/(VLOOKUP(D32,Chemicals!A:E,4,FALSE))</f>
        <v>1.0130461320297013E-3</v>
      </c>
      <c r="X32" s="13">
        <f>((H32/(L32))*T32)/(VLOOKUP(E32,Chemicals!A:E,4,FALSE))</f>
        <v>7.7448277171040716E-3</v>
      </c>
      <c r="Y32" s="13">
        <f>((I32/(J32))*V32)/(VLOOKUP(F32,Chemicals!A:D,4,FALSE))</f>
        <v>0.55724094881398267</v>
      </c>
      <c r="Z32" s="14">
        <v>1</v>
      </c>
      <c r="AA32" s="14">
        <f t="shared" si="19"/>
        <v>7.6450888782200126</v>
      </c>
      <c r="AB32" s="14">
        <f t="shared" si="20"/>
        <v>550.06473169935077</v>
      </c>
      <c r="AC32" s="10">
        <v>10.011200000000001</v>
      </c>
      <c r="AD32" s="15">
        <v>19</v>
      </c>
      <c r="AE32" s="15">
        <v>60</v>
      </c>
      <c r="AF32" s="15">
        <v>60</v>
      </c>
      <c r="AG32" s="15" t="s">
        <v>121</v>
      </c>
      <c r="AH32" s="10">
        <v>10.092499999999999</v>
      </c>
      <c r="AI32" s="10">
        <f t="shared" si="22"/>
        <v>8.1299999999998818E-2</v>
      </c>
      <c r="AJ32" s="10">
        <f t="shared" si="21"/>
        <v>1.0130461320297013E-3</v>
      </c>
      <c r="AK32" s="10">
        <f>AJ32*(VLOOKUP(C32,Structures!A:D,4,FALSE))</f>
        <v>0.23056929964996001</v>
      </c>
      <c r="AL32" s="24">
        <f t="shared" si="23"/>
        <v>0.3526054861745464</v>
      </c>
      <c r="AM32" s="21" t="s">
        <v>98</v>
      </c>
      <c r="AN32" s="21" t="s">
        <v>98</v>
      </c>
      <c r="AO32" s="29"/>
      <c r="AP32" s="22" t="s">
        <v>94</v>
      </c>
      <c r="AQ32" s="22" t="s">
        <v>94</v>
      </c>
      <c r="AR32" s="10"/>
      <c r="AS32" s="10"/>
      <c r="AT32" s="10"/>
      <c r="AU32" s="10"/>
      <c r="AV32" s="17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2.75" customHeight="1">
      <c r="A33" s="10">
        <v>20220714</v>
      </c>
      <c r="B33" s="21">
        <v>3</v>
      </c>
      <c r="C33" s="10" t="s">
        <v>85</v>
      </c>
      <c r="D33" s="10" t="s">
        <v>86</v>
      </c>
      <c r="E33" s="10" t="s">
        <v>87</v>
      </c>
      <c r="F33" s="10" t="s">
        <v>88</v>
      </c>
      <c r="G33" s="12">
        <v>6.4158999999999997</v>
      </c>
      <c r="H33" s="12">
        <v>13.539199999999999</v>
      </c>
      <c r="I33" s="12">
        <v>380.12</v>
      </c>
      <c r="J33" s="10">
        <f>I33/(VLOOKUP(F33,Chemicals!A:E,5,FALSE))</f>
        <v>481.1645569620253</v>
      </c>
      <c r="K33" s="10">
        <f t="shared" si="15"/>
        <v>240.58227848101265</v>
      </c>
      <c r="L33" s="10">
        <f t="shared" si="16"/>
        <v>240.58227848101265</v>
      </c>
      <c r="M33" s="10">
        <f t="shared" si="17"/>
        <v>0</v>
      </c>
      <c r="N33" s="13">
        <v>26</v>
      </c>
      <c r="O33" s="26">
        <v>300</v>
      </c>
      <c r="P33" s="26">
        <v>20</v>
      </c>
      <c r="Q33" s="26">
        <v>15</v>
      </c>
      <c r="R33" s="26" t="s">
        <v>90</v>
      </c>
      <c r="S33" s="13">
        <v>11.3</v>
      </c>
      <c r="T33" s="13">
        <v>11.3</v>
      </c>
      <c r="U33" s="13">
        <v>0</v>
      </c>
      <c r="V33" s="13">
        <f t="shared" si="18"/>
        <v>22.6</v>
      </c>
      <c r="W33" s="13">
        <f>((G33/(K33))*S33)/(VLOOKUP(D33,Chemicals!A:E,4,FALSE))</f>
        <v>1.0130461320297013E-3</v>
      </c>
      <c r="X33" s="13">
        <f>((H33/(L33))*T33)/(VLOOKUP(E33,Chemicals!A:E,4,FALSE))</f>
        <v>7.7448277171040716E-3</v>
      </c>
      <c r="Y33" s="13">
        <f>((I33/(J33))*V33)/(VLOOKUP(F33,Chemicals!A:D,4,FALSE))</f>
        <v>0.55724094881398267</v>
      </c>
      <c r="Z33" s="14">
        <v>1</v>
      </c>
      <c r="AA33" s="14">
        <f t="shared" si="19"/>
        <v>7.6450888782200126</v>
      </c>
      <c r="AB33" s="14">
        <f t="shared" si="20"/>
        <v>550.06473169935077</v>
      </c>
      <c r="AC33" s="10">
        <v>10.090400000000001</v>
      </c>
      <c r="AD33" s="15">
        <v>19</v>
      </c>
      <c r="AE33" s="15">
        <v>60</v>
      </c>
      <c r="AF33" s="15">
        <v>60</v>
      </c>
      <c r="AG33" s="15" t="s">
        <v>121</v>
      </c>
      <c r="AH33" s="10">
        <v>10.1701</v>
      </c>
      <c r="AI33" s="10">
        <f t="shared" si="22"/>
        <v>7.9699999999998994E-2</v>
      </c>
      <c r="AJ33" s="10">
        <f t="shared" si="21"/>
        <v>1.0130461320297013E-3</v>
      </c>
      <c r="AK33" s="10">
        <f>AJ33*(VLOOKUP(C33,Structures!A:D,4,FALSE))</f>
        <v>0.23056929964996001</v>
      </c>
      <c r="AL33" s="24">
        <f t="shared" si="23"/>
        <v>0.34566614081317837</v>
      </c>
      <c r="AM33" s="21" t="s">
        <v>100</v>
      </c>
      <c r="AN33" s="21" t="s">
        <v>100</v>
      </c>
      <c r="AO33" s="29"/>
      <c r="AP33" s="22" t="s">
        <v>94</v>
      </c>
      <c r="AQ33" s="22" t="s">
        <v>94</v>
      </c>
      <c r="AR33" s="10"/>
      <c r="AS33" s="10"/>
      <c r="AT33" s="10"/>
      <c r="AU33" s="10"/>
      <c r="AV33" s="17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2.75" customHeight="1">
      <c r="A34" s="10">
        <v>20220714</v>
      </c>
      <c r="B34" s="21">
        <v>4</v>
      </c>
      <c r="C34" s="10" t="s">
        <v>85</v>
      </c>
      <c r="D34" s="10" t="s">
        <v>86</v>
      </c>
      <c r="E34" s="10" t="s">
        <v>87</v>
      </c>
      <c r="F34" s="10" t="s">
        <v>88</v>
      </c>
      <c r="G34" s="12">
        <v>6.4158999999999997</v>
      </c>
      <c r="H34" s="12">
        <v>13.539199999999999</v>
      </c>
      <c r="I34" s="12">
        <v>380.12</v>
      </c>
      <c r="J34" s="10">
        <f>I34/(VLOOKUP(F34,Chemicals!A:E,5,FALSE))</f>
        <v>481.1645569620253</v>
      </c>
      <c r="K34" s="10">
        <f t="shared" si="15"/>
        <v>240.58227848101265</v>
      </c>
      <c r="L34" s="10">
        <f t="shared" si="16"/>
        <v>240.58227848101265</v>
      </c>
      <c r="M34" s="10">
        <f t="shared" si="17"/>
        <v>0</v>
      </c>
      <c r="N34" s="13">
        <v>26</v>
      </c>
      <c r="O34" s="26">
        <v>300</v>
      </c>
      <c r="P34" s="26">
        <v>20</v>
      </c>
      <c r="Q34" s="26">
        <v>15</v>
      </c>
      <c r="R34" s="26" t="s">
        <v>90</v>
      </c>
      <c r="S34" s="13">
        <v>11.3</v>
      </c>
      <c r="T34" s="13">
        <v>11.3</v>
      </c>
      <c r="U34" s="13">
        <v>0</v>
      </c>
      <c r="V34" s="13">
        <f t="shared" si="18"/>
        <v>22.6</v>
      </c>
      <c r="W34" s="13">
        <f>((G34/(K34))*S34)/(VLOOKUP(D34,Chemicals!A:E,4,FALSE))</f>
        <v>1.0130461320297013E-3</v>
      </c>
      <c r="X34" s="13">
        <f>((H34/(L34))*T34)/(VLOOKUP(E34,Chemicals!A:E,4,FALSE))</f>
        <v>7.7448277171040716E-3</v>
      </c>
      <c r="Y34" s="13">
        <f>((I34/(J34))*V34)/(VLOOKUP(F34,Chemicals!A:D,4,FALSE))</f>
        <v>0.55724094881398267</v>
      </c>
      <c r="Z34" s="14">
        <v>1</v>
      </c>
      <c r="AA34" s="14">
        <f t="shared" si="19"/>
        <v>7.6450888782200126</v>
      </c>
      <c r="AB34" s="14">
        <f t="shared" si="20"/>
        <v>550.06473169935077</v>
      </c>
      <c r="AC34" s="10">
        <v>10.079599999999999</v>
      </c>
      <c r="AD34" s="15">
        <v>19</v>
      </c>
      <c r="AE34" s="15">
        <v>60</v>
      </c>
      <c r="AF34" s="15">
        <v>60</v>
      </c>
      <c r="AG34" s="15" t="s">
        <v>121</v>
      </c>
      <c r="AH34" s="10">
        <v>10.159599999999999</v>
      </c>
      <c r="AI34" s="10">
        <f t="shared" si="22"/>
        <v>8.0000000000000071E-2</v>
      </c>
      <c r="AJ34" s="10">
        <f t="shared" si="21"/>
        <v>1.0130461320297013E-3</v>
      </c>
      <c r="AK34" s="10">
        <f>AJ34*(VLOOKUP(C34,Structures!A:D,4,FALSE))</f>
        <v>0.23056929964996001</v>
      </c>
      <c r="AL34" s="24">
        <f t="shared" si="23"/>
        <v>0.34696726806843969</v>
      </c>
      <c r="AM34" s="21" t="s">
        <v>102</v>
      </c>
      <c r="AN34" s="21" t="s">
        <v>102</v>
      </c>
      <c r="AO34" s="29"/>
      <c r="AP34" s="22" t="s">
        <v>94</v>
      </c>
      <c r="AQ34" s="22" t="s">
        <v>94</v>
      </c>
      <c r="AR34" s="10"/>
      <c r="AS34" s="10"/>
      <c r="AT34" s="10"/>
      <c r="AU34" s="10"/>
      <c r="AV34" s="17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2.75" customHeight="1">
      <c r="A35" s="10">
        <v>20220714</v>
      </c>
      <c r="B35" s="21">
        <v>5</v>
      </c>
      <c r="C35" s="10" t="s">
        <v>85</v>
      </c>
      <c r="D35" s="10" t="s">
        <v>86</v>
      </c>
      <c r="E35" s="10" t="s">
        <v>87</v>
      </c>
      <c r="F35" s="10" t="s">
        <v>88</v>
      </c>
      <c r="G35" s="12">
        <v>6.4158999999999997</v>
      </c>
      <c r="H35" s="12">
        <v>13.539199999999999</v>
      </c>
      <c r="I35" s="12">
        <v>380.12</v>
      </c>
      <c r="J35" s="10">
        <f>I35/(VLOOKUP(F35,Chemicals!A:E,5,FALSE))</f>
        <v>481.1645569620253</v>
      </c>
      <c r="K35" s="10">
        <f t="shared" si="15"/>
        <v>240.58227848101265</v>
      </c>
      <c r="L35" s="10">
        <f t="shared" si="16"/>
        <v>240.58227848101265</v>
      </c>
      <c r="M35" s="10">
        <f t="shared" si="17"/>
        <v>0</v>
      </c>
      <c r="N35" s="13">
        <v>26</v>
      </c>
      <c r="O35" s="26">
        <v>300</v>
      </c>
      <c r="P35" s="26">
        <v>1440</v>
      </c>
      <c r="Q35" s="26">
        <v>15</v>
      </c>
      <c r="R35" s="26" t="s">
        <v>90</v>
      </c>
      <c r="S35" s="13">
        <v>11.3</v>
      </c>
      <c r="T35" s="13">
        <v>11.3</v>
      </c>
      <c r="U35" s="13">
        <v>0</v>
      </c>
      <c r="V35" s="13">
        <f t="shared" si="18"/>
        <v>22.6</v>
      </c>
      <c r="W35" s="13">
        <f>((G35/(K35))*S35)/(VLOOKUP(D35,Chemicals!A:E,4,FALSE))</f>
        <v>1.0130461320297013E-3</v>
      </c>
      <c r="X35" s="13">
        <f>((H35/(L35))*T35)/(VLOOKUP(E35,Chemicals!A:E,4,FALSE))</f>
        <v>7.7448277171040716E-3</v>
      </c>
      <c r="Y35" s="13">
        <f>((I35/(J35))*V35)/(VLOOKUP(F35,Chemicals!A:D,4,FALSE))</f>
        <v>0.55724094881398267</v>
      </c>
      <c r="Z35" s="14">
        <v>1</v>
      </c>
      <c r="AA35" s="14">
        <f t="shared" si="19"/>
        <v>7.6450888782200126</v>
      </c>
      <c r="AB35" s="14">
        <f t="shared" si="20"/>
        <v>550.06473169935077</v>
      </c>
      <c r="AC35" s="10">
        <v>10.0822</v>
      </c>
      <c r="AD35" s="15">
        <v>19</v>
      </c>
      <c r="AE35" s="15">
        <v>60</v>
      </c>
      <c r="AF35" s="15">
        <v>60</v>
      </c>
      <c r="AG35" s="15" t="s">
        <v>121</v>
      </c>
      <c r="AH35" s="10">
        <v>10.1951</v>
      </c>
      <c r="AI35" s="10">
        <f t="shared" si="22"/>
        <v>0.11289999999999978</v>
      </c>
      <c r="AJ35" s="10">
        <f t="shared" si="21"/>
        <v>1.0130461320297013E-3</v>
      </c>
      <c r="AK35" s="10">
        <f>AJ35*(VLOOKUP(C35,Structures!A:D,4,FALSE))</f>
        <v>0.23056929964996001</v>
      </c>
      <c r="AL35" s="24">
        <f t="shared" si="23"/>
        <v>0.48965755706158409</v>
      </c>
      <c r="AM35" s="21" t="s">
        <v>104</v>
      </c>
      <c r="AN35" s="21" t="s">
        <v>104</v>
      </c>
      <c r="AO35" s="29"/>
      <c r="AP35" s="22" t="s">
        <v>94</v>
      </c>
      <c r="AQ35" s="22" t="s">
        <v>94</v>
      </c>
      <c r="AR35" s="10"/>
      <c r="AS35" s="10"/>
      <c r="AT35" s="10"/>
      <c r="AU35" s="10"/>
      <c r="AV35" s="17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2.75" customHeight="1">
      <c r="A36" s="10">
        <v>20220714</v>
      </c>
      <c r="B36" s="21">
        <v>6</v>
      </c>
      <c r="C36" s="10" t="s">
        <v>85</v>
      </c>
      <c r="D36" s="10" t="s">
        <v>86</v>
      </c>
      <c r="E36" s="10" t="s">
        <v>87</v>
      </c>
      <c r="F36" s="10" t="s">
        <v>88</v>
      </c>
      <c r="G36" s="12">
        <v>6.4158999999999997</v>
      </c>
      <c r="H36" s="12">
        <v>13.539199999999999</v>
      </c>
      <c r="I36" s="12">
        <v>380.12</v>
      </c>
      <c r="J36" s="10">
        <f>I36/(VLOOKUP(F36,Chemicals!A:E,5,FALSE))</f>
        <v>481.1645569620253</v>
      </c>
      <c r="K36" s="10">
        <f t="shared" si="15"/>
        <v>240.58227848101265</v>
      </c>
      <c r="L36" s="10">
        <f t="shared" si="16"/>
        <v>240.58227848101265</v>
      </c>
      <c r="M36" s="10">
        <f t="shared" si="17"/>
        <v>0</v>
      </c>
      <c r="N36" s="13">
        <v>26</v>
      </c>
      <c r="O36" s="26">
        <v>0</v>
      </c>
      <c r="P36" s="26">
        <v>1440</v>
      </c>
      <c r="Q36" s="26">
        <v>15</v>
      </c>
      <c r="R36" s="26" t="s">
        <v>90</v>
      </c>
      <c r="S36" s="13">
        <v>11.3</v>
      </c>
      <c r="T36" s="13">
        <v>11.3</v>
      </c>
      <c r="U36" s="13">
        <v>0</v>
      </c>
      <c r="V36" s="13">
        <f t="shared" si="18"/>
        <v>22.6</v>
      </c>
      <c r="W36" s="13">
        <f>((G36/(K36))*S36)/(VLOOKUP(D36,Chemicals!A:E,4,FALSE))</f>
        <v>1.0130461320297013E-3</v>
      </c>
      <c r="X36" s="13">
        <f>((H36/(L36))*T36)/(VLOOKUP(E36,Chemicals!A:E,4,FALSE))</f>
        <v>7.7448277171040716E-3</v>
      </c>
      <c r="Y36" s="13">
        <f>((I36/(J36))*V36)/(VLOOKUP(F36,Chemicals!A:D,4,FALSE))</f>
        <v>0.55724094881398267</v>
      </c>
      <c r="Z36" s="14">
        <v>1</v>
      </c>
      <c r="AA36" s="14">
        <f t="shared" si="19"/>
        <v>7.6450888782200126</v>
      </c>
      <c r="AB36" s="14">
        <f t="shared" si="20"/>
        <v>550.06473169935077</v>
      </c>
      <c r="AC36" s="10">
        <v>10.067500000000001</v>
      </c>
      <c r="AD36" s="15">
        <v>19</v>
      </c>
      <c r="AE36" s="15">
        <v>60</v>
      </c>
      <c r="AF36" s="15">
        <v>60</v>
      </c>
      <c r="AG36" s="15" t="s">
        <v>121</v>
      </c>
      <c r="AH36" s="10">
        <v>10.1656</v>
      </c>
      <c r="AI36" s="10">
        <f t="shared" si="22"/>
        <v>9.8099999999998744E-2</v>
      </c>
      <c r="AJ36" s="10">
        <f t="shared" si="21"/>
        <v>1.0130461320297013E-3</v>
      </c>
      <c r="AK36" s="10">
        <f>AJ36*(VLOOKUP(C36,Structures!A:D,4,FALSE))</f>
        <v>0.23056929964996001</v>
      </c>
      <c r="AL36" s="24">
        <f t="shared" si="23"/>
        <v>0.42546861246891832</v>
      </c>
      <c r="AM36" s="21" t="s">
        <v>106</v>
      </c>
      <c r="AN36" s="21" t="s">
        <v>106</v>
      </c>
      <c r="AO36" s="29"/>
      <c r="AP36" s="22" t="s">
        <v>94</v>
      </c>
      <c r="AQ36" s="22" t="s">
        <v>94</v>
      </c>
      <c r="AR36" s="10"/>
      <c r="AS36" s="10"/>
      <c r="AT36" s="10"/>
      <c r="AU36" s="10"/>
      <c r="AV36" s="17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2.75" customHeight="1">
      <c r="A37" s="10">
        <v>20220714</v>
      </c>
      <c r="B37" s="21">
        <v>7</v>
      </c>
      <c r="C37" s="10" t="s">
        <v>85</v>
      </c>
      <c r="D37" s="10" t="s">
        <v>86</v>
      </c>
      <c r="E37" s="10" t="s">
        <v>87</v>
      </c>
      <c r="F37" s="10" t="s">
        <v>88</v>
      </c>
      <c r="G37" s="12">
        <v>6.4158999999999997</v>
      </c>
      <c r="H37" s="12">
        <v>13.539199999999999</v>
      </c>
      <c r="I37" s="12">
        <v>380.12</v>
      </c>
      <c r="J37" s="10">
        <f>I37/(VLOOKUP(F37,Chemicals!A:E,5,FALSE))</f>
        <v>481.1645569620253</v>
      </c>
      <c r="K37" s="10">
        <f t="shared" si="15"/>
        <v>240.58227848101265</v>
      </c>
      <c r="L37" s="10">
        <f t="shared" si="16"/>
        <v>240.58227848101265</v>
      </c>
      <c r="M37" s="10">
        <f t="shared" si="17"/>
        <v>0</v>
      </c>
      <c r="N37" s="13">
        <v>26</v>
      </c>
      <c r="O37" s="26">
        <v>150</v>
      </c>
      <c r="P37" s="26">
        <v>20</v>
      </c>
      <c r="Q37" s="26">
        <v>15</v>
      </c>
      <c r="R37" s="26" t="s">
        <v>90</v>
      </c>
      <c r="S37" s="13">
        <v>11.3</v>
      </c>
      <c r="T37" s="13">
        <v>11.3</v>
      </c>
      <c r="U37" s="13">
        <v>0</v>
      </c>
      <c r="V37" s="13">
        <f t="shared" si="18"/>
        <v>22.6</v>
      </c>
      <c r="W37" s="13">
        <f>((G37/(K37))*S37)/(VLOOKUP(D37,Chemicals!A:E,4,FALSE))</f>
        <v>1.0130461320297013E-3</v>
      </c>
      <c r="X37" s="13">
        <f>((H37/(L37))*T37)/(VLOOKUP(E37,Chemicals!A:E,4,FALSE))</f>
        <v>7.7448277171040716E-3</v>
      </c>
      <c r="Y37" s="13">
        <f>((I37/(J37))*V37)/(VLOOKUP(F37,Chemicals!A:D,4,FALSE))</f>
        <v>0.55724094881398267</v>
      </c>
      <c r="Z37" s="14">
        <v>1</v>
      </c>
      <c r="AA37" s="14">
        <f t="shared" si="19"/>
        <v>7.6450888782200126</v>
      </c>
      <c r="AB37" s="14">
        <f t="shared" si="20"/>
        <v>550.06473169935077</v>
      </c>
      <c r="AC37" s="10">
        <v>10.069599999999999</v>
      </c>
      <c r="AD37" s="15">
        <v>19</v>
      </c>
      <c r="AE37" s="15">
        <v>60</v>
      </c>
      <c r="AF37" s="15">
        <v>60</v>
      </c>
      <c r="AG37" s="15" t="s">
        <v>121</v>
      </c>
      <c r="AH37" s="10">
        <v>10.1549</v>
      </c>
      <c r="AI37" s="10">
        <f t="shared" si="22"/>
        <v>8.5300000000000153E-2</v>
      </c>
      <c r="AJ37" s="10">
        <f t="shared" si="21"/>
        <v>1.0130461320297013E-3</v>
      </c>
      <c r="AK37" s="10">
        <f>AJ37*(VLOOKUP(C37,Structures!A:D,4,FALSE))</f>
        <v>0.23056929964996001</v>
      </c>
      <c r="AL37" s="24">
        <f t="shared" si="23"/>
        <v>0.36995384957797417</v>
      </c>
      <c r="AM37" s="21" t="s">
        <v>108</v>
      </c>
      <c r="AN37" s="21" t="s">
        <v>108</v>
      </c>
      <c r="AO37" s="29"/>
      <c r="AP37" s="22" t="s">
        <v>94</v>
      </c>
      <c r="AQ37" s="22" t="s">
        <v>94</v>
      </c>
      <c r="AR37" s="10"/>
      <c r="AS37" s="10"/>
      <c r="AT37" s="10"/>
      <c r="AU37" s="10"/>
      <c r="AV37" s="17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2.75" customHeight="1">
      <c r="A38" s="10">
        <v>20220714</v>
      </c>
      <c r="B38" s="21">
        <v>8</v>
      </c>
      <c r="C38" s="10" t="s">
        <v>85</v>
      </c>
      <c r="D38" s="10" t="s">
        <v>86</v>
      </c>
      <c r="E38" s="10" t="s">
        <v>87</v>
      </c>
      <c r="F38" s="10" t="s">
        <v>88</v>
      </c>
      <c r="G38" s="12">
        <v>6.4158999999999997</v>
      </c>
      <c r="H38" s="12">
        <v>13.539199999999999</v>
      </c>
      <c r="I38" s="12">
        <v>380.12</v>
      </c>
      <c r="J38" s="10">
        <f>I38/(VLOOKUP(F38,Chemicals!A:E,5,FALSE))</f>
        <v>481.1645569620253</v>
      </c>
      <c r="K38" s="10">
        <f t="shared" si="15"/>
        <v>240.58227848101265</v>
      </c>
      <c r="L38" s="10">
        <f t="shared" si="16"/>
        <v>240.58227848101265</v>
      </c>
      <c r="M38" s="10">
        <f t="shared" si="17"/>
        <v>0</v>
      </c>
      <c r="N38" s="13">
        <v>26</v>
      </c>
      <c r="O38" s="26">
        <v>150</v>
      </c>
      <c r="P38" s="26">
        <v>60</v>
      </c>
      <c r="Q38" s="26">
        <v>15</v>
      </c>
      <c r="R38" s="26" t="s">
        <v>90</v>
      </c>
      <c r="S38" s="13">
        <v>11.3</v>
      </c>
      <c r="T38" s="13">
        <v>11.3</v>
      </c>
      <c r="U38" s="13">
        <v>0</v>
      </c>
      <c r="V38" s="13">
        <f t="shared" si="18"/>
        <v>22.6</v>
      </c>
      <c r="W38" s="13">
        <f>((G38/(K38))*S38)/(VLOOKUP(D38,Chemicals!A:E,4,FALSE))</f>
        <v>1.0130461320297013E-3</v>
      </c>
      <c r="X38" s="13">
        <f>((H38/(L38))*T38)/(VLOOKUP(E38,Chemicals!A:E,4,FALSE))</f>
        <v>7.7448277171040716E-3</v>
      </c>
      <c r="Y38" s="13">
        <f>((I38/(J38))*V38)/(VLOOKUP(F38,Chemicals!A:D,4,FALSE))</f>
        <v>0.55724094881398267</v>
      </c>
      <c r="Z38" s="14">
        <v>1</v>
      </c>
      <c r="AA38" s="14">
        <f t="shared" si="19"/>
        <v>7.6450888782200126</v>
      </c>
      <c r="AB38" s="14">
        <f t="shared" si="20"/>
        <v>550.06473169935077</v>
      </c>
      <c r="AC38" s="10">
        <v>10.105700000000001</v>
      </c>
      <c r="AD38" s="15">
        <v>19</v>
      </c>
      <c r="AE38" s="15">
        <v>60</v>
      </c>
      <c r="AF38" s="15">
        <v>60</v>
      </c>
      <c r="AG38" s="15" t="s">
        <v>121</v>
      </c>
      <c r="AH38" s="10">
        <v>10.1997</v>
      </c>
      <c r="AI38" s="10">
        <f t="shared" si="22"/>
        <v>9.3999999999999417E-2</v>
      </c>
      <c r="AJ38" s="10">
        <f t="shared" si="21"/>
        <v>1.0130461320297013E-3</v>
      </c>
      <c r="AK38" s="10">
        <f>AJ38*(VLOOKUP(C38,Structures!A:D,4,FALSE))</f>
        <v>0.23056929964996001</v>
      </c>
      <c r="AL38" s="24">
        <f t="shared" si="23"/>
        <v>0.40768653998041376</v>
      </c>
      <c r="AM38" s="21" t="s">
        <v>110</v>
      </c>
      <c r="AN38" s="21" t="s">
        <v>110</v>
      </c>
      <c r="AO38" s="29"/>
      <c r="AP38" s="22" t="s">
        <v>94</v>
      </c>
      <c r="AQ38" s="22" t="s">
        <v>94</v>
      </c>
      <c r="AR38" s="10"/>
      <c r="AS38" s="10"/>
      <c r="AT38" s="10"/>
      <c r="AU38" s="10"/>
      <c r="AV38" s="17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2.75" customHeight="1">
      <c r="A39" s="10">
        <v>20220714</v>
      </c>
      <c r="B39" s="21">
        <v>9</v>
      </c>
      <c r="C39" s="10" t="s">
        <v>85</v>
      </c>
      <c r="D39" s="10" t="s">
        <v>86</v>
      </c>
      <c r="E39" s="10" t="s">
        <v>87</v>
      </c>
      <c r="F39" s="10" t="s">
        <v>88</v>
      </c>
      <c r="G39" s="12">
        <v>6.4158999999999997</v>
      </c>
      <c r="H39" s="12">
        <v>13.539199999999999</v>
      </c>
      <c r="I39" s="12">
        <v>380.12</v>
      </c>
      <c r="J39" s="10">
        <f>I39/(VLOOKUP(F39,Chemicals!A:E,5,FALSE))</f>
        <v>481.1645569620253</v>
      </c>
      <c r="K39" s="10">
        <f t="shared" si="15"/>
        <v>240.58227848101265</v>
      </c>
      <c r="L39" s="10">
        <f t="shared" si="16"/>
        <v>240.58227848101265</v>
      </c>
      <c r="M39" s="10">
        <f t="shared" si="17"/>
        <v>0</v>
      </c>
      <c r="N39" s="13">
        <v>26</v>
      </c>
      <c r="O39" s="26">
        <v>300</v>
      </c>
      <c r="P39" s="26">
        <v>40</v>
      </c>
      <c r="Q39" s="26">
        <v>15</v>
      </c>
      <c r="R39" s="26" t="s">
        <v>90</v>
      </c>
      <c r="S39" s="13">
        <v>11.3</v>
      </c>
      <c r="T39" s="13">
        <v>11.3</v>
      </c>
      <c r="U39" s="13">
        <v>0</v>
      </c>
      <c r="V39" s="13">
        <f t="shared" si="18"/>
        <v>22.6</v>
      </c>
      <c r="W39" s="13">
        <f>((G39/(K39))*S39)/(VLOOKUP(D39,Chemicals!A:E,4,FALSE))</f>
        <v>1.0130461320297013E-3</v>
      </c>
      <c r="X39" s="13">
        <f>((H39/(L39))*T39)/(VLOOKUP(E39,Chemicals!A:E,4,FALSE))</f>
        <v>7.7448277171040716E-3</v>
      </c>
      <c r="Y39" s="13">
        <f>((I39/(J39))*V39)/(VLOOKUP(F39,Chemicals!A:D,4,FALSE))</f>
        <v>0.55724094881398267</v>
      </c>
      <c r="Z39" s="14">
        <v>1</v>
      </c>
      <c r="AA39" s="14">
        <f t="shared" si="19"/>
        <v>7.6450888782200126</v>
      </c>
      <c r="AB39" s="14">
        <f t="shared" si="20"/>
        <v>550.06473169935077</v>
      </c>
      <c r="AC39" s="10">
        <v>10.0663</v>
      </c>
      <c r="AD39" s="15">
        <v>19</v>
      </c>
      <c r="AE39" s="15">
        <v>60</v>
      </c>
      <c r="AF39" s="15">
        <v>60</v>
      </c>
      <c r="AG39" s="15" t="s">
        <v>121</v>
      </c>
      <c r="AH39" s="10">
        <v>10.1569</v>
      </c>
      <c r="AI39" s="10">
        <f t="shared" si="22"/>
        <v>9.0600000000000236E-2</v>
      </c>
      <c r="AJ39" s="10">
        <f t="shared" si="21"/>
        <v>1.0130461320297013E-3</v>
      </c>
      <c r="AK39" s="10">
        <f>AJ39*(VLOOKUP(C39,Structures!A:D,4,FALSE))</f>
        <v>0.23056929964996001</v>
      </c>
      <c r="AL39" s="24">
        <f t="shared" si="23"/>
        <v>0.39294043108750865</v>
      </c>
      <c r="AM39" s="21" t="s">
        <v>112</v>
      </c>
      <c r="AN39" s="21" t="s">
        <v>112</v>
      </c>
      <c r="AO39" s="29"/>
      <c r="AP39" s="22" t="s">
        <v>94</v>
      </c>
      <c r="AQ39" s="22" t="s">
        <v>94</v>
      </c>
      <c r="AR39" s="10"/>
      <c r="AS39" s="10"/>
      <c r="AT39" s="10"/>
      <c r="AU39" s="10"/>
      <c r="AV39" s="17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2.75" customHeight="1">
      <c r="A40" s="10">
        <v>20220714</v>
      </c>
      <c r="B40" s="21">
        <v>10</v>
      </c>
      <c r="C40" s="10" t="s">
        <v>85</v>
      </c>
      <c r="D40" s="10" t="s">
        <v>86</v>
      </c>
      <c r="E40" s="10" t="s">
        <v>87</v>
      </c>
      <c r="F40" s="10" t="s">
        <v>88</v>
      </c>
      <c r="G40" s="12">
        <v>6.4158999999999997</v>
      </c>
      <c r="H40" s="12">
        <v>13.539199999999999</v>
      </c>
      <c r="I40" s="12">
        <v>380.12</v>
      </c>
      <c r="J40" s="10">
        <f>I40/(VLOOKUP(F40,Chemicals!A:E,5,FALSE))</f>
        <v>481.1645569620253</v>
      </c>
      <c r="K40" s="10">
        <f t="shared" si="15"/>
        <v>240.58227848101265</v>
      </c>
      <c r="L40" s="10">
        <f t="shared" si="16"/>
        <v>240.58227848101265</v>
      </c>
      <c r="M40" s="10">
        <f t="shared" si="17"/>
        <v>0</v>
      </c>
      <c r="N40" s="13">
        <v>26</v>
      </c>
      <c r="O40" s="26">
        <v>300</v>
      </c>
      <c r="P40" s="26">
        <v>20</v>
      </c>
      <c r="Q40" s="26">
        <v>15</v>
      </c>
      <c r="R40" s="26" t="s">
        <v>90</v>
      </c>
      <c r="S40" s="13">
        <v>11.3</v>
      </c>
      <c r="T40" s="13">
        <v>11.3</v>
      </c>
      <c r="U40" s="13">
        <v>0</v>
      </c>
      <c r="V40" s="13">
        <f t="shared" si="18"/>
        <v>22.6</v>
      </c>
      <c r="W40" s="13">
        <f>((G40/(K40))*S40)/(VLOOKUP(D40,Chemicals!A:E,4,FALSE))</f>
        <v>1.0130461320297013E-3</v>
      </c>
      <c r="X40" s="13">
        <f>((H40/(L40))*T40)/(VLOOKUP(E40,Chemicals!A:E,4,FALSE))</f>
        <v>7.7448277171040716E-3</v>
      </c>
      <c r="Y40" s="13">
        <f>((I40/(J40))*V40)/(VLOOKUP(F40,Chemicals!A:D,4,FALSE))</f>
        <v>0.55724094881398267</v>
      </c>
      <c r="Z40" s="14">
        <v>1</v>
      </c>
      <c r="AA40" s="14">
        <f t="shared" si="19"/>
        <v>7.6450888782200126</v>
      </c>
      <c r="AB40" s="14">
        <f t="shared" si="20"/>
        <v>550.06473169935077</v>
      </c>
      <c r="AC40" s="10">
        <v>10.083299999999999</v>
      </c>
      <c r="AD40" s="15">
        <v>19</v>
      </c>
      <c r="AE40" s="15">
        <v>60</v>
      </c>
      <c r="AF40" s="15">
        <v>60</v>
      </c>
      <c r="AG40" s="15" t="s">
        <v>121</v>
      </c>
      <c r="AH40" s="10">
        <v>10.165800000000001</v>
      </c>
      <c r="AI40" s="10">
        <f t="shared" si="22"/>
        <v>8.250000000000135E-2</v>
      </c>
      <c r="AJ40" s="10">
        <f t="shared" si="21"/>
        <v>1.0130461320297013E-3</v>
      </c>
      <c r="AK40" s="10">
        <f>AJ40*(VLOOKUP(C40,Structures!A:D,4,FALSE))</f>
        <v>0.23056929964996001</v>
      </c>
      <c r="AL40" s="24">
        <f t="shared" si="23"/>
        <v>0.35780999519558399</v>
      </c>
      <c r="AM40" s="21" t="s">
        <v>114</v>
      </c>
      <c r="AN40" s="21" t="s">
        <v>114</v>
      </c>
      <c r="AO40" s="29"/>
      <c r="AP40" s="22" t="s">
        <v>94</v>
      </c>
      <c r="AQ40" s="22" t="s">
        <v>94</v>
      </c>
      <c r="AR40" s="10"/>
      <c r="AS40" s="10"/>
      <c r="AT40" s="10"/>
      <c r="AU40" s="10"/>
      <c r="AV40" s="17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2.75" customHeight="1">
      <c r="A41" s="10">
        <v>20220714</v>
      </c>
      <c r="B41" s="21">
        <v>11</v>
      </c>
      <c r="C41" s="10" t="s">
        <v>85</v>
      </c>
      <c r="D41" s="10" t="s">
        <v>86</v>
      </c>
      <c r="E41" s="10" t="s">
        <v>87</v>
      </c>
      <c r="F41" s="10" t="s">
        <v>88</v>
      </c>
      <c r="G41" s="12">
        <v>6.4158999999999997</v>
      </c>
      <c r="H41" s="12">
        <v>13.539199999999999</v>
      </c>
      <c r="I41" s="12">
        <v>380.12</v>
      </c>
      <c r="J41" s="10">
        <f>I41/(VLOOKUP(F41,Chemicals!A:E,5,FALSE))</f>
        <v>481.1645569620253</v>
      </c>
      <c r="K41" s="10">
        <f t="shared" si="15"/>
        <v>240.58227848101265</v>
      </c>
      <c r="L41" s="10">
        <f t="shared" si="16"/>
        <v>240.58227848101265</v>
      </c>
      <c r="M41" s="10">
        <f t="shared" si="17"/>
        <v>0</v>
      </c>
      <c r="N41" s="13">
        <v>26</v>
      </c>
      <c r="O41" s="26">
        <v>300</v>
      </c>
      <c r="P41" s="26">
        <v>20</v>
      </c>
      <c r="Q41" s="26">
        <v>15</v>
      </c>
      <c r="R41" s="26" t="s">
        <v>90</v>
      </c>
      <c r="S41" s="13">
        <v>11.3</v>
      </c>
      <c r="T41" s="13">
        <v>11.3</v>
      </c>
      <c r="U41" s="13">
        <v>0</v>
      </c>
      <c r="V41" s="13">
        <f t="shared" si="18"/>
        <v>22.6</v>
      </c>
      <c r="W41" s="13">
        <f>((G41/(K41))*S41)/(VLOOKUP(D41,Chemicals!A:E,4,FALSE))</f>
        <v>1.0130461320297013E-3</v>
      </c>
      <c r="X41" s="13">
        <f>((H41/(L41))*T41)/(VLOOKUP(E41,Chemicals!A:E,4,FALSE))</f>
        <v>7.7448277171040716E-3</v>
      </c>
      <c r="Y41" s="13">
        <f>((I41/(J41))*V41)/(VLOOKUP(F41,Chemicals!A:D,4,FALSE))</f>
        <v>0.55724094881398267</v>
      </c>
      <c r="Z41" s="14">
        <v>1</v>
      </c>
      <c r="AA41" s="14">
        <f t="shared" si="19"/>
        <v>7.6450888782200126</v>
      </c>
      <c r="AB41" s="14">
        <f t="shared" si="20"/>
        <v>550.06473169935077</v>
      </c>
      <c r="AC41" s="10">
        <v>10.0724</v>
      </c>
      <c r="AD41" s="15">
        <v>19</v>
      </c>
      <c r="AE41" s="15">
        <v>60</v>
      </c>
      <c r="AF41" s="15">
        <v>60</v>
      </c>
      <c r="AG41" s="15" t="s">
        <v>121</v>
      </c>
      <c r="AH41" s="10">
        <v>10.1555</v>
      </c>
      <c r="AI41" s="10">
        <f t="shared" si="22"/>
        <v>8.3099999999999952E-2</v>
      </c>
      <c r="AJ41" s="10">
        <f t="shared" si="21"/>
        <v>1.0130461320297013E-3</v>
      </c>
      <c r="AK41" s="10">
        <f>AJ41*(VLOOKUP(C41,Structures!A:D,4,FALSE))</f>
        <v>0.23056929964996001</v>
      </c>
      <c r="AL41" s="24">
        <f t="shared" si="23"/>
        <v>0.3604122497060912</v>
      </c>
      <c r="AM41" s="21" t="s">
        <v>116</v>
      </c>
      <c r="AN41" s="21" t="s">
        <v>116</v>
      </c>
      <c r="AO41" s="29"/>
      <c r="AP41" s="22" t="s">
        <v>94</v>
      </c>
      <c r="AQ41" s="22" t="s">
        <v>94</v>
      </c>
      <c r="AR41" s="10"/>
      <c r="AS41" s="10"/>
      <c r="AT41" s="10"/>
      <c r="AU41" s="10"/>
      <c r="AV41" s="17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2.75" customHeight="1">
      <c r="A42" s="10">
        <v>20220715</v>
      </c>
      <c r="B42" s="10">
        <v>12</v>
      </c>
      <c r="C42" s="10" t="s">
        <v>85</v>
      </c>
      <c r="D42" s="10" t="s">
        <v>86</v>
      </c>
      <c r="E42" s="10" t="s">
        <v>87</v>
      </c>
      <c r="F42" s="10" t="s">
        <v>88</v>
      </c>
      <c r="G42" s="12">
        <v>6.4158999999999997</v>
      </c>
      <c r="H42" s="12">
        <v>13.539199999999999</v>
      </c>
      <c r="I42" s="12">
        <v>380.12</v>
      </c>
      <c r="J42" s="10">
        <f>I42/(VLOOKUP(F42,Chemicals!A:E,5,FALSE))</f>
        <v>481.1645569620253</v>
      </c>
      <c r="K42" s="10">
        <f t="shared" si="15"/>
        <v>240.58227848101265</v>
      </c>
      <c r="L42" s="10">
        <f t="shared" si="16"/>
        <v>240.58227848101265</v>
      </c>
      <c r="M42" s="10">
        <f t="shared" si="17"/>
        <v>0</v>
      </c>
      <c r="N42" s="13">
        <v>26</v>
      </c>
      <c r="O42" s="26">
        <v>300</v>
      </c>
      <c r="P42" s="26">
        <v>20</v>
      </c>
      <c r="Q42" s="26">
        <v>15</v>
      </c>
      <c r="R42" s="26" t="s">
        <v>90</v>
      </c>
      <c r="S42" s="13">
        <v>11.3</v>
      </c>
      <c r="T42" s="13">
        <v>11.3</v>
      </c>
      <c r="U42" s="13">
        <v>0</v>
      </c>
      <c r="V42" s="13">
        <f t="shared" si="18"/>
        <v>22.6</v>
      </c>
      <c r="W42" s="13">
        <f>((G42/(K42))*S42)/(VLOOKUP(D42,Chemicals!A:E,4,FALSE))</f>
        <v>1.0130461320297013E-3</v>
      </c>
      <c r="X42" s="13">
        <f>((H42/(L42))*T42)/(VLOOKUP(E42,Chemicals!A:E,4,FALSE))</f>
        <v>7.7448277171040716E-3</v>
      </c>
      <c r="Y42" s="13">
        <f>((I42/(J42))*V42)/(VLOOKUP(F42,Chemicals!A:D,4,FALSE))</f>
        <v>0.55724094881398267</v>
      </c>
      <c r="Z42" s="14">
        <v>1</v>
      </c>
      <c r="AA42" s="14">
        <f t="shared" si="19"/>
        <v>7.6450888782200126</v>
      </c>
      <c r="AB42" s="14">
        <f t="shared" si="20"/>
        <v>550.06473169935077</v>
      </c>
      <c r="AC42" s="10">
        <v>9.9947999999999997</v>
      </c>
      <c r="AD42" s="15">
        <v>19</v>
      </c>
      <c r="AE42" s="15">
        <v>60</v>
      </c>
      <c r="AF42" s="15">
        <v>60</v>
      </c>
      <c r="AG42" s="15" t="s">
        <v>121</v>
      </c>
      <c r="AH42" s="10">
        <v>10.076700000000001</v>
      </c>
      <c r="AI42" s="10">
        <f t="shared" si="22"/>
        <v>8.1900000000000972E-2</v>
      </c>
      <c r="AJ42" s="10">
        <f t="shared" si="21"/>
        <v>1.0130461320297013E-3</v>
      </c>
      <c r="AK42" s="10">
        <f>AJ42*(VLOOKUP(C42,Structures!A:D,4,FALSE))</f>
        <v>0.23056929964996001</v>
      </c>
      <c r="AL42" s="24">
        <f t="shared" si="23"/>
        <v>0.35520774068506905</v>
      </c>
      <c r="AM42" s="21" t="s">
        <v>118</v>
      </c>
      <c r="AN42" s="21" t="s">
        <v>118</v>
      </c>
      <c r="AO42" s="29"/>
      <c r="AP42" s="22" t="s">
        <v>94</v>
      </c>
      <c r="AQ42" s="22" t="s">
        <v>94</v>
      </c>
      <c r="AR42" s="10"/>
      <c r="AS42" s="10"/>
      <c r="AT42" s="10"/>
      <c r="AU42" s="10"/>
      <c r="AV42" s="17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2.75" customHeight="1">
      <c r="A43" s="10">
        <v>20220715</v>
      </c>
      <c r="B43" s="10">
        <v>13</v>
      </c>
      <c r="C43" s="10" t="s">
        <v>85</v>
      </c>
      <c r="D43" s="10" t="s">
        <v>86</v>
      </c>
      <c r="E43" s="10" t="s">
        <v>87</v>
      </c>
      <c r="F43" s="10" t="s">
        <v>88</v>
      </c>
      <c r="G43" s="12">
        <v>6.4158999999999997</v>
      </c>
      <c r="H43" s="12">
        <v>13.539199999999999</v>
      </c>
      <c r="I43" s="12">
        <v>380.12</v>
      </c>
      <c r="J43" s="10">
        <f>I43/(VLOOKUP(F43,Chemicals!A:E,5,FALSE))</f>
        <v>481.1645569620253</v>
      </c>
      <c r="K43" s="10">
        <f t="shared" si="15"/>
        <v>240.58227848101265</v>
      </c>
      <c r="L43" s="10">
        <f t="shared" si="16"/>
        <v>240.58227848101265</v>
      </c>
      <c r="M43" s="10">
        <f t="shared" si="17"/>
        <v>0</v>
      </c>
      <c r="N43" s="13">
        <v>26</v>
      </c>
      <c r="O43" s="26">
        <v>300</v>
      </c>
      <c r="P43" s="26">
        <v>20</v>
      </c>
      <c r="Q43" s="26">
        <v>15</v>
      </c>
      <c r="R43" s="26" t="s">
        <v>90</v>
      </c>
      <c r="S43" s="13">
        <v>11.3</v>
      </c>
      <c r="T43" s="13">
        <v>11.3</v>
      </c>
      <c r="U43" s="13">
        <v>0</v>
      </c>
      <c r="V43" s="13">
        <f t="shared" si="18"/>
        <v>22.6</v>
      </c>
      <c r="W43" s="13">
        <f>((G43/(K43))*S43)/(VLOOKUP(D43,Chemicals!A:E,4,FALSE))</f>
        <v>1.0130461320297013E-3</v>
      </c>
      <c r="X43" s="13">
        <f>((H43/(L43))*T43)/(VLOOKUP(E43,Chemicals!A:E,4,FALSE))</f>
        <v>7.7448277171040716E-3</v>
      </c>
      <c r="Y43" s="13">
        <f>((I43/(J43))*V43)/(VLOOKUP(F43,Chemicals!A:D,4,FALSE))</f>
        <v>0.55724094881398267</v>
      </c>
      <c r="Z43" s="14">
        <v>1</v>
      </c>
      <c r="AA43" s="14">
        <f t="shared" si="19"/>
        <v>7.6450888782200126</v>
      </c>
      <c r="AB43" s="14">
        <f t="shared" si="20"/>
        <v>550.06473169935077</v>
      </c>
      <c r="AC43" s="10">
        <v>10.1021</v>
      </c>
      <c r="AD43" s="15">
        <v>19</v>
      </c>
      <c r="AE43" s="15">
        <v>60</v>
      </c>
      <c r="AF43" s="15">
        <v>60</v>
      </c>
      <c r="AG43" s="15" t="s">
        <v>121</v>
      </c>
      <c r="AH43" s="10">
        <v>10.1875</v>
      </c>
      <c r="AI43" s="10">
        <f t="shared" si="22"/>
        <v>8.539999999999992E-2</v>
      </c>
      <c r="AJ43" s="10">
        <f t="shared" si="21"/>
        <v>1.0130461320297013E-3</v>
      </c>
      <c r="AK43" s="10">
        <f>AJ43*(VLOOKUP(C43,Structures!A:D,4,FALSE))</f>
        <v>0.23056929964996001</v>
      </c>
      <c r="AL43" s="24">
        <f t="shared" si="23"/>
        <v>0.37038755866305867</v>
      </c>
      <c r="AM43" s="21" t="s">
        <v>142</v>
      </c>
      <c r="AN43" s="21" t="s">
        <v>142</v>
      </c>
      <c r="AO43" s="29"/>
      <c r="AP43" s="22" t="s">
        <v>94</v>
      </c>
      <c r="AQ43" s="22" t="s">
        <v>94</v>
      </c>
      <c r="AR43" s="10"/>
      <c r="AS43" s="10"/>
      <c r="AT43" s="10"/>
      <c r="AU43" s="10"/>
      <c r="AV43" s="17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2.75" customHeight="1">
      <c r="A44" s="10">
        <v>20220726</v>
      </c>
      <c r="B44" s="10">
        <v>14</v>
      </c>
      <c r="C44" s="10" t="s">
        <v>85</v>
      </c>
      <c r="D44" s="10" t="s">
        <v>86</v>
      </c>
      <c r="E44" s="10" t="s">
        <v>87</v>
      </c>
      <c r="F44" s="10" t="s">
        <v>88</v>
      </c>
      <c r="G44" s="12">
        <v>6.4158999999999997</v>
      </c>
      <c r="H44" s="12">
        <v>13.539199999999999</v>
      </c>
      <c r="I44" s="12">
        <v>380.12</v>
      </c>
      <c r="J44" s="10">
        <f>I44/(VLOOKUP(F44,Chemicals!A:E,5,FALSE))</f>
        <v>481.1645569620253</v>
      </c>
      <c r="K44" s="10">
        <f t="shared" si="15"/>
        <v>240.58227848101265</v>
      </c>
      <c r="L44" s="10">
        <f t="shared" si="16"/>
        <v>240.58227848101265</v>
      </c>
      <c r="M44" s="10">
        <f t="shared" si="17"/>
        <v>0</v>
      </c>
      <c r="N44" s="13">
        <v>26</v>
      </c>
      <c r="O44" s="26">
        <v>300</v>
      </c>
      <c r="P44" s="26">
        <v>20</v>
      </c>
      <c r="Q44" s="26">
        <v>15</v>
      </c>
      <c r="R44" s="26" t="s">
        <v>90</v>
      </c>
      <c r="S44" s="13">
        <v>11.3</v>
      </c>
      <c r="T44" s="13">
        <v>11.3</v>
      </c>
      <c r="U44" s="13">
        <v>0</v>
      </c>
      <c r="V44" s="13">
        <f t="shared" si="18"/>
        <v>22.6</v>
      </c>
      <c r="W44" s="13">
        <f>((G44/(K44))*S44)/(VLOOKUP(D44,Chemicals!A:E,4,FALSE))</f>
        <v>1.0130461320297013E-3</v>
      </c>
      <c r="X44" s="13">
        <f>((H44/(L44))*T44)/(VLOOKUP(E44,Chemicals!A:E,4,FALSE))</f>
        <v>7.7448277171040716E-3</v>
      </c>
      <c r="Y44" s="13">
        <f>((I44/(J44))*V44)/(VLOOKUP(F44,Chemicals!A:D,4,FALSE))</f>
        <v>0.55724094881398267</v>
      </c>
      <c r="Z44" s="14">
        <v>1</v>
      </c>
      <c r="AA44" s="14">
        <f t="shared" si="19"/>
        <v>7.6450888782200126</v>
      </c>
      <c r="AB44" s="14">
        <f t="shared" si="20"/>
        <v>550.06473169935077</v>
      </c>
      <c r="AC44" s="10" t="s">
        <v>91</v>
      </c>
      <c r="AD44" s="15">
        <v>19</v>
      </c>
      <c r="AE44" s="15">
        <v>60</v>
      </c>
      <c r="AF44" s="15">
        <v>60</v>
      </c>
      <c r="AG44" s="15" t="s">
        <v>121</v>
      </c>
      <c r="AH44" s="10" t="s">
        <v>91</v>
      </c>
      <c r="AI44" s="10" t="s">
        <v>91</v>
      </c>
      <c r="AJ44" s="10">
        <f t="shared" si="21"/>
        <v>1.0130461320297013E-3</v>
      </c>
      <c r="AK44" s="10">
        <f>AJ44*(VLOOKUP(C44,Structures!A:D,4,FALSE))</f>
        <v>0.23056929964996001</v>
      </c>
      <c r="AL44" s="10" t="s">
        <v>91</v>
      </c>
      <c r="AM44" s="21" t="s">
        <v>143</v>
      </c>
      <c r="AN44" s="21" t="s">
        <v>143</v>
      </c>
      <c r="AO44" s="16" t="s">
        <v>144</v>
      </c>
      <c r="AP44" s="23" t="s">
        <v>119</v>
      </c>
      <c r="AQ44" s="23" t="s">
        <v>119</v>
      </c>
      <c r="AR44" s="10"/>
      <c r="AS44" s="10"/>
      <c r="AT44" s="10"/>
      <c r="AU44" s="10"/>
      <c r="AV44" s="17"/>
      <c r="AW44" s="17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2.75" customHeight="1">
      <c r="A45" s="10">
        <v>20220726</v>
      </c>
      <c r="B45" s="10">
        <v>15</v>
      </c>
      <c r="C45" s="10" t="s">
        <v>85</v>
      </c>
      <c r="D45" s="10" t="s">
        <v>86</v>
      </c>
      <c r="E45" s="10" t="s">
        <v>87</v>
      </c>
      <c r="F45" s="10" t="s">
        <v>88</v>
      </c>
      <c r="G45" s="12">
        <v>6.4158999999999997</v>
      </c>
      <c r="H45" s="12">
        <v>13.539199999999999</v>
      </c>
      <c r="I45" s="12">
        <v>380.12</v>
      </c>
      <c r="J45" s="10">
        <f>I45/(VLOOKUP(F45,Chemicals!A:E,5,FALSE))</f>
        <v>481.1645569620253</v>
      </c>
      <c r="K45" s="10">
        <f t="shared" si="15"/>
        <v>240.58227848101265</v>
      </c>
      <c r="L45" s="10">
        <f t="shared" si="16"/>
        <v>240.58227848101265</v>
      </c>
      <c r="M45" s="10">
        <f t="shared" si="17"/>
        <v>0</v>
      </c>
      <c r="N45" s="13">
        <v>26</v>
      </c>
      <c r="O45" s="26">
        <v>300</v>
      </c>
      <c r="P45" s="26">
        <v>20</v>
      </c>
      <c r="Q45" s="26">
        <v>15</v>
      </c>
      <c r="R45" s="26" t="s">
        <v>90</v>
      </c>
      <c r="S45" s="13">
        <v>11.3</v>
      </c>
      <c r="T45" s="13">
        <v>11.3</v>
      </c>
      <c r="U45" s="13">
        <v>0</v>
      </c>
      <c r="V45" s="13">
        <f t="shared" si="18"/>
        <v>22.6</v>
      </c>
      <c r="W45" s="13">
        <f>((G45/(K45))*S45)/(VLOOKUP(D45,Chemicals!A:E,4,FALSE))</f>
        <v>1.0130461320297013E-3</v>
      </c>
      <c r="X45" s="13">
        <f>((H45/(L45))*T45)/(VLOOKUP(E45,Chemicals!A:E,4,FALSE))</f>
        <v>7.7448277171040716E-3</v>
      </c>
      <c r="Y45" s="13">
        <f>((I45/(J45))*V45)/(VLOOKUP(F45,Chemicals!A:D,4,FALSE))</f>
        <v>0.55724094881398267</v>
      </c>
      <c r="Z45" s="14">
        <v>1</v>
      </c>
      <c r="AA45" s="14">
        <f t="shared" si="19"/>
        <v>7.6450888782200126</v>
      </c>
      <c r="AB45" s="14">
        <f t="shared" si="20"/>
        <v>550.06473169935077</v>
      </c>
      <c r="AC45" s="10" t="s">
        <v>91</v>
      </c>
      <c r="AD45" s="15">
        <v>19</v>
      </c>
      <c r="AE45" s="15">
        <v>60</v>
      </c>
      <c r="AF45" s="15">
        <v>60</v>
      </c>
      <c r="AG45" s="15" t="s">
        <v>121</v>
      </c>
      <c r="AH45" s="10" t="s">
        <v>91</v>
      </c>
      <c r="AI45" s="10" t="s">
        <v>91</v>
      </c>
      <c r="AJ45" s="10">
        <f t="shared" si="21"/>
        <v>1.0130461320297013E-3</v>
      </c>
      <c r="AK45" s="10">
        <f>AJ45*(VLOOKUP(C45,Structures!A:D,4,FALSE))</f>
        <v>0.23056929964996001</v>
      </c>
      <c r="AL45" s="10" t="s">
        <v>91</v>
      </c>
      <c r="AM45" s="21" t="s">
        <v>145</v>
      </c>
      <c r="AN45" s="21" t="s">
        <v>145</v>
      </c>
      <c r="AO45" s="16" t="s">
        <v>144</v>
      </c>
      <c r="AP45" s="22" t="s">
        <v>94</v>
      </c>
      <c r="AQ45" s="22" t="s">
        <v>94</v>
      </c>
      <c r="AR45" s="10"/>
      <c r="AS45" s="17"/>
      <c r="AT45" s="10"/>
      <c r="AU45" s="10"/>
      <c r="AV45" s="17"/>
      <c r="AW45" s="17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2.75" customHeight="1">
      <c r="A46" s="10">
        <v>20220726</v>
      </c>
      <c r="B46" s="10">
        <v>16</v>
      </c>
      <c r="C46" s="10" t="s">
        <v>85</v>
      </c>
      <c r="D46" s="10" t="s">
        <v>86</v>
      </c>
      <c r="E46" s="10" t="s">
        <v>87</v>
      </c>
      <c r="F46" s="10" t="s">
        <v>88</v>
      </c>
      <c r="G46" s="12">
        <v>6.4158999999999997</v>
      </c>
      <c r="H46" s="12">
        <v>13.539199999999999</v>
      </c>
      <c r="I46" s="12">
        <v>380.12</v>
      </c>
      <c r="J46" s="10">
        <f>I46/(VLOOKUP(F46,Chemicals!A:E,5,FALSE))</f>
        <v>481.1645569620253</v>
      </c>
      <c r="K46" s="10">
        <f t="shared" si="15"/>
        <v>240.58227848101265</v>
      </c>
      <c r="L46" s="10">
        <f t="shared" si="16"/>
        <v>240.58227848101265</v>
      </c>
      <c r="M46" s="10">
        <f t="shared" si="17"/>
        <v>0</v>
      </c>
      <c r="N46" s="13">
        <v>26</v>
      </c>
      <c r="O46" s="26">
        <v>300</v>
      </c>
      <c r="P46" s="26">
        <v>20</v>
      </c>
      <c r="Q46" s="26">
        <v>15</v>
      </c>
      <c r="R46" s="26" t="s">
        <v>90</v>
      </c>
      <c r="S46" s="13">
        <v>11.3</v>
      </c>
      <c r="T46" s="13">
        <v>11.3</v>
      </c>
      <c r="U46" s="13">
        <v>0</v>
      </c>
      <c r="V46" s="13">
        <f t="shared" si="18"/>
        <v>22.6</v>
      </c>
      <c r="W46" s="13">
        <f>((G46/(K46))*S46)/(VLOOKUP(D46,Chemicals!A:E,4,FALSE))</f>
        <v>1.0130461320297013E-3</v>
      </c>
      <c r="X46" s="13">
        <f>((H46/(L46))*T46)/(VLOOKUP(E46,Chemicals!A:E,4,FALSE))</f>
        <v>7.7448277171040716E-3</v>
      </c>
      <c r="Y46" s="13">
        <f>((I46/(J46))*V46)/(VLOOKUP(F46,Chemicals!A:D,4,FALSE))</f>
        <v>0.55724094881398267</v>
      </c>
      <c r="Z46" s="14">
        <v>1</v>
      </c>
      <c r="AA46" s="14">
        <f t="shared" si="19"/>
        <v>7.6450888782200126</v>
      </c>
      <c r="AB46" s="14">
        <f t="shared" si="20"/>
        <v>550.06473169935077</v>
      </c>
      <c r="AC46" s="10" t="s">
        <v>91</v>
      </c>
      <c r="AD46" s="15">
        <v>19</v>
      </c>
      <c r="AE46" s="15">
        <v>60</v>
      </c>
      <c r="AF46" s="15">
        <v>60</v>
      </c>
      <c r="AG46" s="15" t="s">
        <v>121</v>
      </c>
      <c r="AH46" s="10" t="s">
        <v>91</v>
      </c>
      <c r="AI46" s="10" t="s">
        <v>91</v>
      </c>
      <c r="AJ46" s="10">
        <f t="shared" si="21"/>
        <v>1.0130461320297013E-3</v>
      </c>
      <c r="AK46" s="10">
        <f>AJ46*(VLOOKUP(C46,Structures!A:D,4,FALSE))</f>
        <v>0.23056929964996001</v>
      </c>
      <c r="AL46" s="10" t="s">
        <v>91</v>
      </c>
      <c r="AM46" s="21" t="s">
        <v>146</v>
      </c>
      <c r="AN46" s="21" t="s">
        <v>146</v>
      </c>
      <c r="AO46" s="16" t="s">
        <v>144</v>
      </c>
      <c r="AP46" s="23" t="s">
        <v>119</v>
      </c>
      <c r="AQ46" s="23" t="s">
        <v>119</v>
      </c>
      <c r="AR46" s="10"/>
      <c r="AS46" s="17"/>
      <c r="AT46" s="10"/>
      <c r="AU46" s="10"/>
      <c r="AV46" s="17"/>
      <c r="AW46" s="17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2.75" customHeight="1">
      <c r="A47" s="10">
        <v>20220726</v>
      </c>
      <c r="B47" s="10">
        <v>17</v>
      </c>
      <c r="C47" s="10" t="s">
        <v>85</v>
      </c>
      <c r="D47" s="10" t="s">
        <v>86</v>
      </c>
      <c r="E47" s="10" t="s">
        <v>87</v>
      </c>
      <c r="F47" s="10" t="s">
        <v>88</v>
      </c>
      <c r="G47" s="12">
        <v>6.4158999999999997</v>
      </c>
      <c r="H47" s="12">
        <v>13.539199999999999</v>
      </c>
      <c r="I47" s="12">
        <v>380.12</v>
      </c>
      <c r="J47" s="10">
        <f>I47/(VLOOKUP(F47,Chemicals!A:E,5,FALSE))</f>
        <v>481.1645569620253</v>
      </c>
      <c r="K47" s="10">
        <f t="shared" si="15"/>
        <v>240.58227848101265</v>
      </c>
      <c r="L47" s="10">
        <f t="shared" si="16"/>
        <v>240.58227848101265</v>
      </c>
      <c r="M47" s="10">
        <f t="shared" si="17"/>
        <v>0</v>
      </c>
      <c r="N47" s="13">
        <v>26</v>
      </c>
      <c r="O47" s="26">
        <v>300</v>
      </c>
      <c r="P47" s="26">
        <v>20</v>
      </c>
      <c r="Q47" s="26">
        <v>15</v>
      </c>
      <c r="R47" s="26" t="s">
        <v>90</v>
      </c>
      <c r="S47" s="13">
        <v>11.3</v>
      </c>
      <c r="T47" s="13">
        <v>11.3</v>
      </c>
      <c r="U47" s="13">
        <v>0</v>
      </c>
      <c r="V47" s="13">
        <f t="shared" si="18"/>
        <v>22.6</v>
      </c>
      <c r="W47" s="13">
        <f>((G47/(K47))*S47)/(VLOOKUP(D47,Chemicals!A:E,4,FALSE))</f>
        <v>1.0130461320297013E-3</v>
      </c>
      <c r="X47" s="13">
        <f>((H47/(L47))*T47)/(VLOOKUP(E47,Chemicals!A:E,4,FALSE))</f>
        <v>7.7448277171040716E-3</v>
      </c>
      <c r="Y47" s="13">
        <f>((I47/(J47))*V47)/(VLOOKUP(F47,Chemicals!A:D,4,FALSE))</f>
        <v>0.55724094881398267</v>
      </c>
      <c r="Z47" s="14">
        <v>1</v>
      </c>
      <c r="AA47" s="14">
        <f t="shared" si="19"/>
        <v>7.6450888782200126</v>
      </c>
      <c r="AB47" s="14">
        <f t="shared" si="20"/>
        <v>550.06473169935077</v>
      </c>
      <c r="AC47" s="10" t="s">
        <v>91</v>
      </c>
      <c r="AD47" s="15">
        <v>19</v>
      </c>
      <c r="AE47" s="15">
        <v>60</v>
      </c>
      <c r="AF47" s="15">
        <v>60</v>
      </c>
      <c r="AG47" s="15" t="s">
        <v>121</v>
      </c>
      <c r="AH47" s="10" t="s">
        <v>91</v>
      </c>
      <c r="AI47" s="10" t="s">
        <v>91</v>
      </c>
      <c r="AJ47" s="10">
        <f t="shared" si="21"/>
        <v>1.0130461320297013E-3</v>
      </c>
      <c r="AK47" s="10">
        <f>AJ47*(VLOOKUP(C47,Structures!A:D,4,FALSE))</f>
        <v>0.23056929964996001</v>
      </c>
      <c r="AL47" s="10" t="s">
        <v>91</v>
      </c>
      <c r="AM47" s="21" t="s">
        <v>147</v>
      </c>
      <c r="AN47" s="21" t="s">
        <v>147</v>
      </c>
      <c r="AO47" s="16" t="s">
        <v>144</v>
      </c>
      <c r="AP47" s="23" t="s">
        <v>119</v>
      </c>
      <c r="AQ47" s="23" t="s">
        <v>119</v>
      </c>
      <c r="AR47" s="10"/>
      <c r="AS47" s="17"/>
      <c r="AT47" s="10"/>
      <c r="AU47" s="10"/>
      <c r="AV47" s="17"/>
      <c r="AW47" s="17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2.75" customHeight="1">
      <c r="A48" s="21" t="s">
        <v>148</v>
      </c>
      <c r="B48" s="10"/>
      <c r="C48" s="10"/>
      <c r="D48" s="11"/>
      <c r="E48" s="11"/>
      <c r="F48" s="11"/>
      <c r="G48" s="12"/>
      <c r="H48" s="12"/>
      <c r="I48" s="12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4"/>
      <c r="AA48" s="14"/>
      <c r="AB48" s="14"/>
      <c r="AC48" s="10"/>
      <c r="AD48" s="15"/>
      <c r="AE48" s="15"/>
      <c r="AF48" s="15"/>
      <c r="AG48" s="15"/>
      <c r="AH48" s="10"/>
      <c r="AI48" s="10"/>
      <c r="AJ48" s="10"/>
      <c r="AK48" s="10"/>
      <c r="AL48" s="10"/>
      <c r="AM48" s="10"/>
      <c r="AN48" s="10"/>
      <c r="AO48" s="16"/>
      <c r="AP48" s="10"/>
      <c r="AQ48" s="10"/>
      <c r="AR48" s="10"/>
      <c r="AS48" s="17"/>
      <c r="AT48" s="10"/>
      <c r="AU48" s="10"/>
      <c r="AV48" s="17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2.75" customHeight="1">
      <c r="A49" s="10">
        <v>20220727</v>
      </c>
      <c r="B49" s="10">
        <v>1</v>
      </c>
      <c r="C49" s="10" t="s">
        <v>85</v>
      </c>
      <c r="D49" s="11" t="s">
        <v>149</v>
      </c>
      <c r="E49" s="11" t="s">
        <v>150</v>
      </c>
      <c r="F49" s="11" t="s">
        <v>151</v>
      </c>
      <c r="G49" s="12">
        <v>14.743</v>
      </c>
      <c r="H49" s="12">
        <v>32.553699999999999</v>
      </c>
      <c r="I49" s="12">
        <v>953.9</v>
      </c>
      <c r="J49" s="10">
        <f>I49/(VLOOKUP(F49,Chemicals!A:E,5,FALSE))</f>
        <v>1207.4683544303796</v>
      </c>
      <c r="K49" s="10">
        <f t="shared" ref="K49:K102" si="24">J49*0.5</f>
        <v>603.73417721518979</v>
      </c>
      <c r="L49" s="10">
        <f t="shared" ref="L49:L102" si="25">J49*0.5</f>
        <v>603.73417721518979</v>
      </c>
      <c r="M49" s="10">
        <f t="shared" ref="M49:M102" si="26">J49-K49-L49</f>
        <v>0</v>
      </c>
      <c r="N49" s="13">
        <v>26.5</v>
      </c>
      <c r="O49" s="13">
        <v>200</v>
      </c>
      <c r="P49" s="13">
        <v>20</v>
      </c>
      <c r="Q49" s="13" t="s">
        <v>152</v>
      </c>
      <c r="R49" s="13" t="s">
        <v>90</v>
      </c>
      <c r="S49" s="13">
        <v>9.9397682414363935</v>
      </c>
      <c r="T49" s="13">
        <v>9.9397682414363935</v>
      </c>
      <c r="U49" s="13">
        <v>0</v>
      </c>
      <c r="V49" s="13">
        <f t="shared" ref="V49:V102" si="27">S49+T49+U49</f>
        <v>19.879536482872787</v>
      </c>
      <c r="W49" s="13">
        <f>((G49/(K49))*S49)/(VLOOKUP(D49,Chemicals!A:E,4,FALSE))</f>
        <v>8.1596811528957241E-4</v>
      </c>
      <c r="X49" s="13">
        <f>((H49/(L49))*T49)/(VLOOKUP(E49,Chemicals!A:E,4,FALSE))</f>
        <v>6.5273184510344345E-3</v>
      </c>
      <c r="Y49" s="13">
        <f>((I49/(J49))*V49)/(VLOOKUP(F49,Chemicals!A:D,4,FALSE))</f>
        <v>0.49016335273000955</v>
      </c>
      <c r="Z49" s="14">
        <v>1</v>
      </c>
      <c r="AA49" s="14">
        <f t="shared" ref="AA49:AA102" si="28">X49/W49</f>
        <v>7.9994773432023214</v>
      </c>
      <c r="AB49" s="14">
        <f t="shared" ref="AB49:AB102" si="29">Y49/W49</f>
        <v>600.71385578106742</v>
      </c>
      <c r="AC49" s="30">
        <v>10.049200000000001</v>
      </c>
      <c r="AD49" s="15">
        <v>20</v>
      </c>
      <c r="AE49" s="15">
        <v>60</v>
      </c>
      <c r="AF49" s="15">
        <v>60</v>
      </c>
      <c r="AG49" s="15" t="s">
        <v>121</v>
      </c>
      <c r="AH49" s="30">
        <v>10.120799999999999</v>
      </c>
      <c r="AI49" s="10">
        <f t="shared" ref="AI49:AI102" si="30">AH49-AC49</f>
        <v>7.1599999999998332E-2</v>
      </c>
      <c r="AJ49" s="10">
        <f t="shared" ref="AJ49:AJ102" si="31">W49</f>
        <v>8.1596811528957241E-4</v>
      </c>
      <c r="AK49" s="10">
        <f>AJ49*(VLOOKUP(C49,Structures!A:D,4,FALSE))</f>
        <v>0.18571434303990667</v>
      </c>
      <c r="AL49" s="24">
        <f t="shared" ref="AL49:AL102" si="32">AI49/AK49</f>
        <v>0.38553834253185704</v>
      </c>
      <c r="AM49" s="10" t="s">
        <v>153</v>
      </c>
      <c r="AN49" s="10" t="s">
        <v>154</v>
      </c>
      <c r="AO49" s="16"/>
      <c r="AP49" s="22" t="s">
        <v>94</v>
      </c>
      <c r="AQ49" s="10"/>
      <c r="AR49" s="10"/>
      <c r="AS49" s="17"/>
      <c r="AT49" s="10"/>
      <c r="AU49" s="10"/>
      <c r="AV49" s="31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2.75" customHeight="1">
      <c r="A50" s="10">
        <v>20220727</v>
      </c>
      <c r="B50" s="10">
        <v>2</v>
      </c>
      <c r="C50" s="10" t="s">
        <v>85</v>
      </c>
      <c r="D50" s="11" t="s">
        <v>149</v>
      </c>
      <c r="E50" s="11" t="s">
        <v>150</v>
      </c>
      <c r="F50" s="11" t="s">
        <v>151</v>
      </c>
      <c r="G50" s="12">
        <v>14.743</v>
      </c>
      <c r="H50" s="12">
        <v>32.553699999999999</v>
      </c>
      <c r="I50" s="12">
        <v>953.9</v>
      </c>
      <c r="J50" s="10">
        <f>I50/(VLOOKUP(F50,Chemicals!A:E,5,FALSE))</f>
        <v>1207.4683544303796</v>
      </c>
      <c r="K50" s="10">
        <f t="shared" si="24"/>
        <v>603.73417721518979</v>
      </c>
      <c r="L50" s="10">
        <f t="shared" si="25"/>
        <v>603.73417721518979</v>
      </c>
      <c r="M50" s="10">
        <f t="shared" si="26"/>
        <v>0</v>
      </c>
      <c r="N50" s="13">
        <v>26.5</v>
      </c>
      <c r="O50" s="13">
        <v>200</v>
      </c>
      <c r="P50" s="13">
        <v>20</v>
      </c>
      <c r="Q50" s="13" t="s">
        <v>152</v>
      </c>
      <c r="R50" s="13" t="s">
        <v>90</v>
      </c>
      <c r="S50" s="13">
        <v>9.9397682414363935</v>
      </c>
      <c r="T50" s="13">
        <v>9.9397682414363935</v>
      </c>
      <c r="U50" s="13">
        <v>0</v>
      </c>
      <c r="V50" s="13">
        <f t="shared" si="27"/>
        <v>19.879536482872787</v>
      </c>
      <c r="W50" s="13">
        <f>((G50/(K50))*S50)/(VLOOKUP(D50,Chemicals!A:E,4,FALSE))</f>
        <v>8.1596811528957241E-4</v>
      </c>
      <c r="X50" s="13">
        <f>((H50/(L50))*T50)/(VLOOKUP(E50,Chemicals!A:E,4,FALSE))</f>
        <v>6.5273184510344345E-3</v>
      </c>
      <c r="Y50" s="13">
        <f>((I50/(J50))*V50)/(VLOOKUP(F50,Chemicals!A:D,4,FALSE))</f>
        <v>0.49016335273000955</v>
      </c>
      <c r="Z50" s="14">
        <v>1</v>
      </c>
      <c r="AA50" s="14">
        <f t="shared" si="28"/>
        <v>7.9994773432023214</v>
      </c>
      <c r="AB50" s="14">
        <f t="shared" si="29"/>
        <v>600.71385578106742</v>
      </c>
      <c r="AC50" s="30">
        <v>10.0985</v>
      </c>
      <c r="AD50" s="15">
        <v>20</v>
      </c>
      <c r="AE50" s="15">
        <v>60</v>
      </c>
      <c r="AF50" s="15">
        <v>60</v>
      </c>
      <c r="AG50" s="15" t="s">
        <v>121</v>
      </c>
      <c r="AH50" s="30">
        <v>10.1694</v>
      </c>
      <c r="AI50" s="10">
        <f t="shared" si="30"/>
        <v>7.0899999999999963E-2</v>
      </c>
      <c r="AJ50" s="10">
        <f t="shared" si="31"/>
        <v>8.1596811528957241E-4</v>
      </c>
      <c r="AK50" s="10">
        <f>AJ50*(VLOOKUP(C50,Structures!A:D,4,FALSE))</f>
        <v>0.18571434303990667</v>
      </c>
      <c r="AL50" s="24">
        <f t="shared" si="32"/>
        <v>0.38176911292610732</v>
      </c>
      <c r="AM50" s="10" t="s">
        <v>155</v>
      </c>
      <c r="AN50" s="10" t="s">
        <v>156</v>
      </c>
      <c r="AO50" s="16"/>
      <c r="AP50" s="22" t="s">
        <v>94</v>
      </c>
      <c r="AQ50" s="10"/>
      <c r="AR50" s="10"/>
      <c r="AS50" s="17"/>
      <c r="AT50" s="10"/>
      <c r="AU50" s="10"/>
      <c r="AV50" s="31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2.75" customHeight="1">
      <c r="A51" s="10">
        <v>20220727</v>
      </c>
      <c r="B51" s="10">
        <v>3</v>
      </c>
      <c r="C51" s="10" t="s">
        <v>85</v>
      </c>
      <c r="D51" s="11" t="s">
        <v>149</v>
      </c>
      <c r="E51" s="11" t="s">
        <v>150</v>
      </c>
      <c r="F51" s="11" t="s">
        <v>151</v>
      </c>
      <c r="G51" s="12">
        <v>14.743</v>
      </c>
      <c r="H51" s="12">
        <v>32.553699999999999</v>
      </c>
      <c r="I51" s="12">
        <v>953.9</v>
      </c>
      <c r="J51" s="10">
        <f>I51/(VLOOKUP(F51,Chemicals!A:E,5,FALSE))</f>
        <v>1207.4683544303796</v>
      </c>
      <c r="K51" s="10">
        <f t="shared" si="24"/>
        <v>603.73417721518979</v>
      </c>
      <c r="L51" s="10">
        <f t="shared" si="25"/>
        <v>603.73417721518979</v>
      </c>
      <c r="M51" s="10">
        <f t="shared" si="26"/>
        <v>0</v>
      </c>
      <c r="N51" s="13">
        <v>26.5</v>
      </c>
      <c r="O51" s="13">
        <v>200</v>
      </c>
      <c r="P51" s="13">
        <v>20</v>
      </c>
      <c r="Q51" s="13" t="s">
        <v>152</v>
      </c>
      <c r="R51" s="13" t="s">
        <v>90</v>
      </c>
      <c r="S51" s="13">
        <v>9.9397682414363899</v>
      </c>
      <c r="T51" s="13">
        <v>9.9397682414363899</v>
      </c>
      <c r="U51" s="13">
        <v>0</v>
      </c>
      <c r="V51" s="13">
        <f t="shared" si="27"/>
        <v>19.87953648287278</v>
      </c>
      <c r="W51" s="13">
        <f>((G51/(K51))*S51)/(VLOOKUP(D51,Chemicals!A:E,4,FALSE))</f>
        <v>8.1596811528957208E-4</v>
      </c>
      <c r="X51" s="13">
        <f>((H51/(L51))*T51)/(VLOOKUP(E51,Chemicals!A:E,4,FALSE))</f>
        <v>6.527318451034431E-3</v>
      </c>
      <c r="Y51" s="13">
        <f>((I51/(J51))*V51)/(VLOOKUP(F51,Chemicals!A:D,4,FALSE))</f>
        <v>0.49016335273000938</v>
      </c>
      <c r="Z51" s="14">
        <v>1</v>
      </c>
      <c r="AA51" s="14">
        <f t="shared" si="28"/>
        <v>7.9994773432023205</v>
      </c>
      <c r="AB51" s="14">
        <f t="shared" si="29"/>
        <v>600.71385578106742</v>
      </c>
      <c r="AC51" s="30">
        <v>10.0992</v>
      </c>
      <c r="AD51" s="15">
        <v>20</v>
      </c>
      <c r="AE51" s="15">
        <v>60</v>
      </c>
      <c r="AF51" s="15">
        <v>60</v>
      </c>
      <c r="AG51" s="15" t="s">
        <v>121</v>
      </c>
      <c r="AH51" s="30">
        <v>10.1714</v>
      </c>
      <c r="AI51" s="10">
        <f t="shared" si="30"/>
        <v>7.2200000000000486E-2</v>
      </c>
      <c r="AJ51" s="10">
        <f t="shared" si="31"/>
        <v>8.1596811528957208E-4</v>
      </c>
      <c r="AK51" s="10">
        <f>AJ51*(VLOOKUP(C51,Structures!A:D,4,FALSE))</f>
        <v>0.18571434303990661</v>
      </c>
      <c r="AL51" s="24">
        <f t="shared" si="32"/>
        <v>0.38876911076537601</v>
      </c>
      <c r="AM51" s="10" t="s">
        <v>157</v>
      </c>
      <c r="AN51" s="10" t="s">
        <v>158</v>
      </c>
      <c r="AO51" s="16"/>
      <c r="AP51" s="22" t="s">
        <v>94</v>
      </c>
      <c r="AQ51" s="10"/>
      <c r="AR51" s="10"/>
      <c r="AS51" s="17"/>
      <c r="AT51" s="10"/>
      <c r="AU51" s="10"/>
      <c r="AV51" s="31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2.75" customHeight="1">
      <c r="A52" s="10">
        <v>20220727</v>
      </c>
      <c r="B52" s="10">
        <v>4</v>
      </c>
      <c r="C52" s="10" t="s">
        <v>85</v>
      </c>
      <c r="D52" s="11" t="s">
        <v>149</v>
      </c>
      <c r="E52" s="11" t="s">
        <v>150</v>
      </c>
      <c r="F52" s="11" t="s">
        <v>151</v>
      </c>
      <c r="G52" s="12">
        <v>14.743</v>
      </c>
      <c r="H52" s="12">
        <v>32.553699999999999</v>
      </c>
      <c r="I52" s="12">
        <v>953.9</v>
      </c>
      <c r="J52" s="10">
        <f>I52/(VLOOKUP(F52,Chemicals!A:E,5,FALSE))</f>
        <v>1207.4683544303796</v>
      </c>
      <c r="K52" s="10">
        <f t="shared" si="24"/>
        <v>603.73417721518979</v>
      </c>
      <c r="L52" s="10">
        <f t="shared" si="25"/>
        <v>603.73417721518979</v>
      </c>
      <c r="M52" s="10">
        <f t="shared" si="26"/>
        <v>0</v>
      </c>
      <c r="N52" s="13">
        <v>26.5</v>
      </c>
      <c r="O52" s="13">
        <v>200</v>
      </c>
      <c r="P52" s="13">
        <v>20</v>
      </c>
      <c r="Q52" s="13" t="s">
        <v>152</v>
      </c>
      <c r="R52" s="13" t="s">
        <v>90</v>
      </c>
      <c r="S52" s="13">
        <v>9.9397682414363899</v>
      </c>
      <c r="T52" s="13">
        <v>9.9397682414363899</v>
      </c>
      <c r="U52" s="13">
        <v>0</v>
      </c>
      <c r="V52" s="13">
        <f t="shared" si="27"/>
        <v>19.87953648287278</v>
      </c>
      <c r="W52" s="13">
        <f>((G52/(K52))*S52)/(VLOOKUP(D52,Chemicals!A:E,4,FALSE))</f>
        <v>8.1596811528957208E-4</v>
      </c>
      <c r="X52" s="13">
        <f>((H52/(L52))*T52)/(VLOOKUP(E52,Chemicals!A:E,4,FALSE))</f>
        <v>6.527318451034431E-3</v>
      </c>
      <c r="Y52" s="13">
        <f>((I52/(J52))*V52)/(VLOOKUP(F52,Chemicals!A:D,4,FALSE))</f>
        <v>0.49016335273000938</v>
      </c>
      <c r="Z52" s="14">
        <v>1</v>
      </c>
      <c r="AA52" s="14">
        <f t="shared" si="28"/>
        <v>7.9994773432023205</v>
      </c>
      <c r="AB52" s="14">
        <f t="shared" si="29"/>
        <v>600.71385578106742</v>
      </c>
      <c r="AC52" s="21">
        <v>10.067607843137255</v>
      </c>
      <c r="AD52" s="15">
        <v>20</v>
      </c>
      <c r="AE52" s="15">
        <v>60</v>
      </c>
      <c r="AF52" s="15">
        <v>60</v>
      </c>
      <c r="AG52" s="15" t="s">
        <v>121</v>
      </c>
      <c r="AH52" s="30">
        <v>10.147500000000001</v>
      </c>
      <c r="AI52" s="32">
        <f t="shared" si="30"/>
        <v>7.9892156862745978E-2</v>
      </c>
      <c r="AJ52" s="10">
        <f t="shared" si="31"/>
        <v>8.1596811528957208E-4</v>
      </c>
      <c r="AK52" s="10">
        <f>AJ52*(VLOOKUP(C52,Structures!A:D,4,FALSE))</f>
        <v>0.18571434303990661</v>
      </c>
      <c r="AL52" s="24">
        <f t="shared" si="32"/>
        <v>0.43018840416423099</v>
      </c>
      <c r="AM52" s="10" t="s">
        <v>159</v>
      </c>
      <c r="AN52" s="10" t="s">
        <v>160</v>
      </c>
      <c r="AO52" s="16"/>
      <c r="AP52" s="22" t="s">
        <v>94</v>
      </c>
      <c r="AQ52" s="10"/>
      <c r="AR52" s="21"/>
      <c r="AS52" s="17"/>
      <c r="AT52" s="10"/>
      <c r="AU52" s="10"/>
      <c r="AV52" s="31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2.75" customHeight="1">
      <c r="A53" s="10">
        <v>20220727</v>
      </c>
      <c r="B53" s="10">
        <v>5</v>
      </c>
      <c r="C53" s="10" t="s">
        <v>85</v>
      </c>
      <c r="D53" s="11" t="s">
        <v>149</v>
      </c>
      <c r="E53" s="11" t="s">
        <v>150</v>
      </c>
      <c r="F53" s="11" t="s">
        <v>151</v>
      </c>
      <c r="G53" s="12">
        <v>14.743</v>
      </c>
      <c r="H53" s="12">
        <v>32.553699999999999</v>
      </c>
      <c r="I53" s="12">
        <v>953.9</v>
      </c>
      <c r="J53" s="10">
        <f>I53/(VLOOKUP(F53,Chemicals!A:E,5,FALSE))</f>
        <v>1207.4683544303796</v>
      </c>
      <c r="K53" s="10">
        <f t="shared" si="24"/>
        <v>603.73417721518979</v>
      </c>
      <c r="L53" s="10">
        <f t="shared" si="25"/>
        <v>603.73417721518979</v>
      </c>
      <c r="M53" s="10">
        <f t="shared" si="26"/>
        <v>0</v>
      </c>
      <c r="N53" s="13">
        <v>26.5</v>
      </c>
      <c r="O53" s="13">
        <v>200</v>
      </c>
      <c r="P53" s="13">
        <v>20</v>
      </c>
      <c r="Q53" s="13" t="s">
        <v>152</v>
      </c>
      <c r="R53" s="13" t="s">
        <v>90</v>
      </c>
      <c r="S53" s="13">
        <v>9.9397682414363899</v>
      </c>
      <c r="T53" s="13">
        <v>9.9397682414363899</v>
      </c>
      <c r="U53" s="13">
        <v>0</v>
      </c>
      <c r="V53" s="13">
        <f t="shared" si="27"/>
        <v>19.87953648287278</v>
      </c>
      <c r="W53" s="13">
        <f>((G53/(K53))*S53)/(VLOOKUP(D53,Chemicals!A:E,4,FALSE))</f>
        <v>8.1596811528957208E-4</v>
      </c>
      <c r="X53" s="13">
        <f>((H53/(L53))*T53)/(VLOOKUP(E53,Chemicals!A:E,4,FALSE))</f>
        <v>6.527318451034431E-3</v>
      </c>
      <c r="Y53" s="13">
        <f>((I53/(J53))*V53)/(VLOOKUP(F53,Chemicals!A:D,4,FALSE))</f>
        <v>0.49016335273000938</v>
      </c>
      <c r="Z53" s="14">
        <v>1</v>
      </c>
      <c r="AA53" s="14">
        <f t="shared" si="28"/>
        <v>7.9994773432023205</v>
      </c>
      <c r="AB53" s="14">
        <f t="shared" si="29"/>
        <v>600.71385578106742</v>
      </c>
      <c r="AC53" s="30">
        <v>10.100099999999999</v>
      </c>
      <c r="AD53" s="15">
        <v>20</v>
      </c>
      <c r="AE53" s="15">
        <v>60</v>
      </c>
      <c r="AF53" s="15">
        <v>60</v>
      </c>
      <c r="AG53" s="15" t="s">
        <v>121</v>
      </c>
      <c r="AH53" s="30">
        <v>10.1729</v>
      </c>
      <c r="AI53" s="10">
        <f t="shared" si="30"/>
        <v>7.2800000000000864E-2</v>
      </c>
      <c r="AJ53" s="10">
        <f t="shared" si="31"/>
        <v>8.1596811528957208E-4</v>
      </c>
      <c r="AK53" s="10">
        <f>AJ53*(VLOOKUP(C53,Structures!A:D,4,FALSE))</f>
        <v>0.18571434303990661</v>
      </c>
      <c r="AL53" s="24">
        <f t="shared" si="32"/>
        <v>0.39199987899888528</v>
      </c>
      <c r="AM53" s="10" t="s">
        <v>161</v>
      </c>
      <c r="AN53" s="10" t="s">
        <v>162</v>
      </c>
      <c r="AO53" s="16"/>
      <c r="AP53" s="22" t="s">
        <v>94</v>
      </c>
      <c r="AQ53" s="10"/>
      <c r="AR53" s="10"/>
      <c r="AS53" s="17"/>
      <c r="AT53" s="10"/>
      <c r="AU53" s="10"/>
      <c r="AV53" s="31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2.75" customHeight="1">
      <c r="A54" s="10">
        <v>20220727</v>
      </c>
      <c r="B54" s="10">
        <v>6</v>
      </c>
      <c r="C54" s="10" t="s">
        <v>85</v>
      </c>
      <c r="D54" s="11" t="s">
        <v>149</v>
      </c>
      <c r="E54" s="11" t="s">
        <v>150</v>
      </c>
      <c r="F54" s="11" t="s">
        <v>151</v>
      </c>
      <c r="G54" s="12">
        <v>14.743</v>
      </c>
      <c r="H54" s="12">
        <v>32.553699999999999</v>
      </c>
      <c r="I54" s="12">
        <v>953.9</v>
      </c>
      <c r="J54" s="10">
        <f>I54/(VLOOKUP(F54,Chemicals!A:E,5,FALSE))</f>
        <v>1207.4683544303796</v>
      </c>
      <c r="K54" s="10">
        <f t="shared" si="24"/>
        <v>603.73417721518979</v>
      </c>
      <c r="L54" s="10">
        <f t="shared" si="25"/>
        <v>603.73417721518979</v>
      </c>
      <c r="M54" s="10">
        <f t="shared" si="26"/>
        <v>0</v>
      </c>
      <c r="N54" s="13">
        <v>26.5</v>
      </c>
      <c r="O54" s="13">
        <v>200</v>
      </c>
      <c r="P54" s="13">
        <v>20</v>
      </c>
      <c r="Q54" s="13" t="s">
        <v>152</v>
      </c>
      <c r="R54" s="13" t="s">
        <v>90</v>
      </c>
      <c r="S54" s="13">
        <v>9.9397682414363899</v>
      </c>
      <c r="T54" s="13">
        <v>9.9397682414363899</v>
      </c>
      <c r="U54" s="13">
        <v>0</v>
      </c>
      <c r="V54" s="13">
        <f t="shared" si="27"/>
        <v>19.87953648287278</v>
      </c>
      <c r="W54" s="13">
        <f>((G54/(K54))*S54)/(VLOOKUP(D54,Chemicals!A:E,4,FALSE))</f>
        <v>8.1596811528957208E-4</v>
      </c>
      <c r="X54" s="13">
        <f>((H54/(L54))*T54)/(VLOOKUP(E54,Chemicals!A:E,4,FALSE))</f>
        <v>6.527318451034431E-3</v>
      </c>
      <c r="Y54" s="13">
        <f>((I54/(J54))*V54)/(VLOOKUP(F54,Chemicals!A:D,4,FALSE))</f>
        <v>0.49016335273000938</v>
      </c>
      <c r="Z54" s="14">
        <v>1</v>
      </c>
      <c r="AA54" s="14">
        <f t="shared" si="28"/>
        <v>7.9994773432023205</v>
      </c>
      <c r="AB54" s="14">
        <f t="shared" si="29"/>
        <v>600.71385578106742</v>
      </c>
      <c r="AC54" s="30">
        <v>10.095499999999999</v>
      </c>
      <c r="AD54" s="15">
        <v>20</v>
      </c>
      <c r="AE54" s="15">
        <v>60</v>
      </c>
      <c r="AF54" s="15">
        <v>60</v>
      </c>
      <c r="AG54" s="15" t="s">
        <v>121</v>
      </c>
      <c r="AH54" s="30">
        <v>10.1692</v>
      </c>
      <c r="AI54" s="10">
        <f t="shared" si="30"/>
        <v>7.3700000000000543E-2</v>
      </c>
      <c r="AJ54" s="10">
        <f t="shared" si="31"/>
        <v>8.1596811528957208E-4</v>
      </c>
      <c r="AK54" s="10">
        <f>AJ54*(VLOOKUP(C54,Structures!A:D,4,FALSE))</f>
        <v>0.18571434303990661</v>
      </c>
      <c r="AL54" s="24">
        <f t="shared" si="32"/>
        <v>0.39684603134914442</v>
      </c>
      <c r="AM54" s="10" t="s">
        <v>163</v>
      </c>
      <c r="AN54" s="10" t="s">
        <v>164</v>
      </c>
      <c r="AO54" s="16"/>
      <c r="AP54" s="22" t="s">
        <v>94</v>
      </c>
      <c r="AQ54" s="10"/>
      <c r="AR54" s="21"/>
      <c r="AS54" s="10"/>
      <c r="AT54" s="10"/>
      <c r="AU54" s="10"/>
      <c r="AV54" s="31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2.75" customHeight="1">
      <c r="A55" s="10">
        <v>20220727</v>
      </c>
      <c r="B55" s="10">
        <v>7</v>
      </c>
      <c r="C55" s="10" t="s">
        <v>85</v>
      </c>
      <c r="D55" s="11" t="s">
        <v>149</v>
      </c>
      <c r="E55" s="11" t="s">
        <v>150</v>
      </c>
      <c r="F55" s="11" t="s">
        <v>151</v>
      </c>
      <c r="G55" s="12">
        <v>14.743</v>
      </c>
      <c r="H55" s="12">
        <v>32.553699999999999</v>
      </c>
      <c r="I55" s="12">
        <v>953.9</v>
      </c>
      <c r="J55" s="10">
        <f>I55/(VLOOKUP(F55,Chemicals!A:E,5,FALSE))</f>
        <v>1207.4683544303796</v>
      </c>
      <c r="K55" s="10">
        <f t="shared" si="24"/>
        <v>603.73417721518979</v>
      </c>
      <c r="L55" s="10">
        <f t="shared" si="25"/>
        <v>603.73417721518979</v>
      </c>
      <c r="M55" s="10">
        <f t="shared" si="26"/>
        <v>0</v>
      </c>
      <c r="N55" s="13">
        <v>26.5</v>
      </c>
      <c r="O55" s="13">
        <v>200</v>
      </c>
      <c r="P55" s="13">
        <v>20</v>
      </c>
      <c r="Q55" s="13" t="s">
        <v>152</v>
      </c>
      <c r="R55" s="13" t="s">
        <v>90</v>
      </c>
      <c r="S55" s="13">
        <v>9.9397682414363899</v>
      </c>
      <c r="T55" s="13">
        <v>9.9397682414363899</v>
      </c>
      <c r="U55" s="13">
        <v>0</v>
      </c>
      <c r="V55" s="13">
        <f t="shared" si="27"/>
        <v>19.87953648287278</v>
      </c>
      <c r="W55" s="13">
        <f>((G55/(K55))*S55)/(VLOOKUP(D55,Chemicals!A:E,4,FALSE))</f>
        <v>8.1596811528957208E-4</v>
      </c>
      <c r="X55" s="13">
        <f>((H55/(L55))*T55)/(VLOOKUP(E55,Chemicals!A:E,4,FALSE))</f>
        <v>6.527318451034431E-3</v>
      </c>
      <c r="Y55" s="13">
        <f>((I55/(J55))*V55)/(VLOOKUP(F55,Chemicals!A:D,4,FALSE))</f>
        <v>0.49016335273000938</v>
      </c>
      <c r="Z55" s="14">
        <v>1</v>
      </c>
      <c r="AA55" s="14">
        <f t="shared" si="28"/>
        <v>7.9994773432023205</v>
      </c>
      <c r="AB55" s="14">
        <f t="shared" si="29"/>
        <v>600.71385578106742</v>
      </c>
      <c r="AC55" s="30">
        <v>10.085000000000001</v>
      </c>
      <c r="AD55" s="15">
        <v>20</v>
      </c>
      <c r="AE55" s="15">
        <v>60</v>
      </c>
      <c r="AF55" s="15">
        <v>60</v>
      </c>
      <c r="AG55" s="15" t="s">
        <v>121</v>
      </c>
      <c r="AH55" s="30">
        <v>10.159700000000001</v>
      </c>
      <c r="AI55" s="10">
        <f t="shared" si="30"/>
        <v>7.4699999999999989E-2</v>
      </c>
      <c r="AJ55" s="10">
        <f t="shared" si="31"/>
        <v>8.1596811528957208E-4</v>
      </c>
      <c r="AK55" s="10">
        <f>AJ55*(VLOOKUP(C55,Structures!A:D,4,FALSE))</f>
        <v>0.18571434303990661</v>
      </c>
      <c r="AL55" s="24">
        <f t="shared" si="32"/>
        <v>0.40223064507165357</v>
      </c>
      <c r="AM55" s="10" t="s">
        <v>165</v>
      </c>
      <c r="AN55" s="10" t="s">
        <v>166</v>
      </c>
      <c r="AO55" s="16"/>
      <c r="AP55" s="22" t="s">
        <v>94</v>
      </c>
      <c r="AQ55" s="10"/>
      <c r="AR55" s="10"/>
      <c r="AS55" s="10"/>
      <c r="AT55" s="10"/>
      <c r="AU55" s="10"/>
      <c r="AV55" s="31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2.75" customHeight="1">
      <c r="A56" s="10">
        <v>20220727</v>
      </c>
      <c r="B56" s="10">
        <v>8</v>
      </c>
      <c r="C56" s="10" t="s">
        <v>85</v>
      </c>
      <c r="D56" s="11" t="s">
        <v>149</v>
      </c>
      <c r="E56" s="11" t="s">
        <v>150</v>
      </c>
      <c r="F56" s="11" t="s">
        <v>151</v>
      </c>
      <c r="G56" s="12">
        <v>14.743</v>
      </c>
      <c r="H56" s="12">
        <v>32.553699999999999</v>
      </c>
      <c r="I56" s="12">
        <v>953.9</v>
      </c>
      <c r="J56" s="10">
        <f>I56/(VLOOKUP(F56,Chemicals!A:E,5,FALSE))</f>
        <v>1207.4683544303796</v>
      </c>
      <c r="K56" s="10">
        <f t="shared" si="24"/>
        <v>603.73417721518979</v>
      </c>
      <c r="L56" s="10">
        <f t="shared" si="25"/>
        <v>603.73417721518979</v>
      </c>
      <c r="M56" s="10">
        <f t="shared" si="26"/>
        <v>0</v>
      </c>
      <c r="N56" s="13">
        <v>26.5</v>
      </c>
      <c r="O56" s="13">
        <v>200</v>
      </c>
      <c r="P56" s="13">
        <v>20</v>
      </c>
      <c r="Q56" s="13" t="s">
        <v>152</v>
      </c>
      <c r="R56" s="13" t="s">
        <v>90</v>
      </c>
      <c r="S56" s="13">
        <v>9.9397682414363899</v>
      </c>
      <c r="T56" s="13">
        <v>9.9397682414363899</v>
      </c>
      <c r="U56" s="13">
        <v>0</v>
      </c>
      <c r="V56" s="13">
        <f t="shared" si="27"/>
        <v>19.87953648287278</v>
      </c>
      <c r="W56" s="13">
        <f>((G56/(K56))*S56)/(VLOOKUP(D56,Chemicals!A:E,4,FALSE))</f>
        <v>8.1596811528957208E-4</v>
      </c>
      <c r="X56" s="13">
        <f>((H56/(L56))*T56)/(VLOOKUP(E56,Chemicals!A:E,4,FALSE))</f>
        <v>6.527318451034431E-3</v>
      </c>
      <c r="Y56" s="13">
        <f>((I56/(J56))*V56)/(VLOOKUP(F56,Chemicals!A:D,4,FALSE))</f>
        <v>0.49016335273000938</v>
      </c>
      <c r="Z56" s="14">
        <v>1</v>
      </c>
      <c r="AA56" s="14">
        <f t="shared" si="28"/>
        <v>7.9994773432023205</v>
      </c>
      <c r="AB56" s="14">
        <f t="shared" si="29"/>
        <v>600.71385578106742</v>
      </c>
      <c r="AC56" s="30">
        <v>10.103300000000001</v>
      </c>
      <c r="AD56" s="15">
        <v>20</v>
      </c>
      <c r="AE56" s="15">
        <v>60</v>
      </c>
      <c r="AF56" s="15">
        <v>60</v>
      </c>
      <c r="AG56" s="15" t="s">
        <v>121</v>
      </c>
      <c r="AH56" s="30">
        <v>10.1754</v>
      </c>
      <c r="AI56" s="10">
        <f t="shared" si="30"/>
        <v>7.2099999999998943E-2</v>
      </c>
      <c r="AJ56" s="10">
        <f t="shared" si="31"/>
        <v>8.1596811528957208E-4</v>
      </c>
      <c r="AK56" s="10">
        <f>AJ56*(VLOOKUP(C56,Structures!A:D,4,FALSE))</f>
        <v>0.18571434303990661</v>
      </c>
      <c r="AL56" s="24">
        <f t="shared" si="32"/>
        <v>0.38823064939311647</v>
      </c>
      <c r="AM56" s="10" t="s">
        <v>167</v>
      </c>
      <c r="AN56" s="10" t="s">
        <v>168</v>
      </c>
      <c r="AO56" s="16"/>
      <c r="AP56" s="22" t="s">
        <v>94</v>
      </c>
      <c r="AQ56" s="10"/>
      <c r="AR56" s="10"/>
      <c r="AS56" s="33"/>
      <c r="AT56" s="10"/>
      <c r="AU56" s="10"/>
      <c r="AV56" s="31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2.75" customHeight="1">
      <c r="A57" s="10">
        <v>20220727</v>
      </c>
      <c r="B57" s="10">
        <v>9</v>
      </c>
      <c r="C57" s="10" t="s">
        <v>85</v>
      </c>
      <c r="D57" s="11" t="s">
        <v>149</v>
      </c>
      <c r="E57" s="11" t="s">
        <v>150</v>
      </c>
      <c r="F57" s="11" t="s">
        <v>151</v>
      </c>
      <c r="G57" s="12">
        <v>14.743</v>
      </c>
      <c r="H57" s="12">
        <v>32.553699999999999</v>
      </c>
      <c r="I57" s="12">
        <v>953.9</v>
      </c>
      <c r="J57" s="10">
        <f>I57/(VLOOKUP(F57,Chemicals!A:E,5,FALSE))</f>
        <v>1207.4683544303796</v>
      </c>
      <c r="K57" s="10">
        <f t="shared" si="24"/>
        <v>603.73417721518979</v>
      </c>
      <c r="L57" s="10">
        <f t="shared" si="25"/>
        <v>603.73417721518979</v>
      </c>
      <c r="M57" s="10">
        <f t="shared" si="26"/>
        <v>0</v>
      </c>
      <c r="N57" s="13">
        <v>26.5</v>
      </c>
      <c r="O57" s="13">
        <v>200</v>
      </c>
      <c r="P57" s="13">
        <v>20</v>
      </c>
      <c r="Q57" s="13" t="s">
        <v>152</v>
      </c>
      <c r="R57" s="13" t="s">
        <v>90</v>
      </c>
      <c r="S57" s="13">
        <v>9.9397682414363899</v>
      </c>
      <c r="T57" s="13">
        <v>9.9397682414363899</v>
      </c>
      <c r="U57" s="13">
        <v>0</v>
      </c>
      <c r="V57" s="13">
        <f t="shared" si="27"/>
        <v>19.87953648287278</v>
      </c>
      <c r="W57" s="13">
        <f>((G57/(K57))*S57)/(VLOOKUP(D57,Chemicals!A:E,4,FALSE))</f>
        <v>8.1596811528957208E-4</v>
      </c>
      <c r="X57" s="13">
        <f>((H57/(L57))*T57)/(VLOOKUP(E57,Chemicals!A:E,4,FALSE))</f>
        <v>6.527318451034431E-3</v>
      </c>
      <c r="Y57" s="13">
        <f>((I57/(J57))*V57)/(VLOOKUP(F57,Chemicals!A:D,4,FALSE))</f>
        <v>0.49016335273000938</v>
      </c>
      <c r="Z57" s="14">
        <v>1</v>
      </c>
      <c r="AA57" s="14">
        <f t="shared" si="28"/>
        <v>7.9994773432023205</v>
      </c>
      <c r="AB57" s="14">
        <f t="shared" si="29"/>
        <v>600.71385578106742</v>
      </c>
      <c r="AC57" s="30">
        <v>10.095499999999999</v>
      </c>
      <c r="AD57" s="15">
        <v>20</v>
      </c>
      <c r="AE57" s="15">
        <v>60</v>
      </c>
      <c r="AF57" s="15">
        <v>60</v>
      </c>
      <c r="AG57" s="15" t="s">
        <v>121</v>
      </c>
      <c r="AH57" s="30">
        <v>10.1676</v>
      </c>
      <c r="AI57" s="10">
        <f t="shared" si="30"/>
        <v>7.2100000000000719E-2</v>
      </c>
      <c r="AJ57" s="10">
        <f t="shared" si="31"/>
        <v>8.1596811528957208E-4</v>
      </c>
      <c r="AK57" s="10">
        <f>AJ57*(VLOOKUP(C57,Structures!A:D,4,FALSE))</f>
        <v>0.18571434303990661</v>
      </c>
      <c r="AL57" s="24">
        <f t="shared" si="32"/>
        <v>0.38823064939312601</v>
      </c>
      <c r="AM57" s="10" t="s">
        <v>169</v>
      </c>
      <c r="AN57" s="10" t="s">
        <v>170</v>
      </c>
      <c r="AO57" s="16"/>
      <c r="AP57" s="22" t="s">
        <v>94</v>
      </c>
      <c r="AQ57" s="10"/>
      <c r="AR57" s="10"/>
      <c r="AS57" s="17"/>
      <c r="AT57" s="10"/>
      <c r="AU57" s="10"/>
      <c r="AV57" s="31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2.75" customHeight="1">
      <c r="A58" s="10">
        <v>20220727</v>
      </c>
      <c r="B58" s="10">
        <v>10</v>
      </c>
      <c r="C58" s="10" t="s">
        <v>85</v>
      </c>
      <c r="D58" s="11" t="s">
        <v>149</v>
      </c>
      <c r="E58" s="11" t="s">
        <v>150</v>
      </c>
      <c r="F58" s="11" t="s">
        <v>151</v>
      </c>
      <c r="G58" s="12">
        <v>14.743</v>
      </c>
      <c r="H58" s="12">
        <v>32.553699999999999</v>
      </c>
      <c r="I58" s="12">
        <v>953.9</v>
      </c>
      <c r="J58" s="10">
        <f>I58/(VLOOKUP(F58,Chemicals!A:E,5,FALSE))</f>
        <v>1207.4683544303796</v>
      </c>
      <c r="K58" s="10">
        <f t="shared" si="24"/>
        <v>603.73417721518979</v>
      </c>
      <c r="L58" s="10">
        <f t="shared" si="25"/>
        <v>603.73417721518979</v>
      </c>
      <c r="M58" s="10">
        <f t="shared" si="26"/>
        <v>0</v>
      </c>
      <c r="N58" s="13">
        <v>26.5</v>
      </c>
      <c r="O58" s="13">
        <v>200</v>
      </c>
      <c r="P58" s="13">
        <v>20</v>
      </c>
      <c r="Q58" s="13" t="s">
        <v>152</v>
      </c>
      <c r="R58" s="13" t="s">
        <v>90</v>
      </c>
      <c r="S58" s="13">
        <v>9.9397682414363899</v>
      </c>
      <c r="T58" s="13">
        <v>9.9397682414363899</v>
      </c>
      <c r="U58" s="13">
        <v>0</v>
      </c>
      <c r="V58" s="13">
        <f t="shared" si="27"/>
        <v>19.87953648287278</v>
      </c>
      <c r="W58" s="13">
        <f>((G58/(K58))*S58)/(VLOOKUP(D58,Chemicals!A:E,4,FALSE))</f>
        <v>8.1596811528957208E-4</v>
      </c>
      <c r="X58" s="13">
        <f>((H58/(L58))*T58)/(VLOOKUP(E58,Chemicals!A:E,4,FALSE))</f>
        <v>6.527318451034431E-3</v>
      </c>
      <c r="Y58" s="13">
        <f>((I58/(J58))*V58)/(VLOOKUP(F58,Chemicals!A:D,4,FALSE))</f>
        <v>0.49016335273000938</v>
      </c>
      <c r="Z58" s="14">
        <v>1</v>
      </c>
      <c r="AA58" s="14">
        <f t="shared" si="28"/>
        <v>7.9994773432023205</v>
      </c>
      <c r="AB58" s="14">
        <f t="shared" si="29"/>
        <v>600.71385578106742</v>
      </c>
      <c r="AC58" s="30">
        <v>10.0616</v>
      </c>
      <c r="AD58" s="15">
        <v>20</v>
      </c>
      <c r="AE58" s="15">
        <v>60</v>
      </c>
      <c r="AF58" s="15">
        <v>60</v>
      </c>
      <c r="AG58" s="15" t="s">
        <v>121</v>
      </c>
      <c r="AH58" s="30">
        <v>10.1348</v>
      </c>
      <c r="AI58" s="10">
        <f t="shared" si="30"/>
        <v>7.3199999999999932E-2</v>
      </c>
      <c r="AJ58" s="10">
        <f t="shared" si="31"/>
        <v>8.1596811528957208E-4</v>
      </c>
      <c r="AK58" s="10">
        <f>AJ58*(VLOOKUP(C58,Structures!A:D,4,FALSE))</f>
        <v>0.18571434303990661</v>
      </c>
      <c r="AL58" s="24">
        <f t="shared" si="32"/>
        <v>0.3941537244878851</v>
      </c>
      <c r="AM58" s="10" t="s">
        <v>171</v>
      </c>
      <c r="AN58" s="10" t="s">
        <v>172</v>
      </c>
      <c r="AO58" s="16"/>
      <c r="AP58" s="22" t="s">
        <v>94</v>
      </c>
      <c r="AQ58" s="10"/>
      <c r="AR58" s="10"/>
      <c r="AS58" s="17"/>
      <c r="AT58" s="10"/>
      <c r="AU58" s="10"/>
      <c r="AV58" s="31"/>
      <c r="AW58" s="10"/>
      <c r="AX58" s="10"/>
      <c r="AY58" s="10"/>
      <c r="AZ58" s="10"/>
      <c r="BA58" s="34"/>
      <c r="BB58" s="34"/>
      <c r="BC58" s="10"/>
      <c r="BD58" s="10"/>
      <c r="BE58" s="10"/>
      <c r="BF58" s="10"/>
      <c r="BG58" s="10"/>
      <c r="BH58" s="10"/>
      <c r="BI58" s="10"/>
      <c r="BJ58" s="10"/>
    </row>
    <row r="59" spans="1:62" ht="12.75" customHeight="1">
      <c r="A59" s="10">
        <v>20220727</v>
      </c>
      <c r="B59" s="10">
        <v>11</v>
      </c>
      <c r="C59" s="10" t="s">
        <v>85</v>
      </c>
      <c r="D59" s="11" t="s">
        <v>149</v>
      </c>
      <c r="E59" s="11" t="s">
        <v>150</v>
      </c>
      <c r="F59" s="11" t="s">
        <v>151</v>
      </c>
      <c r="G59" s="12">
        <v>14.743</v>
      </c>
      <c r="H59" s="12">
        <v>32.553699999999999</v>
      </c>
      <c r="I59" s="12">
        <v>953.9</v>
      </c>
      <c r="J59" s="10">
        <f>I59/(VLOOKUP(F59,Chemicals!A:E,5,FALSE))</f>
        <v>1207.4683544303796</v>
      </c>
      <c r="K59" s="10">
        <f t="shared" si="24"/>
        <v>603.73417721518979</v>
      </c>
      <c r="L59" s="10">
        <f t="shared" si="25"/>
        <v>603.73417721518979</v>
      </c>
      <c r="M59" s="10">
        <f t="shared" si="26"/>
        <v>0</v>
      </c>
      <c r="N59" s="13">
        <v>26.5</v>
      </c>
      <c r="O59" s="13">
        <v>200</v>
      </c>
      <c r="P59" s="13">
        <v>20</v>
      </c>
      <c r="Q59" s="13" t="s">
        <v>152</v>
      </c>
      <c r="R59" s="13" t="s">
        <v>90</v>
      </c>
      <c r="S59" s="13">
        <v>9.9397682414363899</v>
      </c>
      <c r="T59" s="13">
        <v>9.9397682414363899</v>
      </c>
      <c r="U59" s="13">
        <v>0</v>
      </c>
      <c r="V59" s="13">
        <f t="shared" si="27"/>
        <v>19.87953648287278</v>
      </c>
      <c r="W59" s="13">
        <f>((G59/(K59))*S59)/(VLOOKUP(D59,Chemicals!A:E,4,FALSE))</f>
        <v>8.1596811528957208E-4</v>
      </c>
      <c r="X59" s="13">
        <f>((H59/(L59))*T59)/(VLOOKUP(E59,Chemicals!A:E,4,FALSE))</f>
        <v>6.527318451034431E-3</v>
      </c>
      <c r="Y59" s="13">
        <f>((I59/(J59))*V59)/(VLOOKUP(F59,Chemicals!A:D,4,FALSE))</f>
        <v>0.49016335273000938</v>
      </c>
      <c r="Z59" s="14">
        <v>1</v>
      </c>
      <c r="AA59" s="14">
        <f t="shared" si="28"/>
        <v>7.9994773432023205</v>
      </c>
      <c r="AB59" s="14">
        <f t="shared" si="29"/>
        <v>600.71385578106742</v>
      </c>
      <c r="AC59" s="30">
        <v>9.9982000000000006</v>
      </c>
      <c r="AD59" s="15">
        <v>20</v>
      </c>
      <c r="AE59" s="15">
        <v>60</v>
      </c>
      <c r="AF59" s="15">
        <v>60</v>
      </c>
      <c r="AG59" s="15" t="s">
        <v>121</v>
      </c>
      <c r="AH59" s="30">
        <v>10.074299999999999</v>
      </c>
      <c r="AI59" s="10">
        <f t="shared" si="30"/>
        <v>7.6099999999998502E-2</v>
      </c>
      <c r="AJ59" s="10">
        <f t="shared" si="31"/>
        <v>8.1596811528957208E-4</v>
      </c>
      <c r="AK59" s="10">
        <f>AJ59*(VLOOKUP(C59,Structures!A:D,4,FALSE))</f>
        <v>0.18571434303990661</v>
      </c>
      <c r="AL59" s="24">
        <f t="shared" si="32"/>
        <v>0.40976910428316249</v>
      </c>
      <c r="AM59" s="10" t="s">
        <v>173</v>
      </c>
      <c r="AN59" s="10" t="s">
        <v>174</v>
      </c>
      <c r="AO59" s="16"/>
      <c r="AP59" s="22" t="s">
        <v>94</v>
      </c>
      <c r="AQ59" s="10"/>
      <c r="AR59" s="21"/>
      <c r="AS59" s="10"/>
      <c r="AT59" s="10"/>
      <c r="AU59" s="10"/>
      <c r="AV59" s="31"/>
      <c r="AW59" s="10"/>
      <c r="AX59" s="10"/>
      <c r="AY59" s="10"/>
      <c r="AZ59" s="10"/>
      <c r="BA59" s="10"/>
      <c r="BB59" s="35"/>
      <c r="BC59" s="10"/>
      <c r="BD59" s="10"/>
      <c r="BE59" s="10"/>
      <c r="BF59" s="10"/>
      <c r="BG59" s="10"/>
      <c r="BH59" s="10"/>
      <c r="BI59" s="10"/>
      <c r="BJ59" s="10"/>
    </row>
    <row r="60" spans="1:62" ht="12.75" customHeight="1">
      <c r="A60" s="10">
        <v>20220727</v>
      </c>
      <c r="B60" s="10">
        <v>12</v>
      </c>
      <c r="C60" s="10" t="s">
        <v>85</v>
      </c>
      <c r="D60" s="11" t="s">
        <v>149</v>
      </c>
      <c r="E60" s="11" t="s">
        <v>150</v>
      </c>
      <c r="F60" s="11" t="s">
        <v>151</v>
      </c>
      <c r="G60" s="12">
        <v>14.743</v>
      </c>
      <c r="H60" s="12">
        <v>32.553699999999999</v>
      </c>
      <c r="I60" s="12">
        <v>953.9</v>
      </c>
      <c r="J60" s="10">
        <f>I60/(VLOOKUP(F60,Chemicals!A:E,5,FALSE))</f>
        <v>1207.4683544303796</v>
      </c>
      <c r="K60" s="10">
        <f t="shared" si="24"/>
        <v>603.73417721518979</v>
      </c>
      <c r="L60" s="10">
        <f t="shared" si="25"/>
        <v>603.73417721518979</v>
      </c>
      <c r="M60" s="10">
        <f t="shared" si="26"/>
        <v>0</v>
      </c>
      <c r="N60" s="13">
        <v>26.5</v>
      </c>
      <c r="O60" s="13">
        <v>200</v>
      </c>
      <c r="P60" s="13">
        <v>20</v>
      </c>
      <c r="Q60" s="13" t="s">
        <v>152</v>
      </c>
      <c r="R60" s="13" t="s">
        <v>90</v>
      </c>
      <c r="S60" s="13">
        <v>9.9397682414363899</v>
      </c>
      <c r="T60" s="13">
        <v>9.9397682414363899</v>
      </c>
      <c r="U60" s="13">
        <v>0</v>
      </c>
      <c r="V60" s="13">
        <f t="shared" si="27"/>
        <v>19.87953648287278</v>
      </c>
      <c r="W60" s="13">
        <f>((G60/(K60))*S60)/(VLOOKUP(D60,Chemicals!A:E,4,FALSE))</f>
        <v>8.1596811528957208E-4</v>
      </c>
      <c r="X60" s="13">
        <f>((H60/(L60))*T60)/(VLOOKUP(E60,Chemicals!A:E,4,FALSE))</f>
        <v>6.527318451034431E-3</v>
      </c>
      <c r="Y60" s="13">
        <f>((I60/(J60))*V60)/(VLOOKUP(F60,Chemicals!A:D,4,FALSE))</f>
        <v>0.49016335273000938</v>
      </c>
      <c r="Z60" s="14">
        <v>1</v>
      </c>
      <c r="AA60" s="14">
        <f t="shared" si="28"/>
        <v>7.9994773432023205</v>
      </c>
      <c r="AB60" s="14">
        <f t="shared" si="29"/>
        <v>600.71385578106742</v>
      </c>
      <c r="AC60" s="30">
        <v>10.0928</v>
      </c>
      <c r="AD60" s="15">
        <v>20</v>
      </c>
      <c r="AE60" s="15">
        <v>60</v>
      </c>
      <c r="AF60" s="15">
        <v>60</v>
      </c>
      <c r="AG60" s="15" t="s">
        <v>121</v>
      </c>
      <c r="AH60" s="30">
        <v>10.166499999999999</v>
      </c>
      <c r="AI60" s="10">
        <f t="shared" si="30"/>
        <v>7.3699999999998766E-2</v>
      </c>
      <c r="AJ60" s="10">
        <f t="shared" si="31"/>
        <v>8.1596811528957208E-4</v>
      </c>
      <c r="AK60" s="10">
        <f>AJ60*(VLOOKUP(C60,Structures!A:D,4,FALSE))</f>
        <v>0.18571434303990661</v>
      </c>
      <c r="AL60" s="24">
        <f t="shared" si="32"/>
        <v>0.39684603134913488</v>
      </c>
      <c r="AM60" s="10" t="s">
        <v>175</v>
      </c>
      <c r="AN60" s="10" t="s">
        <v>176</v>
      </c>
      <c r="AO60" s="16"/>
      <c r="AP60" s="22" t="s">
        <v>94</v>
      </c>
      <c r="AQ60" s="10"/>
      <c r="AR60" s="10"/>
      <c r="AS60" s="10"/>
      <c r="AT60" s="10"/>
      <c r="AU60" s="10"/>
      <c r="AV60" s="31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2.75" customHeight="1">
      <c r="A61" s="10">
        <v>20220727</v>
      </c>
      <c r="B61" s="10">
        <v>13</v>
      </c>
      <c r="C61" s="10" t="s">
        <v>85</v>
      </c>
      <c r="D61" s="11" t="s">
        <v>149</v>
      </c>
      <c r="E61" s="11" t="s">
        <v>150</v>
      </c>
      <c r="F61" s="11" t="s">
        <v>151</v>
      </c>
      <c r="G61" s="12">
        <v>14.743</v>
      </c>
      <c r="H61" s="12">
        <v>32.553699999999999</v>
      </c>
      <c r="I61" s="12">
        <v>953.9</v>
      </c>
      <c r="J61" s="10">
        <f>I61/(VLOOKUP(F61,Chemicals!A:E,5,FALSE))</f>
        <v>1207.4683544303796</v>
      </c>
      <c r="K61" s="10">
        <f t="shared" si="24"/>
        <v>603.73417721518979</v>
      </c>
      <c r="L61" s="10">
        <f t="shared" si="25"/>
        <v>603.73417721518979</v>
      </c>
      <c r="M61" s="10">
        <f t="shared" si="26"/>
        <v>0</v>
      </c>
      <c r="N61" s="13">
        <v>26.5</v>
      </c>
      <c r="O61" s="13">
        <v>200</v>
      </c>
      <c r="P61" s="13">
        <v>20</v>
      </c>
      <c r="Q61" s="13" t="s">
        <v>152</v>
      </c>
      <c r="R61" s="13" t="s">
        <v>90</v>
      </c>
      <c r="S61" s="13">
        <v>9.9397682414363899</v>
      </c>
      <c r="T61" s="13">
        <v>9.9397682414363899</v>
      </c>
      <c r="U61" s="13">
        <v>0</v>
      </c>
      <c r="V61" s="13">
        <f t="shared" si="27"/>
        <v>19.87953648287278</v>
      </c>
      <c r="W61" s="13">
        <f>((G61/(K61))*S61)/(VLOOKUP(D61,Chemicals!A:E,4,FALSE))</f>
        <v>8.1596811528957208E-4</v>
      </c>
      <c r="X61" s="13">
        <f>((H61/(L61))*T61)/(VLOOKUP(E61,Chemicals!A:E,4,FALSE))</f>
        <v>6.527318451034431E-3</v>
      </c>
      <c r="Y61" s="13">
        <f>((I61/(J61))*V61)/(VLOOKUP(F61,Chemicals!A:D,4,FALSE))</f>
        <v>0.49016335273000938</v>
      </c>
      <c r="Z61" s="14">
        <v>1</v>
      </c>
      <c r="AA61" s="14">
        <f t="shared" si="28"/>
        <v>7.9994773432023205</v>
      </c>
      <c r="AB61" s="14">
        <f t="shared" si="29"/>
        <v>600.71385578106742</v>
      </c>
      <c r="AC61" s="30">
        <v>10.0906</v>
      </c>
      <c r="AD61" s="15">
        <v>20</v>
      </c>
      <c r="AE61" s="15">
        <v>60</v>
      </c>
      <c r="AF61" s="15">
        <v>60</v>
      </c>
      <c r="AG61" s="15" t="s">
        <v>121</v>
      </c>
      <c r="AH61" s="30">
        <v>10.1632</v>
      </c>
      <c r="AI61" s="10">
        <f t="shared" si="30"/>
        <v>7.2599999999999554E-2</v>
      </c>
      <c r="AJ61" s="10">
        <f t="shared" si="31"/>
        <v>8.1596811528957208E-4</v>
      </c>
      <c r="AK61" s="10">
        <f>AJ61*(VLOOKUP(C61,Structures!A:D,4,FALSE))</f>
        <v>0.18571434303990661</v>
      </c>
      <c r="AL61" s="24">
        <f t="shared" si="32"/>
        <v>0.39092295625437579</v>
      </c>
      <c r="AM61" s="10" t="s">
        <v>177</v>
      </c>
      <c r="AN61" s="10" t="s">
        <v>178</v>
      </c>
      <c r="AO61" s="16"/>
      <c r="AP61" s="22" t="s">
        <v>94</v>
      </c>
      <c r="AQ61" s="10"/>
      <c r="AR61" s="10"/>
      <c r="AS61" s="10"/>
      <c r="AT61" s="10"/>
      <c r="AU61" s="10"/>
      <c r="AV61" s="31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2.75" customHeight="1">
      <c r="A62" s="10">
        <v>20220727</v>
      </c>
      <c r="B62" s="10">
        <v>14</v>
      </c>
      <c r="C62" s="10" t="s">
        <v>85</v>
      </c>
      <c r="D62" s="11" t="s">
        <v>149</v>
      </c>
      <c r="E62" s="11" t="s">
        <v>150</v>
      </c>
      <c r="F62" s="11" t="s">
        <v>151</v>
      </c>
      <c r="G62" s="12">
        <v>14.743</v>
      </c>
      <c r="H62" s="12">
        <v>32.553699999999999</v>
      </c>
      <c r="I62" s="12">
        <v>953.9</v>
      </c>
      <c r="J62" s="10">
        <f>I62/(VLOOKUP(F62,Chemicals!A:E,5,FALSE))</f>
        <v>1207.4683544303796</v>
      </c>
      <c r="K62" s="10">
        <f t="shared" si="24"/>
        <v>603.73417721518979</v>
      </c>
      <c r="L62" s="10">
        <f t="shared" si="25"/>
        <v>603.73417721518979</v>
      </c>
      <c r="M62" s="10">
        <f t="shared" si="26"/>
        <v>0</v>
      </c>
      <c r="N62" s="13">
        <v>26.5</v>
      </c>
      <c r="O62" s="13">
        <v>200</v>
      </c>
      <c r="P62" s="13">
        <v>20</v>
      </c>
      <c r="Q62" s="13" t="s">
        <v>152</v>
      </c>
      <c r="R62" s="13" t="s">
        <v>90</v>
      </c>
      <c r="S62" s="13">
        <v>9.9397682414363899</v>
      </c>
      <c r="T62" s="13">
        <v>9.9397682414363899</v>
      </c>
      <c r="U62" s="13">
        <v>0</v>
      </c>
      <c r="V62" s="13">
        <f t="shared" si="27"/>
        <v>19.87953648287278</v>
      </c>
      <c r="W62" s="13">
        <f>((G62/(K62))*S62)/(VLOOKUP(D62,Chemicals!A:E,4,FALSE))</f>
        <v>8.1596811528957208E-4</v>
      </c>
      <c r="X62" s="13">
        <f>((H62/(L62))*T62)/(VLOOKUP(E62,Chemicals!A:E,4,FALSE))</f>
        <v>6.527318451034431E-3</v>
      </c>
      <c r="Y62" s="13">
        <f>((I62/(J62))*V62)/(VLOOKUP(F62,Chemicals!A:D,4,FALSE))</f>
        <v>0.49016335273000938</v>
      </c>
      <c r="Z62" s="14">
        <v>1</v>
      </c>
      <c r="AA62" s="14">
        <f t="shared" si="28"/>
        <v>7.9994773432023205</v>
      </c>
      <c r="AB62" s="14">
        <f t="shared" si="29"/>
        <v>600.71385578106742</v>
      </c>
      <c r="AC62" s="21">
        <v>10.067607843137255</v>
      </c>
      <c r="AD62" s="15">
        <v>20</v>
      </c>
      <c r="AE62" s="15">
        <v>60</v>
      </c>
      <c r="AF62" s="15">
        <v>60</v>
      </c>
      <c r="AG62" s="15" t="s">
        <v>121</v>
      </c>
      <c r="AH62" s="30">
        <v>10.1374</v>
      </c>
      <c r="AI62" s="32">
        <f t="shared" si="30"/>
        <v>6.9792156862744648E-2</v>
      </c>
      <c r="AJ62" s="10">
        <f t="shared" si="31"/>
        <v>8.1596811528957208E-4</v>
      </c>
      <c r="AK62" s="10">
        <f>AJ62*(VLOOKUP(C62,Structures!A:D,4,FALSE))</f>
        <v>0.18571434303990661</v>
      </c>
      <c r="AL62" s="24">
        <f t="shared" si="32"/>
        <v>0.37580380556685161</v>
      </c>
      <c r="AM62" s="10" t="s">
        <v>179</v>
      </c>
      <c r="AN62" s="10" t="s">
        <v>180</v>
      </c>
      <c r="AO62" s="16"/>
      <c r="AP62" s="22" t="s">
        <v>94</v>
      </c>
      <c r="AQ62" s="10"/>
      <c r="AR62" s="21"/>
      <c r="AS62" s="10"/>
      <c r="AT62" s="10"/>
      <c r="AU62" s="10"/>
      <c r="AV62" s="31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H62" s="10"/>
      <c r="BI62" s="10"/>
      <c r="BJ62" s="10"/>
    </row>
    <row r="63" spans="1:62" ht="12.75" customHeight="1">
      <c r="A63" s="10">
        <v>20220727</v>
      </c>
      <c r="B63" s="10">
        <v>15</v>
      </c>
      <c r="C63" s="10" t="s">
        <v>85</v>
      </c>
      <c r="D63" s="11" t="s">
        <v>149</v>
      </c>
      <c r="E63" s="11" t="s">
        <v>150</v>
      </c>
      <c r="F63" s="11" t="s">
        <v>151</v>
      </c>
      <c r="G63" s="12">
        <v>14.743</v>
      </c>
      <c r="H63" s="12">
        <v>32.553699999999999</v>
      </c>
      <c r="I63" s="12">
        <v>953.9</v>
      </c>
      <c r="J63" s="10">
        <f>I63/(VLOOKUP(F63,Chemicals!A:E,5,FALSE))</f>
        <v>1207.4683544303796</v>
      </c>
      <c r="K63" s="10">
        <f t="shared" si="24"/>
        <v>603.73417721518979</v>
      </c>
      <c r="L63" s="10">
        <f t="shared" si="25"/>
        <v>603.73417721518979</v>
      </c>
      <c r="M63" s="10">
        <f t="shared" si="26"/>
        <v>0</v>
      </c>
      <c r="N63" s="13">
        <v>26.5</v>
      </c>
      <c r="O63" s="13">
        <v>200</v>
      </c>
      <c r="P63" s="13">
        <v>20</v>
      </c>
      <c r="Q63" s="13" t="s">
        <v>152</v>
      </c>
      <c r="R63" s="13" t="s">
        <v>90</v>
      </c>
      <c r="S63" s="13">
        <v>9.9397682414363899</v>
      </c>
      <c r="T63" s="13">
        <v>9.9397682414363899</v>
      </c>
      <c r="U63" s="13">
        <v>0</v>
      </c>
      <c r="V63" s="13">
        <f t="shared" si="27"/>
        <v>19.87953648287278</v>
      </c>
      <c r="W63" s="13">
        <f>((G63/(K63))*S63)/(VLOOKUP(D63,Chemicals!A:E,4,FALSE))</f>
        <v>8.1596811528957208E-4</v>
      </c>
      <c r="X63" s="13">
        <f>((H63/(L63))*T63)/(VLOOKUP(E63,Chemicals!A:E,4,FALSE))</f>
        <v>6.527318451034431E-3</v>
      </c>
      <c r="Y63" s="13">
        <f>((I63/(J63))*V63)/(VLOOKUP(F63,Chemicals!A:D,4,FALSE))</f>
        <v>0.49016335273000938</v>
      </c>
      <c r="Z63" s="14">
        <v>1</v>
      </c>
      <c r="AA63" s="14">
        <f t="shared" si="28"/>
        <v>7.9994773432023205</v>
      </c>
      <c r="AB63" s="14">
        <f t="shared" si="29"/>
        <v>600.71385578106742</v>
      </c>
      <c r="AC63" s="30">
        <v>10.0107</v>
      </c>
      <c r="AD63" s="15">
        <v>20</v>
      </c>
      <c r="AE63" s="15">
        <v>60</v>
      </c>
      <c r="AF63" s="15">
        <v>60</v>
      </c>
      <c r="AG63" s="15" t="s">
        <v>121</v>
      </c>
      <c r="AH63" s="30">
        <v>10.0825</v>
      </c>
      <c r="AI63" s="10">
        <f t="shared" si="30"/>
        <v>7.1799999999999642E-2</v>
      </c>
      <c r="AJ63" s="10">
        <f t="shared" si="31"/>
        <v>8.1596811528957208E-4</v>
      </c>
      <c r="AK63" s="10">
        <f>AJ63*(VLOOKUP(C63,Structures!A:D,4,FALSE))</f>
        <v>0.18571434303990661</v>
      </c>
      <c r="AL63" s="24">
        <f t="shared" si="32"/>
        <v>0.38661526527636658</v>
      </c>
      <c r="AM63" s="10" t="s">
        <v>181</v>
      </c>
      <c r="AN63" s="10" t="s">
        <v>182</v>
      </c>
      <c r="AO63" s="16"/>
      <c r="AP63" s="22" t="s">
        <v>94</v>
      </c>
      <c r="AQ63" s="10"/>
      <c r="AR63" s="36"/>
      <c r="AS63" s="10"/>
      <c r="AT63" s="10"/>
      <c r="AU63" s="10"/>
      <c r="AV63" s="31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H63" s="10"/>
      <c r="BI63" s="10"/>
      <c r="BJ63" s="10"/>
    </row>
    <row r="64" spans="1:62" ht="12.75" customHeight="1">
      <c r="A64" s="10">
        <v>20220727</v>
      </c>
      <c r="B64" s="10">
        <v>16</v>
      </c>
      <c r="C64" s="10" t="s">
        <v>85</v>
      </c>
      <c r="D64" s="11" t="s">
        <v>149</v>
      </c>
      <c r="E64" s="11" t="s">
        <v>150</v>
      </c>
      <c r="F64" s="11" t="s">
        <v>151</v>
      </c>
      <c r="G64" s="12">
        <v>14.743</v>
      </c>
      <c r="H64" s="12">
        <v>32.553699999999999</v>
      </c>
      <c r="I64" s="12">
        <v>953.9</v>
      </c>
      <c r="J64" s="10">
        <f>I64/(VLOOKUP(F64,Chemicals!A:E,5,FALSE))</f>
        <v>1207.4683544303796</v>
      </c>
      <c r="K64" s="10">
        <f t="shared" si="24"/>
        <v>603.73417721518979</v>
      </c>
      <c r="L64" s="10">
        <f t="shared" si="25"/>
        <v>603.73417721518979</v>
      </c>
      <c r="M64" s="10">
        <f t="shared" si="26"/>
        <v>0</v>
      </c>
      <c r="N64" s="13">
        <v>26.5</v>
      </c>
      <c r="O64" s="13">
        <v>200</v>
      </c>
      <c r="P64" s="13">
        <v>20</v>
      </c>
      <c r="Q64" s="13" t="s">
        <v>152</v>
      </c>
      <c r="R64" s="13" t="s">
        <v>90</v>
      </c>
      <c r="S64" s="13">
        <v>9.9397682414363899</v>
      </c>
      <c r="T64" s="13">
        <v>9.9397682414363899</v>
      </c>
      <c r="U64" s="13">
        <v>0</v>
      </c>
      <c r="V64" s="13">
        <f t="shared" si="27"/>
        <v>19.87953648287278</v>
      </c>
      <c r="W64" s="13">
        <f>((G64/(K64))*S64)/(VLOOKUP(D64,Chemicals!A:E,4,FALSE))</f>
        <v>8.1596811528957208E-4</v>
      </c>
      <c r="X64" s="13">
        <f>((H64/(L64))*T64)/(VLOOKUP(E64,Chemicals!A:E,4,FALSE))</f>
        <v>6.527318451034431E-3</v>
      </c>
      <c r="Y64" s="13">
        <f>((I64/(J64))*V64)/(VLOOKUP(F64,Chemicals!A:D,4,FALSE))</f>
        <v>0.49016335273000938</v>
      </c>
      <c r="Z64" s="14">
        <v>1</v>
      </c>
      <c r="AA64" s="14">
        <f t="shared" si="28"/>
        <v>7.9994773432023205</v>
      </c>
      <c r="AB64" s="14">
        <f t="shared" si="29"/>
        <v>600.71385578106742</v>
      </c>
      <c r="AC64" s="30">
        <v>10.0921</v>
      </c>
      <c r="AD64" s="15">
        <v>20</v>
      </c>
      <c r="AE64" s="15">
        <v>60</v>
      </c>
      <c r="AF64" s="15">
        <v>60</v>
      </c>
      <c r="AG64" s="15" t="s">
        <v>121</v>
      </c>
      <c r="AH64" s="30">
        <v>10.163500000000001</v>
      </c>
      <c r="AI64" s="10">
        <f t="shared" si="30"/>
        <v>7.1400000000000574E-2</v>
      </c>
      <c r="AJ64" s="10">
        <f t="shared" si="31"/>
        <v>8.1596811528957208E-4</v>
      </c>
      <c r="AK64" s="10">
        <f>AJ64*(VLOOKUP(C64,Structures!A:D,4,FALSE))</f>
        <v>0.18571434303990661</v>
      </c>
      <c r="AL64" s="24">
        <f t="shared" si="32"/>
        <v>0.38446141978736681</v>
      </c>
      <c r="AM64" s="10" t="s">
        <v>183</v>
      </c>
      <c r="AN64" s="10" t="s">
        <v>184</v>
      </c>
      <c r="AO64" s="16"/>
      <c r="AP64" s="22" t="s">
        <v>94</v>
      </c>
      <c r="AQ64" s="10"/>
      <c r="AR64" s="10"/>
      <c r="AS64" s="33"/>
      <c r="AT64" s="10"/>
      <c r="AU64" s="10"/>
      <c r="AV64" s="31"/>
      <c r="AW64" s="10"/>
      <c r="AX64" s="10"/>
      <c r="AY64" s="10"/>
      <c r="AZ64" s="10"/>
      <c r="BA64" s="10"/>
      <c r="BB64" s="10"/>
      <c r="BC64" s="10"/>
      <c r="BD64" s="10"/>
      <c r="BE64" s="10"/>
      <c r="BF64" s="21"/>
      <c r="BH64" s="37"/>
      <c r="BI64" s="10"/>
      <c r="BJ64" s="10"/>
    </row>
    <row r="65" spans="1:62" ht="12.75" customHeight="1">
      <c r="A65" s="10">
        <v>20220727</v>
      </c>
      <c r="B65" s="10">
        <v>17</v>
      </c>
      <c r="C65" s="10" t="s">
        <v>85</v>
      </c>
      <c r="D65" s="11" t="s">
        <v>149</v>
      </c>
      <c r="E65" s="11" t="s">
        <v>150</v>
      </c>
      <c r="F65" s="11" t="s">
        <v>151</v>
      </c>
      <c r="G65" s="12">
        <v>14.743</v>
      </c>
      <c r="H65" s="12">
        <v>32.553699999999999</v>
      </c>
      <c r="I65" s="12">
        <v>953.9</v>
      </c>
      <c r="J65" s="10">
        <f>I65/(VLOOKUP(F65,Chemicals!A:E,5,FALSE))</f>
        <v>1207.4683544303796</v>
      </c>
      <c r="K65" s="10">
        <f t="shared" si="24"/>
        <v>603.73417721518979</v>
      </c>
      <c r="L65" s="10">
        <f t="shared" si="25"/>
        <v>603.73417721518979</v>
      </c>
      <c r="M65" s="10">
        <f t="shared" si="26"/>
        <v>0</v>
      </c>
      <c r="N65" s="13">
        <v>26.5</v>
      </c>
      <c r="O65" s="13">
        <v>200</v>
      </c>
      <c r="P65" s="13">
        <v>20</v>
      </c>
      <c r="Q65" s="13" t="s">
        <v>152</v>
      </c>
      <c r="R65" s="13" t="s">
        <v>90</v>
      </c>
      <c r="S65" s="13">
        <v>9.9397682414363899</v>
      </c>
      <c r="T65" s="13">
        <v>9.9397682414363899</v>
      </c>
      <c r="U65" s="13">
        <v>0</v>
      </c>
      <c r="V65" s="13">
        <f t="shared" si="27"/>
        <v>19.87953648287278</v>
      </c>
      <c r="W65" s="13">
        <f>((G65/(K65))*S65)/(VLOOKUP(D65,Chemicals!A:E,4,FALSE))</f>
        <v>8.1596811528957208E-4</v>
      </c>
      <c r="X65" s="13">
        <f>((H65/(L65))*T65)/(VLOOKUP(E65,Chemicals!A:E,4,FALSE))</f>
        <v>6.527318451034431E-3</v>
      </c>
      <c r="Y65" s="13">
        <f>((I65/(J65))*V65)/(VLOOKUP(F65,Chemicals!A:D,4,FALSE))</f>
        <v>0.49016335273000938</v>
      </c>
      <c r="Z65" s="14">
        <v>1</v>
      </c>
      <c r="AA65" s="14">
        <f t="shared" si="28"/>
        <v>7.9994773432023205</v>
      </c>
      <c r="AB65" s="14">
        <f t="shared" si="29"/>
        <v>600.71385578106742</v>
      </c>
      <c r="AC65" s="30">
        <v>10.022</v>
      </c>
      <c r="AD65" s="15">
        <v>20</v>
      </c>
      <c r="AE65" s="15">
        <v>60</v>
      </c>
      <c r="AF65" s="15">
        <v>60</v>
      </c>
      <c r="AG65" s="15" t="s">
        <v>121</v>
      </c>
      <c r="AH65" s="30">
        <v>10.094900000000001</v>
      </c>
      <c r="AI65" s="10">
        <f t="shared" si="30"/>
        <v>7.2900000000000631E-2</v>
      </c>
      <c r="AJ65" s="10">
        <f t="shared" si="31"/>
        <v>8.1596811528957208E-4</v>
      </c>
      <c r="AK65" s="10">
        <f>AJ65*(VLOOKUP(C65,Structures!A:D,4,FALSE))</f>
        <v>0.18571434303990661</v>
      </c>
      <c r="AL65" s="24">
        <f t="shared" si="32"/>
        <v>0.39253834037113522</v>
      </c>
      <c r="AM65" s="10" t="s">
        <v>185</v>
      </c>
      <c r="AN65" s="10" t="s">
        <v>186</v>
      </c>
      <c r="AO65" s="16"/>
      <c r="AP65" s="22" t="s">
        <v>94</v>
      </c>
      <c r="AQ65" s="10"/>
      <c r="AR65" s="10"/>
      <c r="AS65" s="10"/>
      <c r="AT65" s="10"/>
      <c r="AU65" s="10"/>
      <c r="AV65" s="31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H65" s="37"/>
      <c r="BI65" s="10"/>
      <c r="BJ65" s="10"/>
    </row>
    <row r="66" spans="1:62" ht="12.75" customHeight="1">
      <c r="A66" s="10">
        <v>20220727</v>
      </c>
      <c r="B66" s="10">
        <v>18</v>
      </c>
      <c r="C66" s="10" t="s">
        <v>85</v>
      </c>
      <c r="D66" s="11" t="s">
        <v>149</v>
      </c>
      <c r="E66" s="11" t="s">
        <v>150</v>
      </c>
      <c r="F66" s="11" t="s">
        <v>151</v>
      </c>
      <c r="G66" s="12">
        <v>14.743</v>
      </c>
      <c r="H66" s="12">
        <v>32.553699999999999</v>
      </c>
      <c r="I66" s="12">
        <v>953.9</v>
      </c>
      <c r="J66" s="10">
        <f>I66/(VLOOKUP(F66,Chemicals!A:E,5,FALSE))</f>
        <v>1207.4683544303796</v>
      </c>
      <c r="K66" s="10">
        <f t="shared" si="24"/>
        <v>603.73417721518979</v>
      </c>
      <c r="L66" s="10">
        <f t="shared" si="25"/>
        <v>603.73417721518979</v>
      </c>
      <c r="M66" s="10">
        <f t="shared" si="26"/>
        <v>0</v>
      </c>
      <c r="N66" s="13">
        <v>26.5</v>
      </c>
      <c r="O66" s="13">
        <v>200</v>
      </c>
      <c r="P66" s="13">
        <v>20</v>
      </c>
      <c r="Q66" s="13" t="s">
        <v>152</v>
      </c>
      <c r="R66" s="13" t="s">
        <v>90</v>
      </c>
      <c r="S66" s="13">
        <v>9.9397682414363899</v>
      </c>
      <c r="T66" s="13">
        <v>9.9397682414363899</v>
      </c>
      <c r="U66" s="13">
        <v>0</v>
      </c>
      <c r="V66" s="13">
        <f t="shared" si="27"/>
        <v>19.87953648287278</v>
      </c>
      <c r="W66" s="13">
        <f>((G66/(K66))*S66)/(VLOOKUP(D66,Chemicals!A:E,4,FALSE))</f>
        <v>8.1596811528957208E-4</v>
      </c>
      <c r="X66" s="13">
        <f>((H66/(L66))*T66)/(VLOOKUP(E66,Chemicals!A:E,4,FALSE))</f>
        <v>6.527318451034431E-3</v>
      </c>
      <c r="Y66" s="13">
        <f>((I66/(J66))*V66)/(VLOOKUP(F66,Chemicals!A:D,4,FALSE))</f>
        <v>0.49016335273000938</v>
      </c>
      <c r="Z66" s="14">
        <v>1</v>
      </c>
      <c r="AA66" s="14">
        <f t="shared" si="28"/>
        <v>7.9994773432023205</v>
      </c>
      <c r="AB66" s="14">
        <f t="shared" si="29"/>
        <v>600.71385578106742</v>
      </c>
      <c r="AC66" s="30">
        <v>10.076700000000001</v>
      </c>
      <c r="AD66" s="15">
        <v>20</v>
      </c>
      <c r="AE66" s="15">
        <v>60</v>
      </c>
      <c r="AF66" s="15">
        <v>60</v>
      </c>
      <c r="AG66" s="15" t="s">
        <v>121</v>
      </c>
      <c r="AH66" s="30">
        <v>10.1487</v>
      </c>
      <c r="AI66" s="10">
        <f t="shared" si="30"/>
        <v>7.1999999999999176E-2</v>
      </c>
      <c r="AJ66" s="10">
        <f t="shared" si="31"/>
        <v>8.1596811528957208E-4</v>
      </c>
      <c r="AK66" s="10">
        <f>AJ66*(VLOOKUP(C66,Structures!A:D,4,FALSE))</f>
        <v>0.18571434303990661</v>
      </c>
      <c r="AL66" s="24">
        <f t="shared" si="32"/>
        <v>0.38769218802086652</v>
      </c>
      <c r="AM66" s="10" t="s">
        <v>187</v>
      </c>
      <c r="AN66" s="10" t="s">
        <v>188</v>
      </c>
      <c r="AO66" s="16"/>
      <c r="AP66" s="22" t="s">
        <v>94</v>
      </c>
      <c r="AQ66" s="10"/>
      <c r="AR66" s="10"/>
      <c r="AS66" s="10"/>
      <c r="AT66" s="10"/>
      <c r="AU66" s="10"/>
      <c r="AV66" s="31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H66" s="37"/>
      <c r="BI66" s="10"/>
      <c r="BJ66" s="10"/>
    </row>
    <row r="67" spans="1:62" ht="12.75" customHeight="1">
      <c r="A67" s="10">
        <v>20220727</v>
      </c>
      <c r="B67" s="10">
        <v>19</v>
      </c>
      <c r="C67" s="10" t="s">
        <v>85</v>
      </c>
      <c r="D67" s="11" t="s">
        <v>149</v>
      </c>
      <c r="E67" s="11" t="s">
        <v>150</v>
      </c>
      <c r="F67" s="11" t="s">
        <v>151</v>
      </c>
      <c r="G67" s="12">
        <v>14.743</v>
      </c>
      <c r="H67" s="12">
        <v>32.553699999999999</v>
      </c>
      <c r="I67" s="12">
        <v>953.9</v>
      </c>
      <c r="J67" s="10">
        <f>I67/(VLOOKUP(F67,Chemicals!A:E,5,FALSE))</f>
        <v>1207.4683544303796</v>
      </c>
      <c r="K67" s="10">
        <f t="shared" si="24"/>
        <v>603.73417721518979</v>
      </c>
      <c r="L67" s="10">
        <f t="shared" si="25"/>
        <v>603.73417721518979</v>
      </c>
      <c r="M67" s="10">
        <f t="shared" si="26"/>
        <v>0</v>
      </c>
      <c r="N67" s="13">
        <v>26.5</v>
      </c>
      <c r="O67" s="13">
        <v>200</v>
      </c>
      <c r="P67" s="13">
        <v>20</v>
      </c>
      <c r="Q67" s="13" t="s">
        <v>152</v>
      </c>
      <c r="R67" s="13" t="s">
        <v>90</v>
      </c>
      <c r="S67" s="13">
        <v>9.9397682414363899</v>
      </c>
      <c r="T67" s="13">
        <v>9.9397682414363899</v>
      </c>
      <c r="U67" s="13">
        <v>0</v>
      </c>
      <c r="V67" s="13">
        <f t="shared" si="27"/>
        <v>19.87953648287278</v>
      </c>
      <c r="W67" s="13">
        <f>((G67/(K67))*S67)/(VLOOKUP(D67,Chemicals!A:E,4,FALSE))</f>
        <v>8.1596811528957208E-4</v>
      </c>
      <c r="X67" s="13">
        <f>((H67/(L67))*T67)/(VLOOKUP(E67,Chemicals!A:E,4,FALSE))</f>
        <v>6.527318451034431E-3</v>
      </c>
      <c r="Y67" s="13">
        <f>((I67/(J67))*V67)/(VLOOKUP(F67,Chemicals!A:D,4,FALSE))</f>
        <v>0.49016335273000938</v>
      </c>
      <c r="Z67" s="14">
        <v>1</v>
      </c>
      <c r="AA67" s="14">
        <f t="shared" si="28"/>
        <v>7.9994773432023205</v>
      </c>
      <c r="AB67" s="14">
        <f t="shared" si="29"/>
        <v>600.71385578106742</v>
      </c>
      <c r="AC67" s="30">
        <v>10.0839</v>
      </c>
      <c r="AD67" s="15">
        <v>20</v>
      </c>
      <c r="AE67" s="15">
        <v>60</v>
      </c>
      <c r="AF67" s="15">
        <v>60</v>
      </c>
      <c r="AG67" s="15" t="s">
        <v>121</v>
      </c>
      <c r="AH67" s="30">
        <v>10.1548</v>
      </c>
      <c r="AI67" s="10">
        <f t="shared" si="30"/>
        <v>7.0899999999999963E-2</v>
      </c>
      <c r="AJ67" s="10">
        <f t="shared" si="31"/>
        <v>8.1596811528957208E-4</v>
      </c>
      <c r="AK67" s="10">
        <f>AJ67*(VLOOKUP(C67,Structures!A:D,4,FALSE))</f>
        <v>0.18571434303990661</v>
      </c>
      <c r="AL67" s="24">
        <f t="shared" si="32"/>
        <v>0.38176911292610743</v>
      </c>
      <c r="AM67" s="10" t="s">
        <v>189</v>
      </c>
      <c r="AN67" s="10" t="s">
        <v>190</v>
      </c>
      <c r="AO67" s="16"/>
      <c r="AP67" s="22" t="s">
        <v>94</v>
      </c>
      <c r="AQ67" s="10"/>
      <c r="AR67" s="36"/>
      <c r="AS67" s="10"/>
      <c r="AT67" s="10"/>
      <c r="AU67" s="10"/>
      <c r="AV67" s="31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H67" s="37"/>
      <c r="BI67" s="10"/>
      <c r="BJ67" s="10"/>
    </row>
    <row r="68" spans="1:62" ht="12.75" customHeight="1">
      <c r="A68" s="10">
        <v>20220727</v>
      </c>
      <c r="B68" s="10">
        <v>20</v>
      </c>
      <c r="C68" s="10" t="s">
        <v>85</v>
      </c>
      <c r="D68" s="11" t="s">
        <v>149</v>
      </c>
      <c r="E68" s="11" t="s">
        <v>150</v>
      </c>
      <c r="F68" s="11" t="s">
        <v>151</v>
      </c>
      <c r="G68" s="12">
        <v>14.743</v>
      </c>
      <c r="H68" s="12">
        <v>32.553699999999999</v>
      </c>
      <c r="I68" s="12">
        <v>953.9</v>
      </c>
      <c r="J68" s="10">
        <f>I68/(VLOOKUP(F68,Chemicals!A:E,5,FALSE))</f>
        <v>1207.4683544303796</v>
      </c>
      <c r="K68" s="10">
        <f t="shared" si="24"/>
        <v>603.73417721518979</v>
      </c>
      <c r="L68" s="10">
        <f t="shared" si="25"/>
        <v>603.73417721518979</v>
      </c>
      <c r="M68" s="10">
        <f t="shared" si="26"/>
        <v>0</v>
      </c>
      <c r="N68" s="13">
        <v>26.5</v>
      </c>
      <c r="O68" s="13">
        <v>200</v>
      </c>
      <c r="P68" s="13">
        <v>20</v>
      </c>
      <c r="Q68" s="13" t="s">
        <v>152</v>
      </c>
      <c r="R68" s="13" t="s">
        <v>90</v>
      </c>
      <c r="S68" s="13">
        <v>9.9397682414363899</v>
      </c>
      <c r="T68" s="13">
        <v>9.9397682414363899</v>
      </c>
      <c r="U68" s="13">
        <v>0</v>
      </c>
      <c r="V68" s="13">
        <f t="shared" si="27"/>
        <v>19.87953648287278</v>
      </c>
      <c r="W68" s="13">
        <f>((G68/(K68))*S68)/(VLOOKUP(D68,Chemicals!A:E,4,FALSE))</f>
        <v>8.1596811528957208E-4</v>
      </c>
      <c r="X68" s="13">
        <f>((H68/(L68))*T68)/(VLOOKUP(E68,Chemicals!A:E,4,FALSE))</f>
        <v>6.527318451034431E-3</v>
      </c>
      <c r="Y68" s="13">
        <f>((I68/(J68))*V68)/(VLOOKUP(F68,Chemicals!A:D,4,FALSE))</f>
        <v>0.49016335273000938</v>
      </c>
      <c r="Z68" s="14">
        <v>1</v>
      </c>
      <c r="AA68" s="14">
        <f t="shared" si="28"/>
        <v>7.9994773432023205</v>
      </c>
      <c r="AB68" s="14">
        <f t="shared" si="29"/>
        <v>600.71385578106742</v>
      </c>
      <c r="AC68" s="30">
        <v>10.0786</v>
      </c>
      <c r="AD68" s="15">
        <v>20</v>
      </c>
      <c r="AE68" s="15">
        <v>60</v>
      </c>
      <c r="AF68" s="15">
        <v>60</v>
      </c>
      <c r="AG68" s="15" t="s">
        <v>121</v>
      </c>
      <c r="AH68" s="30">
        <v>10.1502</v>
      </c>
      <c r="AI68" s="10">
        <f t="shared" si="30"/>
        <v>7.1600000000000108E-2</v>
      </c>
      <c r="AJ68" s="10">
        <f t="shared" si="31"/>
        <v>8.1596811528957208E-4</v>
      </c>
      <c r="AK68" s="10">
        <f>AJ68*(VLOOKUP(C68,Structures!A:D,4,FALSE))</f>
        <v>0.18571434303990661</v>
      </c>
      <c r="AL68" s="24">
        <f t="shared" si="32"/>
        <v>0.3855383425318667</v>
      </c>
      <c r="AM68" s="10" t="s">
        <v>191</v>
      </c>
      <c r="AN68" s="10" t="s">
        <v>192</v>
      </c>
      <c r="AO68" s="16"/>
      <c r="AP68" s="22" t="s">
        <v>94</v>
      </c>
      <c r="AQ68" s="10"/>
      <c r="AR68" s="10"/>
      <c r="AS68" s="10"/>
      <c r="AT68" s="10"/>
      <c r="AU68" s="10"/>
      <c r="AV68" s="31"/>
      <c r="AW68" s="10"/>
      <c r="AX68" s="10"/>
      <c r="AY68" s="10"/>
      <c r="AZ68" s="10"/>
      <c r="BA68" s="34"/>
      <c r="BB68" s="34"/>
      <c r="BC68" s="10"/>
      <c r="BD68" s="10"/>
      <c r="BE68" s="10"/>
      <c r="BF68" s="10"/>
      <c r="BH68" s="37"/>
      <c r="BI68" s="10"/>
      <c r="BJ68" s="21"/>
    </row>
    <row r="69" spans="1:62" ht="12.75" customHeight="1">
      <c r="A69" s="10">
        <v>20220727</v>
      </c>
      <c r="B69" s="10">
        <v>21</v>
      </c>
      <c r="C69" s="10" t="s">
        <v>85</v>
      </c>
      <c r="D69" s="11" t="s">
        <v>149</v>
      </c>
      <c r="E69" s="11" t="s">
        <v>150</v>
      </c>
      <c r="F69" s="11" t="s">
        <v>151</v>
      </c>
      <c r="G69" s="12">
        <v>14.743</v>
      </c>
      <c r="H69" s="12">
        <v>32.553699999999999</v>
      </c>
      <c r="I69" s="12">
        <v>953.9</v>
      </c>
      <c r="J69" s="10">
        <f>I69/(VLOOKUP(F69,Chemicals!A:E,5,FALSE))</f>
        <v>1207.4683544303796</v>
      </c>
      <c r="K69" s="10">
        <f t="shared" si="24"/>
        <v>603.73417721518979</v>
      </c>
      <c r="L69" s="10">
        <f t="shared" si="25"/>
        <v>603.73417721518979</v>
      </c>
      <c r="M69" s="10">
        <f t="shared" si="26"/>
        <v>0</v>
      </c>
      <c r="N69" s="13">
        <v>26.5</v>
      </c>
      <c r="O69" s="13">
        <v>200</v>
      </c>
      <c r="P69" s="13">
        <v>20</v>
      </c>
      <c r="Q69" s="13">
        <v>10</v>
      </c>
      <c r="R69" s="13" t="s">
        <v>90</v>
      </c>
      <c r="S69" s="13">
        <v>9.9397682414363899</v>
      </c>
      <c r="T69" s="13">
        <v>9.9397682414363899</v>
      </c>
      <c r="U69" s="13">
        <v>0</v>
      </c>
      <c r="V69" s="13">
        <f t="shared" si="27"/>
        <v>19.87953648287278</v>
      </c>
      <c r="W69" s="13">
        <f>((G69/(K69))*S69)/(VLOOKUP(D69,Chemicals!A:E,4,FALSE))</f>
        <v>8.1596811528957208E-4</v>
      </c>
      <c r="X69" s="13">
        <f>((H69/(L69))*T69)/(VLOOKUP(E69,Chemicals!A:E,4,FALSE))</f>
        <v>6.527318451034431E-3</v>
      </c>
      <c r="Y69" s="13">
        <f>((I69/(J69))*V69)/(VLOOKUP(F69,Chemicals!A:D,4,FALSE))</f>
        <v>0.49016335273000938</v>
      </c>
      <c r="Z69" s="14">
        <v>1</v>
      </c>
      <c r="AA69" s="14">
        <f t="shared" si="28"/>
        <v>7.9994773432023205</v>
      </c>
      <c r="AB69" s="14">
        <f t="shared" si="29"/>
        <v>600.71385578106742</v>
      </c>
      <c r="AC69" s="30">
        <v>10.057499999999999</v>
      </c>
      <c r="AD69" s="15">
        <v>20</v>
      </c>
      <c r="AE69" s="15">
        <v>60</v>
      </c>
      <c r="AF69" s="15">
        <v>60</v>
      </c>
      <c r="AG69" s="15" t="s">
        <v>121</v>
      </c>
      <c r="AH69" s="30">
        <v>10.127800000000001</v>
      </c>
      <c r="AI69" s="10">
        <f t="shared" si="30"/>
        <v>7.0300000000001361E-2</v>
      </c>
      <c r="AJ69" s="10">
        <f t="shared" si="31"/>
        <v>8.1596811528957208E-4</v>
      </c>
      <c r="AK69" s="10">
        <f>AJ69*(VLOOKUP(C69,Structures!A:D,4,FALSE))</f>
        <v>0.18571434303990661</v>
      </c>
      <c r="AL69" s="24">
        <f t="shared" si="32"/>
        <v>0.37853834469260772</v>
      </c>
      <c r="AM69" s="10" t="s">
        <v>193</v>
      </c>
      <c r="AN69" s="10" t="s">
        <v>194</v>
      </c>
      <c r="AP69" s="22" t="s">
        <v>94</v>
      </c>
      <c r="AQ69" s="10"/>
      <c r="AR69" s="10"/>
      <c r="AS69" s="10"/>
      <c r="AT69" s="10"/>
      <c r="AU69" s="10"/>
      <c r="AV69" s="24"/>
      <c r="AW69" s="10"/>
      <c r="AX69" s="10"/>
      <c r="AY69" s="24"/>
      <c r="AZ69" s="10"/>
      <c r="BA69" s="10"/>
      <c r="BB69" s="35"/>
      <c r="BC69" s="10"/>
      <c r="BD69" s="10"/>
      <c r="BE69" s="10"/>
      <c r="BF69" s="10"/>
      <c r="BH69" s="37"/>
      <c r="BI69" s="10"/>
      <c r="BJ69" s="10"/>
    </row>
    <row r="70" spans="1:62" ht="12.75" customHeight="1">
      <c r="A70" s="10">
        <v>20220727</v>
      </c>
      <c r="B70" s="10">
        <v>22</v>
      </c>
      <c r="C70" s="10" t="s">
        <v>85</v>
      </c>
      <c r="D70" s="11" t="s">
        <v>149</v>
      </c>
      <c r="E70" s="11" t="s">
        <v>150</v>
      </c>
      <c r="F70" s="11" t="s">
        <v>151</v>
      </c>
      <c r="G70" s="12">
        <v>14.743</v>
      </c>
      <c r="H70" s="12">
        <v>32.553699999999999</v>
      </c>
      <c r="I70" s="12">
        <v>953.9</v>
      </c>
      <c r="J70" s="10">
        <f>I70/(VLOOKUP(F70,Chemicals!A:E,5,FALSE))</f>
        <v>1207.4683544303796</v>
      </c>
      <c r="K70" s="10">
        <f t="shared" si="24"/>
        <v>603.73417721518979</v>
      </c>
      <c r="L70" s="10">
        <f t="shared" si="25"/>
        <v>603.73417721518979</v>
      </c>
      <c r="M70" s="10">
        <f t="shared" si="26"/>
        <v>0</v>
      </c>
      <c r="N70" s="13">
        <v>26.5</v>
      </c>
      <c r="O70" s="13">
        <v>200</v>
      </c>
      <c r="P70" s="13">
        <v>20</v>
      </c>
      <c r="Q70" s="13">
        <v>10</v>
      </c>
      <c r="R70" s="13" t="s">
        <v>90</v>
      </c>
      <c r="S70" s="13">
        <v>9.9397682414363899</v>
      </c>
      <c r="T70" s="13">
        <v>9.9397682414363899</v>
      </c>
      <c r="U70" s="13">
        <v>0</v>
      </c>
      <c r="V70" s="13">
        <f t="shared" si="27"/>
        <v>19.87953648287278</v>
      </c>
      <c r="W70" s="13">
        <f>((G70/(K70))*S70)/(VLOOKUP(D70,Chemicals!A:E,4,FALSE))</f>
        <v>8.1596811528957208E-4</v>
      </c>
      <c r="X70" s="13">
        <f>((H70/(L70))*T70)/(VLOOKUP(E70,Chemicals!A:E,4,FALSE))</f>
        <v>6.527318451034431E-3</v>
      </c>
      <c r="Y70" s="13">
        <f>((I70/(J70))*V70)/(VLOOKUP(F70,Chemicals!A:D,4,FALSE))</f>
        <v>0.49016335273000938</v>
      </c>
      <c r="Z70" s="14">
        <v>1</v>
      </c>
      <c r="AA70" s="14">
        <f t="shared" si="28"/>
        <v>7.9994773432023205</v>
      </c>
      <c r="AB70" s="14">
        <f t="shared" si="29"/>
        <v>600.71385578106742</v>
      </c>
      <c r="AC70" s="30">
        <v>10.0512</v>
      </c>
      <c r="AD70" s="15">
        <v>20</v>
      </c>
      <c r="AE70" s="15">
        <v>60</v>
      </c>
      <c r="AF70" s="15">
        <v>60</v>
      </c>
      <c r="AG70" s="15" t="s">
        <v>121</v>
      </c>
      <c r="AH70" s="30">
        <v>10.1227</v>
      </c>
      <c r="AI70" s="10">
        <f t="shared" si="30"/>
        <v>7.1500000000000341E-2</v>
      </c>
      <c r="AJ70" s="10">
        <f t="shared" si="31"/>
        <v>8.1596811528957208E-4</v>
      </c>
      <c r="AK70" s="10">
        <f>AJ70*(VLOOKUP(C70,Structures!A:D,4,FALSE))</f>
        <v>0.18571434303990661</v>
      </c>
      <c r="AL70" s="24">
        <f t="shared" si="32"/>
        <v>0.38499988115961675</v>
      </c>
      <c r="AM70" s="10" t="s">
        <v>195</v>
      </c>
      <c r="AN70" s="10" t="s">
        <v>196</v>
      </c>
      <c r="AP70" s="22" t="s">
        <v>94</v>
      </c>
      <c r="AQ70" s="10"/>
      <c r="AR70" s="10"/>
      <c r="AS70" s="10"/>
      <c r="AT70" s="10"/>
      <c r="AU70" s="10"/>
      <c r="AV70" s="24"/>
      <c r="AW70" s="10"/>
      <c r="AX70" s="10"/>
      <c r="AY70" s="24"/>
      <c r="AZ70" s="10"/>
      <c r="BA70" s="10"/>
      <c r="BB70" s="10"/>
      <c r="BC70" s="10"/>
      <c r="BD70" s="10"/>
      <c r="BE70" s="10"/>
      <c r="BF70" s="10"/>
      <c r="BH70" s="37"/>
      <c r="BI70" s="10"/>
      <c r="BJ70" s="10"/>
    </row>
    <row r="71" spans="1:62" ht="12.75" customHeight="1">
      <c r="A71" s="10">
        <v>20220727</v>
      </c>
      <c r="B71" s="10">
        <v>23</v>
      </c>
      <c r="C71" s="10" t="s">
        <v>85</v>
      </c>
      <c r="D71" s="11" t="s">
        <v>149</v>
      </c>
      <c r="E71" s="11" t="s">
        <v>150</v>
      </c>
      <c r="F71" s="11" t="s">
        <v>151</v>
      </c>
      <c r="G71" s="12">
        <v>14.743</v>
      </c>
      <c r="H71" s="12">
        <v>32.553699999999999</v>
      </c>
      <c r="I71" s="12">
        <v>953.9</v>
      </c>
      <c r="J71" s="10">
        <f>I71/(VLOOKUP(F71,Chemicals!A:E,5,FALSE))</f>
        <v>1207.4683544303796</v>
      </c>
      <c r="K71" s="10">
        <f t="shared" si="24"/>
        <v>603.73417721518979</v>
      </c>
      <c r="L71" s="10">
        <f t="shared" si="25"/>
        <v>603.73417721518979</v>
      </c>
      <c r="M71" s="10">
        <f t="shared" si="26"/>
        <v>0</v>
      </c>
      <c r="N71" s="13">
        <v>26.5</v>
      </c>
      <c r="O71" s="13">
        <v>200</v>
      </c>
      <c r="P71" s="13">
        <v>20</v>
      </c>
      <c r="Q71" s="13">
        <v>10</v>
      </c>
      <c r="R71" s="13" t="s">
        <v>90</v>
      </c>
      <c r="S71" s="13">
        <v>9.9397682414363899</v>
      </c>
      <c r="T71" s="13">
        <v>9.9397682414363899</v>
      </c>
      <c r="U71" s="13">
        <v>0</v>
      </c>
      <c r="V71" s="13">
        <f t="shared" si="27"/>
        <v>19.87953648287278</v>
      </c>
      <c r="W71" s="13">
        <f>((G71/(K71))*S71)/(VLOOKUP(D71,Chemicals!A:E,4,FALSE))</f>
        <v>8.1596811528957208E-4</v>
      </c>
      <c r="X71" s="13">
        <f>((H71/(L71))*T71)/(VLOOKUP(E71,Chemicals!A:E,4,FALSE))</f>
        <v>6.527318451034431E-3</v>
      </c>
      <c r="Y71" s="13">
        <f>((I71/(J71))*V71)/(VLOOKUP(F71,Chemicals!A:D,4,FALSE))</f>
        <v>0.49016335273000938</v>
      </c>
      <c r="Z71" s="14">
        <v>1</v>
      </c>
      <c r="AA71" s="14">
        <f t="shared" si="28"/>
        <v>7.9994773432023205</v>
      </c>
      <c r="AB71" s="14">
        <f t="shared" si="29"/>
        <v>600.71385578106742</v>
      </c>
      <c r="AC71" s="30">
        <v>10.0977</v>
      </c>
      <c r="AD71" s="15">
        <v>20</v>
      </c>
      <c r="AE71" s="15">
        <v>60</v>
      </c>
      <c r="AF71" s="15">
        <v>60</v>
      </c>
      <c r="AG71" s="15" t="s">
        <v>121</v>
      </c>
      <c r="AH71" s="30">
        <v>10.1714</v>
      </c>
      <c r="AI71" s="10">
        <f t="shared" si="30"/>
        <v>7.3700000000000543E-2</v>
      </c>
      <c r="AJ71" s="10">
        <f t="shared" si="31"/>
        <v>8.1596811528957208E-4</v>
      </c>
      <c r="AK71" s="10">
        <f>AJ71*(VLOOKUP(C71,Structures!A:D,4,FALSE))</f>
        <v>0.18571434303990661</v>
      </c>
      <c r="AL71" s="24">
        <f t="shared" si="32"/>
        <v>0.39684603134914442</v>
      </c>
      <c r="AM71" s="10" t="s">
        <v>197</v>
      </c>
      <c r="AN71" s="10" t="s">
        <v>198</v>
      </c>
      <c r="AP71" s="22" t="s">
        <v>94</v>
      </c>
      <c r="AQ71" s="10"/>
      <c r="AR71" s="21"/>
      <c r="AS71" s="10"/>
      <c r="AT71" s="10"/>
      <c r="AU71" s="10"/>
      <c r="AV71" s="24"/>
      <c r="AW71" s="10"/>
      <c r="AX71" s="10"/>
      <c r="AY71" s="24"/>
      <c r="AZ71" s="10"/>
      <c r="BA71" s="10"/>
      <c r="BB71" s="10"/>
      <c r="BC71" s="10"/>
      <c r="BD71" s="10"/>
      <c r="BE71" s="10"/>
      <c r="BF71" s="21"/>
      <c r="BH71" s="37"/>
      <c r="BI71" s="10"/>
      <c r="BJ71" s="21"/>
    </row>
    <row r="72" spans="1:62" ht="12.75" customHeight="1">
      <c r="A72" s="10">
        <v>20220727</v>
      </c>
      <c r="B72" s="10">
        <v>24</v>
      </c>
      <c r="C72" s="10" t="s">
        <v>85</v>
      </c>
      <c r="D72" s="11" t="s">
        <v>149</v>
      </c>
      <c r="E72" s="11" t="s">
        <v>150</v>
      </c>
      <c r="F72" s="11" t="s">
        <v>151</v>
      </c>
      <c r="G72" s="12">
        <v>14.743</v>
      </c>
      <c r="H72" s="12">
        <v>32.553699999999999</v>
      </c>
      <c r="I72" s="12">
        <v>953.9</v>
      </c>
      <c r="J72" s="10">
        <f>I72/(VLOOKUP(F72,Chemicals!A:E,5,FALSE))</f>
        <v>1207.4683544303796</v>
      </c>
      <c r="K72" s="10">
        <f t="shared" si="24"/>
        <v>603.73417721518979</v>
      </c>
      <c r="L72" s="10">
        <f t="shared" si="25"/>
        <v>603.73417721518979</v>
      </c>
      <c r="M72" s="10">
        <f t="shared" si="26"/>
        <v>0</v>
      </c>
      <c r="N72" s="13">
        <v>26.5</v>
      </c>
      <c r="O72" s="13">
        <v>200</v>
      </c>
      <c r="P72" s="13">
        <v>20</v>
      </c>
      <c r="Q72" s="13">
        <v>10</v>
      </c>
      <c r="R72" s="13" t="s">
        <v>90</v>
      </c>
      <c r="S72" s="13">
        <v>9.9397682414363899</v>
      </c>
      <c r="T72" s="13">
        <v>9.9397682414363899</v>
      </c>
      <c r="U72" s="13">
        <v>0</v>
      </c>
      <c r="V72" s="13">
        <f t="shared" si="27"/>
        <v>19.87953648287278</v>
      </c>
      <c r="W72" s="13">
        <f>((G72/(K72))*S72)/(VLOOKUP(D72,Chemicals!A:E,4,FALSE))</f>
        <v>8.1596811528957208E-4</v>
      </c>
      <c r="X72" s="13">
        <f>((H72/(L72))*T72)/(VLOOKUP(E72,Chemicals!A:E,4,FALSE))</f>
        <v>6.527318451034431E-3</v>
      </c>
      <c r="Y72" s="13">
        <f>((I72/(J72))*V72)/(VLOOKUP(F72,Chemicals!A:D,4,FALSE))</f>
        <v>0.49016335273000938</v>
      </c>
      <c r="Z72" s="14">
        <v>1</v>
      </c>
      <c r="AA72" s="14">
        <f t="shared" si="28"/>
        <v>7.9994773432023205</v>
      </c>
      <c r="AB72" s="14">
        <f t="shared" si="29"/>
        <v>600.71385578106742</v>
      </c>
      <c r="AC72" s="30">
        <v>9.9961000000000002</v>
      </c>
      <c r="AD72" s="15">
        <v>20</v>
      </c>
      <c r="AE72" s="15">
        <v>60</v>
      </c>
      <c r="AF72" s="15">
        <v>60</v>
      </c>
      <c r="AG72" s="15" t="s">
        <v>121</v>
      </c>
      <c r="AH72" s="30">
        <v>10.0672</v>
      </c>
      <c r="AI72" s="10">
        <f t="shared" si="30"/>
        <v>7.1099999999999497E-2</v>
      </c>
      <c r="AJ72" s="10">
        <f t="shared" si="31"/>
        <v>8.1596811528957208E-4</v>
      </c>
      <c r="AK72" s="10">
        <f>AJ72*(VLOOKUP(C72,Structures!A:D,4,FALSE))</f>
        <v>0.18571434303990661</v>
      </c>
      <c r="AL72" s="24">
        <f t="shared" si="32"/>
        <v>0.38284603567060738</v>
      </c>
      <c r="AM72" s="10" t="s">
        <v>199</v>
      </c>
      <c r="AN72" s="10" t="s">
        <v>200</v>
      </c>
      <c r="AP72" s="22" t="s">
        <v>94</v>
      </c>
      <c r="AQ72" s="10"/>
      <c r="AR72" s="10"/>
      <c r="AS72" s="10"/>
      <c r="AT72" s="10"/>
      <c r="AU72" s="10"/>
      <c r="AV72" s="24"/>
      <c r="AW72" s="10"/>
      <c r="AX72" s="10"/>
      <c r="AY72" s="24"/>
      <c r="AZ72" s="10"/>
      <c r="BA72" s="10"/>
      <c r="BB72" s="10"/>
      <c r="BC72" s="10"/>
      <c r="BD72" s="10"/>
      <c r="BE72" s="10"/>
      <c r="BF72" s="10"/>
      <c r="BG72" s="10"/>
      <c r="BH72" s="37"/>
      <c r="BI72" s="10"/>
      <c r="BJ72" s="10"/>
    </row>
    <row r="73" spans="1:62" ht="12.75" customHeight="1">
      <c r="A73" s="10">
        <v>20220727</v>
      </c>
      <c r="B73" s="10">
        <v>25</v>
      </c>
      <c r="C73" s="10" t="s">
        <v>85</v>
      </c>
      <c r="D73" s="11" t="s">
        <v>149</v>
      </c>
      <c r="E73" s="11" t="s">
        <v>150</v>
      </c>
      <c r="F73" s="11" t="s">
        <v>151</v>
      </c>
      <c r="G73" s="12">
        <v>14.743</v>
      </c>
      <c r="H73" s="12">
        <v>32.553699999999999</v>
      </c>
      <c r="I73" s="12">
        <v>953.9</v>
      </c>
      <c r="J73" s="10">
        <f>I73/(VLOOKUP(F73,Chemicals!A:E,5,FALSE))</f>
        <v>1207.4683544303796</v>
      </c>
      <c r="K73" s="10">
        <f t="shared" si="24"/>
        <v>603.73417721518979</v>
      </c>
      <c r="L73" s="10">
        <f t="shared" si="25"/>
        <v>603.73417721518979</v>
      </c>
      <c r="M73" s="10">
        <f t="shared" si="26"/>
        <v>0</v>
      </c>
      <c r="N73" s="13">
        <v>26.5</v>
      </c>
      <c r="O73" s="13">
        <v>200</v>
      </c>
      <c r="P73" s="13">
        <v>20</v>
      </c>
      <c r="Q73" s="13">
        <v>10</v>
      </c>
      <c r="R73" s="13" t="s">
        <v>90</v>
      </c>
      <c r="S73" s="13">
        <v>9.9397682414363899</v>
      </c>
      <c r="T73" s="13">
        <v>9.9397682414363899</v>
      </c>
      <c r="U73" s="13">
        <v>0</v>
      </c>
      <c r="V73" s="13">
        <f t="shared" si="27"/>
        <v>19.87953648287278</v>
      </c>
      <c r="W73" s="13">
        <f>((G73/(K73))*S73)/(VLOOKUP(D73,Chemicals!A:E,4,FALSE))</f>
        <v>8.1596811528957208E-4</v>
      </c>
      <c r="X73" s="13">
        <f>((H73/(L73))*T73)/(VLOOKUP(E73,Chemicals!A:E,4,FALSE))</f>
        <v>6.527318451034431E-3</v>
      </c>
      <c r="Y73" s="13">
        <f>((I73/(J73))*V73)/(VLOOKUP(F73,Chemicals!A:D,4,FALSE))</f>
        <v>0.49016335273000938</v>
      </c>
      <c r="Z73" s="14">
        <v>1</v>
      </c>
      <c r="AA73" s="14">
        <f t="shared" si="28"/>
        <v>7.9994773432023205</v>
      </c>
      <c r="AB73" s="14">
        <f t="shared" si="29"/>
        <v>600.71385578106742</v>
      </c>
      <c r="AC73" s="30">
        <v>10.0937</v>
      </c>
      <c r="AD73" s="15">
        <v>20</v>
      </c>
      <c r="AE73" s="15">
        <v>60</v>
      </c>
      <c r="AF73" s="15">
        <v>60</v>
      </c>
      <c r="AG73" s="15" t="s">
        <v>121</v>
      </c>
      <c r="AH73" s="30">
        <v>10.1646</v>
      </c>
      <c r="AI73" s="10">
        <f t="shared" si="30"/>
        <v>7.0899999999999963E-2</v>
      </c>
      <c r="AJ73" s="10">
        <f t="shared" si="31"/>
        <v>8.1596811528957208E-4</v>
      </c>
      <c r="AK73" s="10">
        <f>AJ73*(VLOOKUP(C73,Structures!A:D,4,FALSE))</f>
        <v>0.18571434303990661</v>
      </c>
      <c r="AL73" s="24">
        <f t="shared" si="32"/>
        <v>0.38176911292610743</v>
      </c>
      <c r="AM73" s="10" t="s">
        <v>201</v>
      </c>
      <c r="AN73" s="10" t="s">
        <v>202</v>
      </c>
      <c r="AP73" s="22" t="s">
        <v>94</v>
      </c>
      <c r="AQ73" s="10"/>
      <c r="AR73" s="10"/>
      <c r="AS73" s="10"/>
      <c r="AT73" s="10"/>
      <c r="AU73" s="10"/>
      <c r="AV73" s="24"/>
      <c r="AW73" s="10"/>
      <c r="AX73" s="10"/>
      <c r="AY73" s="24"/>
      <c r="AZ73" s="10"/>
      <c r="BA73" s="10"/>
      <c r="BB73" s="10"/>
      <c r="BC73" s="10"/>
      <c r="BD73" s="10"/>
      <c r="BE73" s="10"/>
      <c r="BF73" s="10"/>
      <c r="BG73" s="10"/>
      <c r="BH73" s="37"/>
      <c r="BI73" s="10"/>
      <c r="BJ73" s="10"/>
    </row>
    <row r="74" spans="1:62" ht="12.75" customHeight="1">
      <c r="A74" s="10">
        <v>20220727</v>
      </c>
      <c r="B74" s="10">
        <v>26</v>
      </c>
      <c r="C74" s="10" t="s">
        <v>85</v>
      </c>
      <c r="D74" s="11" t="s">
        <v>149</v>
      </c>
      <c r="E74" s="11" t="s">
        <v>150</v>
      </c>
      <c r="F74" s="11" t="s">
        <v>151</v>
      </c>
      <c r="G74" s="12">
        <v>14.743</v>
      </c>
      <c r="H74" s="12">
        <v>32.553699999999999</v>
      </c>
      <c r="I74" s="12">
        <v>953.9</v>
      </c>
      <c r="J74" s="10">
        <f>I74/(VLOOKUP(F74,Chemicals!A:E,5,FALSE))</f>
        <v>1207.4683544303796</v>
      </c>
      <c r="K74" s="10">
        <f t="shared" si="24"/>
        <v>603.73417721518979</v>
      </c>
      <c r="L74" s="10">
        <f t="shared" si="25"/>
        <v>603.73417721518979</v>
      </c>
      <c r="M74" s="10">
        <f t="shared" si="26"/>
        <v>0</v>
      </c>
      <c r="N74" s="13">
        <v>26.5</v>
      </c>
      <c r="O74" s="13">
        <v>200</v>
      </c>
      <c r="P74" s="13">
        <v>20</v>
      </c>
      <c r="Q74" s="13">
        <v>10</v>
      </c>
      <c r="R74" s="13" t="s">
        <v>90</v>
      </c>
      <c r="S74" s="13">
        <v>9.9397682414363899</v>
      </c>
      <c r="T74" s="13">
        <v>9.9397682414363899</v>
      </c>
      <c r="U74" s="13">
        <v>0</v>
      </c>
      <c r="V74" s="13">
        <f t="shared" si="27"/>
        <v>19.87953648287278</v>
      </c>
      <c r="W74" s="13">
        <f>((G74/(K74))*S74)/(VLOOKUP(D74,Chemicals!A:E,4,FALSE))</f>
        <v>8.1596811528957208E-4</v>
      </c>
      <c r="X74" s="13">
        <f>((H74/(L74))*T74)/(VLOOKUP(E74,Chemicals!A:E,4,FALSE))</f>
        <v>6.527318451034431E-3</v>
      </c>
      <c r="Y74" s="13">
        <f>((I74/(J74))*V74)/(VLOOKUP(F74,Chemicals!A:D,4,FALSE))</f>
        <v>0.49016335273000938</v>
      </c>
      <c r="Z74" s="14">
        <v>1</v>
      </c>
      <c r="AA74" s="14">
        <f t="shared" si="28"/>
        <v>7.9994773432023205</v>
      </c>
      <c r="AB74" s="14">
        <f t="shared" si="29"/>
        <v>600.71385578106742</v>
      </c>
      <c r="AC74" s="30">
        <v>10.072800000000001</v>
      </c>
      <c r="AD74" s="15">
        <v>20</v>
      </c>
      <c r="AE74" s="15">
        <v>60</v>
      </c>
      <c r="AF74" s="15">
        <v>60</v>
      </c>
      <c r="AG74" s="15" t="s">
        <v>121</v>
      </c>
      <c r="AH74" s="30">
        <v>10.1455</v>
      </c>
      <c r="AI74" s="10">
        <f t="shared" si="30"/>
        <v>7.2699999999999321E-2</v>
      </c>
      <c r="AJ74" s="10">
        <f t="shared" si="31"/>
        <v>8.1596811528957208E-4</v>
      </c>
      <c r="AK74" s="10">
        <f>AJ74*(VLOOKUP(C74,Structures!A:D,4,FALSE))</f>
        <v>0.18571434303990661</v>
      </c>
      <c r="AL74" s="24">
        <f t="shared" si="32"/>
        <v>0.39146141762662579</v>
      </c>
      <c r="AM74" s="10" t="s">
        <v>203</v>
      </c>
      <c r="AN74" s="10" t="s">
        <v>204</v>
      </c>
      <c r="AP74" s="22" t="s">
        <v>94</v>
      </c>
      <c r="AQ74" s="10"/>
      <c r="AR74" s="10"/>
      <c r="AS74" s="10"/>
      <c r="AT74" s="10"/>
      <c r="AU74" s="10"/>
      <c r="AV74" s="24"/>
      <c r="AW74" s="10"/>
      <c r="AX74" s="10"/>
      <c r="AY74" s="24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2.75" customHeight="1">
      <c r="A75" s="10">
        <v>20220727</v>
      </c>
      <c r="B75" s="10">
        <v>27</v>
      </c>
      <c r="C75" s="10" t="s">
        <v>85</v>
      </c>
      <c r="D75" s="11" t="s">
        <v>149</v>
      </c>
      <c r="E75" s="11" t="s">
        <v>150</v>
      </c>
      <c r="F75" s="11" t="s">
        <v>151</v>
      </c>
      <c r="G75" s="12">
        <v>14.743</v>
      </c>
      <c r="H75" s="12">
        <v>32.553699999999999</v>
      </c>
      <c r="I75" s="12">
        <v>953.9</v>
      </c>
      <c r="J75" s="10">
        <f>I75/(VLOOKUP(F75,Chemicals!A:E,5,FALSE))</f>
        <v>1207.4683544303796</v>
      </c>
      <c r="K75" s="10">
        <f t="shared" si="24"/>
        <v>603.73417721518979</v>
      </c>
      <c r="L75" s="10">
        <f t="shared" si="25"/>
        <v>603.73417721518979</v>
      </c>
      <c r="M75" s="10">
        <f t="shared" si="26"/>
        <v>0</v>
      </c>
      <c r="N75" s="13">
        <v>26.5</v>
      </c>
      <c r="O75" s="13">
        <v>200</v>
      </c>
      <c r="P75" s="13">
        <v>20</v>
      </c>
      <c r="Q75" s="13">
        <v>10</v>
      </c>
      <c r="R75" s="13" t="s">
        <v>90</v>
      </c>
      <c r="S75" s="13">
        <v>9.9397682414363899</v>
      </c>
      <c r="T75" s="13">
        <v>9.9397682414363899</v>
      </c>
      <c r="U75" s="13">
        <v>0</v>
      </c>
      <c r="V75" s="13">
        <f t="shared" si="27"/>
        <v>19.87953648287278</v>
      </c>
      <c r="W75" s="13">
        <f>((G75/(K75))*S75)/(VLOOKUP(D75,Chemicals!A:E,4,FALSE))</f>
        <v>8.1596811528957208E-4</v>
      </c>
      <c r="X75" s="13">
        <f>((H75/(L75))*T75)/(VLOOKUP(E75,Chemicals!A:E,4,FALSE))</f>
        <v>6.527318451034431E-3</v>
      </c>
      <c r="Y75" s="13">
        <f>((I75/(J75))*V75)/(VLOOKUP(F75,Chemicals!A:D,4,FALSE))</f>
        <v>0.49016335273000938</v>
      </c>
      <c r="Z75" s="14">
        <v>1</v>
      </c>
      <c r="AA75" s="14">
        <f t="shared" si="28"/>
        <v>7.9994773432023205</v>
      </c>
      <c r="AB75" s="14">
        <f t="shared" si="29"/>
        <v>600.71385578106742</v>
      </c>
      <c r="AC75" s="30">
        <v>10.011799999999999</v>
      </c>
      <c r="AD75" s="15">
        <v>20</v>
      </c>
      <c r="AE75" s="15">
        <v>60</v>
      </c>
      <c r="AF75" s="15">
        <v>60</v>
      </c>
      <c r="AG75" s="15" t="s">
        <v>121</v>
      </c>
      <c r="AH75" s="30">
        <v>10.0844</v>
      </c>
      <c r="AI75" s="10">
        <f t="shared" si="30"/>
        <v>7.260000000000133E-2</v>
      </c>
      <c r="AJ75" s="10">
        <f t="shared" si="31"/>
        <v>8.1596811528957208E-4</v>
      </c>
      <c r="AK75" s="10">
        <f>AJ75*(VLOOKUP(C75,Structures!A:D,4,FALSE))</f>
        <v>0.18571434303990661</v>
      </c>
      <c r="AL75" s="24">
        <f t="shared" si="32"/>
        <v>0.39092295625438539</v>
      </c>
      <c r="AM75" s="10" t="s">
        <v>205</v>
      </c>
      <c r="AN75" s="10" t="s">
        <v>206</v>
      </c>
      <c r="AP75" s="22" t="s">
        <v>94</v>
      </c>
      <c r="AQ75" s="10"/>
      <c r="AR75" s="10"/>
      <c r="AS75" s="10"/>
      <c r="AT75" s="10"/>
      <c r="AU75" s="10"/>
      <c r="AV75" s="24"/>
      <c r="AW75" s="10"/>
      <c r="AX75" s="10"/>
      <c r="AY75" s="24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12.75" customHeight="1">
      <c r="A76" s="10">
        <v>20220727</v>
      </c>
      <c r="B76" s="10">
        <v>28</v>
      </c>
      <c r="C76" s="10" t="s">
        <v>85</v>
      </c>
      <c r="D76" s="11" t="s">
        <v>149</v>
      </c>
      <c r="E76" s="11" t="s">
        <v>150</v>
      </c>
      <c r="F76" s="11" t="s">
        <v>151</v>
      </c>
      <c r="G76" s="12">
        <v>14.743</v>
      </c>
      <c r="H76" s="12">
        <v>32.553699999999999</v>
      </c>
      <c r="I76" s="12">
        <v>953.9</v>
      </c>
      <c r="J76" s="10">
        <f>I76/(VLOOKUP(F76,Chemicals!A:E,5,FALSE))</f>
        <v>1207.4683544303796</v>
      </c>
      <c r="K76" s="10">
        <f t="shared" si="24"/>
        <v>603.73417721518979</v>
      </c>
      <c r="L76" s="10">
        <f t="shared" si="25"/>
        <v>603.73417721518979</v>
      </c>
      <c r="M76" s="10">
        <f t="shared" si="26"/>
        <v>0</v>
      </c>
      <c r="N76" s="13">
        <v>26.5</v>
      </c>
      <c r="O76" s="13">
        <v>200</v>
      </c>
      <c r="P76" s="13">
        <v>20</v>
      </c>
      <c r="Q76" s="13">
        <v>10</v>
      </c>
      <c r="R76" s="13" t="s">
        <v>90</v>
      </c>
      <c r="S76" s="13">
        <v>9.9397682414363899</v>
      </c>
      <c r="T76" s="13">
        <v>9.9397682414363899</v>
      </c>
      <c r="U76" s="13">
        <v>0</v>
      </c>
      <c r="V76" s="13">
        <f t="shared" si="27"/>
        <v>19.87953648287278</v>
      </c>
      <c r="W76" s="13">
        <f>((G76/(K76))*S76)/(VLOOKUP(D76,Chemicals!A:E,4,FALSE))</f>
        <v>8.1596811528957208E-4</v>
      </c>
      <c r="X76" s="13">
        <f>((H76/(L76))*T76)/(VLOOKUP(E76,Chemicals!A:E,4,FALSE))</f>
        <v>6.527318451034431E-3</v>
      </c>
      <c r="Y76" s="13">
        <f>((I76/(J76))*V76)/(VLOOKUP(F76,Chemicals!A:D,4,FALSE))</f>
        <v>0.49016335273000938</v>
      </c>
      <c r="Z76" s="14">
        <v>1</v>
      </c>
      <c r="AA76" s="14">
        <f t="shared" si="28"/>
        <v>7.9994773432023205</v>
      </c>
      <c r="AB76" s="14">
        <f t="shared" si="29"/>
        <v>600.71385578106742</v>
      </c>
      <c r="AC76" s="30">
        <v>10.007400000000001</v>
      </c>
      <c r="AD76" s="15">
        <v>20</v>
      </c>
      <c r="AE76" s="15">
        <v>60</v>
      </c>
      <c r="AF76" s="15">
        <v>60</v>
      </c>
      <c r="AG76" s="15" t="s">
        <v>121</v>
      </c>
      <c r="AH76" s="30">
        <v>10.0777</v>
      </c>
      <c r="AI76" s="10">
        <f t="shared" si="30"/>
        <v>7.0299999999999585E-2</v>
      </c>
      <c r="AJ76" s="10">
        <f t="shared" si="31"/>
        <v>8.1596811528957208E-4</v>
      </c>
      <c r="AK76" s="10">
        <f>AJ76*(VLOOKUP(C76,Structures!A:D,4,FALSE))</f>
        <v>0.18571434303990661</v>
      </c>
      <c r="AL76" s="24">
        <f t="shared" si="32"/>
        <v>0.37853834469259817</v>
      </c>
      <c r="AM76" s="10" t="s">
        <v>207</v>
      </c>
      <c r="AN76" s="10" t="s">
        <v>208</v>
      </c>
      <c r="AP76" s="22" t="s">
        <v>94</v>
      </c>
      <c r="AQ76" s="10"/>
      <c r="AR76" s="10"/>
      <c r="AS76" s="10"/>
      <c r="AT76" s="10"/>
      <c r="AU76" s="10"/>
      <c r="AV76" s="24"/>
      <c r="AW76" s="10"/>
      <c r="AX76" s="10"/>
      <c r="AY76" s="24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 ht="12.75" customHeight="1">
      <c r="A77" s="10">
        <v>20220727</v>
      </c>
      <c r="B77" s="10">
        <v>29</v>
      </c>
      <c r="C77" s="10" t="s">
        <v>85</v>
      </c>
      <c r="D77" s="11" t="s">
        <v>149</v>
      </c>
      <c r="E77" s="11" t="s">
        <v>150</v>
      </c>
      <c r="F77" s="11" t="s">
        <v>151</v>
      </c>
      <c r="G77" s="12">
        <v>14.743</v>
      </c>
      <c r="H77" s="12">
        <v>32.553699999999999</v>
      </c>
      <c r="I77" s="12">
        <v>953.9</v>
      </c>
      <c r="J77" s="10">
        <f>I77/(VLOOKUP(F77,Chemicals!A:E,5,FALSE))</f>
        <v>1207.4683544303796</v>
      </c>
      <c r="K77" s="10">
        <f t="shared" si="24"/>
        <v>603.73417721518979</v>
      </c>
      <c r="L77" s="10">
        <f t="shared" si="25"/>
        <v>603.73417721518979</v>
      </c>
      <c r="M77" s="10">
        <f t="shared" si="26"/>
        <v>0</v>
      </c>
      <c r="N77" s="13">
        <v>26.5</v>
      </c>
      <c r="O77" s="13">
        <v>200</v>
      </c>
      <c r="P77" s="13">
        <v>20</v>
      </c>
      <c r="Q77" s="13">
        <v>10</v>
      </c>
      <c r="R77" s="13" t="s">
        <v>90</v>
      </c>
      <c r="S77" s="13">
        <v>9.9397682414363899</v>
      </c>
      <c r="T77" s="13">
        <v>9.9397682414363899</v>
      </c>
      <c r="U77" s="13">
        <v>0</v>
      </c>
      <c r="V77" s="13">
        <f t="shared" si="27"/>
        <v>19.87953648287278</v>
      </c>
      <c r="W77" s="13">
        <f>((G77/(K77))*S77)/(VLOOKUP(D77,Chemicals!A:E,4,FALSE))</f>
        <v>8.1596811528957208E-4</v>
      </c>
      <c r="X77" s="13">
        <f>((H77/(L77))*T77)/(VLOOKUP(E77,Chemicals!A:E,4,FALSE))</f>
        <v>6.527318451034431E-3</v>
      </c>
      <c r="Y77" s="13">
        <f>((I77/(J77))*V77)/(VLOOKUP(F77,Chemicals!A:D,4,FALSE))</f>
        <v>0.49016335273000938</v>
      </c>
      <c r="Z77" s="14">
        <v>1</v>
      </c>
      <c r="AA77" s="14">
        <f t="shared" si="28"/>
        <v>7.9994773432023205</v>
      </c>
      <c r="AB77" s="14">
        <f t="shared" si="29"/>
        <v>600.71385578106742</v>
      </c>
      <c r="AC77" s="30">
        <v>10.1015</v>
      </c>
      <c r="AD77" s="15">
        <v>20</v>
      </c>
      <c r="AE77" s="15">
        <v>60</v>
      </c>
      <c r="AF77" s="15">
        <v>60</v>
      </c>
      <c r="AG77" s="15" t="s">
        <v>121</v>
      </c>
      <c r="AH77" s="30">
        <v>10.1731</v>
      </c>
      <c r="AI77" s="10">
        <f t="shared" si="30"/>
        <v>7.1600000000000108E-2</v>
      </c>
      <c r="AJ77" s="10">
        <f t="shared" si="31"/>
        <v>8.1596811528957208E-4</v>
      </c>
      <c r="AK77" s="10">
        <f>AJ77*(VLOOKUP(C77,Structures!A:D,4,FALSE))</f>
        <v>0.18571434303990661</v>
      </c>
      <c r="AL77" s="24">
        <f t="shared" si="32"/>
        <v>0.3855383425318667</v>
      </c>
      <c r="AM77" s="10" t="s">
        <v>209</v>
      </c>
      <c r="AN77" s="10" t="s">
        <v>210</v>
      </c>
      <c r="AP77" s="22" t="s">
        <v>94</v>
      </c>
      <c r="AQ77" s="10"/>
      <c r="AR77" s="21"/>
      <c r="AS77" s="10"/>
      <c r="AT77" s="33"/>
      <c r="AU77" s="10"/>
      <c r="AV77" s="24"/>
      <c r="AW77" s="10"/>
      <c r="AX77" s="10"/>
      <c r="AY77" s="24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2.75" customHeight="1">
      <c r="A78" s="10">
        <v>20220727</v>
      </c>
      <c r="B78" s="10">
        <v>30</v>
      </c>
      <c r="C78" s="10" t="s">
        <v>85</v>
      </c>
      <c r="D78" s="11" t="s">
        <v>149</v>
      </c>
      <c r="E78" s="11" t="s">
        <v>150</v>
      </c>
      <c r="F78" s="11" t="s">
        <v>151</v>
      </c>
      <c r="G78" s="12">
        <v>14.743</v>
      </c>
      <c r="H78" s="12">
        <v>32.553699999999999</v>
      </c>
      <c r="I78" s="12">
        <v>953.9</v>
      </c>
      <c r="J78" s="10">
        <f>I78/(VLOOKUP(F78,Chemicals!A:E,5,FALSE))</f>
        <v>1207.4683544303796</v>
      </c>
      <c r="K78" s="10">
        <f t="shared" si="24"/>
        <v>603.73417721518979</v>
      </c>
      <c r="L78" s="10">
        <f t="shared" si="25"/>
        <v>603.73417721518979</v>
      </c>
      <c r="M78" s="10">
        <f t="shared" si="26"/>
        <v>0</v>
      </c>
      <c r="N78" s="13">
        <v>26.5</v>
      </c>
      <c r="O78" s="13">
        <v>200</v>
      </c>
      <c r="P78" s="13">
        <v>20</v>
      </c>
      <c r="Q78" s="13">
        <v>10</v>
      </c>
      <c r="R78" s="13" t="s">
        <v>90</v>
      </c>
      <c r="S78" s="13">
        <v>9.9397682414363899</v>
      </c>
      <c r="T78" s="13">
        <v>9.9397682414363899</v>
      </c>
      <c r="U78" s="13">
        <v>0</v>
      </c>
      <c r="V78" s="13">
        <f t="shared" si="27"/>
        <v>19.87953648287278</v>
      </c>
      <c r="W78" s="13">
        <f>((G78/(K78))*S78)/(VLOOKUP(D78,Chemicals!A:E,4,FALSE))</f>
        <v>8.1596811528957208E-4</v>
      </c>
      <c r="X78" s="13">
        <f>((H78/(L78))*T78)/(VLOOKUP(E78,Chemicals!A:E,4,FALSE))</f>
        <v>6.527318451034431E-3</v>
      </c>
      <c r="Y78" s="13">
        <f>((I78/(J78))*V78)/(VLOOKUP(F78,Chemicals!A:D,4,FALSE))</f>
        <v>0.49016335273000938</v>
      </c>
      <c r="Z78" s="14">
        <v>1</v>
      </c>
      <c r="AA78" s="14">
        <f t="shared" si="28"/>
        <v>7.9994773432023205</v>
      </c>
      <c r="AB78" s="14">
        <f t="shared" si="29"/>
        <v>600.71385578106742</v>
      </c>
      <c r="AC78" s="30">
        <v>10.0197</v>
      </c>
      <c r="AD78" s="15">
        <v>20</v>
      </c>
      <c r="AE78" s="15">
        <v>60</v>
      </c>
      <c r="AF78" s="15">
        <v>60</v>
      </c>
      <c r="AG78" s="15" t="s">
        <v>121</v>
      </c>
      <c r="AH78" s="30">
        <v>10.090299999999999</v>
      </c>
      <c r="AI78" s="10">
        <f t="shared" si="30"/>
        <v>7.0599999999998886E-2</v>
      </c>
      <c r="AJ78" s="10">
        <f t="shared" si="31"/>
        <v>8.1596811528957208E-4</v>
      </c>
      <c r="AK78" s="10">
        <f>AJ78*(VLOOKUP(C78,Structures!A:D,4,FALSE))</f>
        <v>0.18571434303990661</v>
      </c>
      <c r="AL78" s="24">
        <f t="shared" si="32"/>
        <v>0.380153728809348</v>
      </c>
      <c r="AM78" s="10" t="s">
        <v>211</v>
      </c>
      <c r="AN78" s="10" t="s">
        <v>212</v>
      </c>
      <c r="AP78" s="22" t="s">
        <v>94</v>
      </c>
      <c r="AQ78" s="10"/>
      <c r="AR78" s="10"/>
      <c r="AS78" s="10"/>
      <c r="AT78" s="10"/>
      <c r="AU78" s="10"/>
      <c r="AV78" s="24"/>
      <c r="AW78" s="10"/>
      <c r="AX78" s="10"/>
      <c r="AY78" s="24"/>
      <c r="AZ78" s="35"/>
      <c r="BA78" s="34"/>
      <c r="BB78" s="34"/>
      <c r="BC78" s="10"/>
      <c r="BD78" s="10"/>
      <c r="BE78" s="10"/>
      <c r="BF78" s="10"/>
      <c r="BG78" s="10"/>
      <c r="BH78" s="10"/>
      <c r="BI78" s="10"/>
      <c r="BJ78" s="10"/>
    </row>
    <row r="79" spans="1:62" ht="12.75" customHeight="1">
      <c r="A79" s="10">
        <v>20220727</v>
      </c>
      <c r="B79" s="10">
        <v>31</v>
      </c>
      <c r="C79" s="10" t="s">
        <v>85</v>
      </c>
      <c r="D79" s="11" t="s">
        <v>149</v>
      </c>
      <c r="E79" s="11" t="s">
        <v>150</v>
      </c>
      <c r="F79" s="11" t="s">
        <v>151</v>
      </c>
      <c r="G79" s="12">
        <v>14.743</v>
      </c>
      <c r="H79" s="12">
        <v>32.553699999999999</v>
      </c>
      <c r="I79" s="12">
        <v>953.9</v>
      </c>
      <c r="J79" s="10">
        <f>I79/(VLOOKUP(F79,Chemicals!A:E,5,FALSE))</f>
        <v>1207.4683544303796</v>
      </c>
      <c r="K79" s="10">
        <f t="shared" si="24"/>
        <v>603.73417721518979</v>
      </c>
      <c r="L79" s="10">
        <f t="shared" si="25"/>
        <v>603.73417721518979</v>
      </c>
      <c r="M79" s="10">
        <f t="shared" si="26"/>
        <v>0</v>
      </c>
      <c r="N79" s="13">
        <v>26.5</v>
      </c>
      <c r="O79" s="13">
        <v>200</v>
      </c>
      <c r="P79" s="13" t="s">
        <v>213</v>
      </c>
      <c r="Q79" s="13">
        <v>10</v>
      </c>
      <c r="R79" s="13" t="s">
        <v>124</v>
      </c>
      <c r="S79" s="13">
        <v>9.9397682414363899</v>
      </c>
      <c r="T79" s="13">
        <v>9.9397682414363899</v>
      </c>
      <c r="U79" s="13">
        <v>0</v>
      </c>
      <c r="V79" s="13">
        <f t="shared" si="27"/>
        <v>19.87953648287278</v>
      </c>
      <c r="W79" s="13">
        <f>((G79/(K79))*S79)/(VLOOKUP(D79,Chemicals!A:E,4,FALSE))</f>
        <v>8.1596811528957208E-4</v>
      </c>
      <c r="X79" s="13">
        <f>((H79/(L79))*T79)/(VLOOKUP(E79,Chemicals!A:E,4,FALSE))</f>
        <v>6.527318451034431E-3</v>
      </c>
      <c r="Y79" s="13">
        <f>((I79/(J79))*V79)/(VLOOKUP(F79,Chemicals!A:D,4,FALSE))</f>
        <v>0.49016335273000938</v>
      </c>
      <c r="Z79" s="14">
        <v>1</v>
      </c>
      <c r="AA79" s="14">
        <f t="shared" si="28"/>
        <v>7.9994773432023205</v>
      </c>
      <c r="AB79" s="14">
        <f t="shared" si="29"/>
        <v>600.71385578106742</v>
      </c>
      <c r="AC79" s="30">
        <v>12.846500000000001</v>
      </c>
      <c r="AD79" s="15">
        <v>20</v>
      </c>
      <c r="AE79" s="15">
        <v>60</v>
      </c>
      <c r="AF79" s="15">
        <v>60</v>
      </c>
      <c r="AG79" s="15" t="s">
        <v>121</v>
      </c>
      <c r="AH79" s="30">
        <v>10.104799999999999</v>
      </c>
      <c r="AI79" s="10">
        <f t="shared" si="30"/>
        <v>-2.7417000000000016</v>
      </c>
      <c r="AJ79" s="10">
        <f t="shared" si="31"/>
        <v>8.1596811528957208E-4</v>
      </c>
      <c r="AK79" s="10">
        <f>AJ79*(VLOOKUP(C79,Structures!A:D,4,FALSE))</f>
        <v>0.18571434303990661</v>
      </c>
      <c r="AL79" s="24">
        <f t="shared" si="32"/>
        <v>-14.762995443011423</v>
      </c>
      <c r="AM79" s="10" t="s">
        <v>214</v>
      </c>
      <c r="AN79" s="10" t="s">
        <v>215</v>
      </c>
      <c r="AO79" s="16" t="s">
        <v>216</v>
      </c>
      <c r="AP79" s="22" t="s">
        <v>94</v>
      </c>
      <c r="AQ79" s="10"/>
      <c r="AR79" s="10"/>
      <c r="AS79" s="10"/>
      <c r="AT79" s="10"/>
      <c r="AU79" s="10"/>
      <c r="AV79" s="17"/>
      <c r="AW79" s="10"/>
      <c r="AX79" s="10"/>
      <c r="AY79" s="10"/>
      <c r="AZ79" s="10"/>
      <c r="BA79" s="10"/>
      <c r="BB79" s="35"/>
      <c r="BC79" s="10"/>
      <c r="BD79" s="10"/>
      <c r="BE79" s="10"/>
      <c r="BF79" s="10"/>
      <c r="BG79" s="10"/>
      <c r="BH79" s="10"/>
      <c r="BI79" s="10"/>
      <c r="BJ79" s="10"/>
    </row>
    <row r="80" spans="1:62" ht="12.75" customHeight="1">
      <c r="A80" s="10">
        <v>20220727</v>
      </c>
      <c r="B80" s="10">
        <v>32</v>
      </c>
      <c r="C80" s="10" t="s">
        <v>85</v>
      </c>
      <c r="D80" s="11" t="s">
        <v>149</v>
      </c>
      <c r="E80" s="11" t="s">
        <v>150</v>
      </c>
      <c r="F80" s="11" t="s">
        <v>151</v>
      </c>
      <c r="G80" s="12">
        <v>14.743</v>
      </c>
      <c r="H80" s="12">
        <v>32.553699999999999</v>
      </c>
      <c r="I80" s="12">
        <v>953.9</v>
      </c>
      <c r="J80" s="10">
        <f>I80/(VLOOKUP(F80,Chemicals!A:E,5,FALSE))</f>
        <v>1207.4683544303796</v>
      </c>
      <c r="K80" s="10">
        <f t="shared" si="24"/>
        <v>603.73417721518979</v>
      </c>
      <c r="L80" s="10">
        <f t="shared" si="25"/>
        <v>603.73417721518979</v>
      </c>
      <c r="M80" s="10">
        <f t="shared" si="26"/>
        <v>0</v>
      </c>
      <c r="N80" s="13">
        <v>26.5</v>
      </c>
      <c r="O80" s="13">
        <v>200</v>
      </c>
      <c r="P80" s="13">
        <v>20</v>
      </c>
      <c r="Q80" s="13">
        <v>1</v>
      </c>
      <c r="R80" s="13" t="s">
        <v>124</v>
      </c>
      <c r="S80" s="13">
        <v>9.9397682414363899</v>
      </c>
      <c r="T80" s="13">
        <v>9.9397682414363899</v>
      </c>
      <c r="U80" s="13">
        <v>0</v>
      </c>
      <c r="V80" s="13">
        <f t="shared" si="27"/>
        <v>19.87953648287278</v>
      </c>
      <c r="W80" s="13">
        <f>((G80/(K80))*S80)/(VLOOKUP(D80,Chemicals!A:E,4,FALSE))</f>
        <v>8.1596811528957208E-4</v>
      </c>
      <c r="X80" s="13">
        <f>((H80/(L80))*T80)/(VLOOKUP(E80,Chemicals!A:E,4,FALSE))</f>
        <v>6.527318451034431E-3</v>
      </c>
      <c r="Y80" s="13">
        <f>((I80/(J80))*V80)/(VLOOKUP(F80,Chemicals!A:D,4,FALSE))</f>
        <v>0.49016335273000938</v>
      </c>
      <c r="Z80" s="14">
        <v>1</v>
      </c>
      <c r="AA80" s="14">
        <f t="shared" si="28"/>
        <v>7.9994773432023205</v>
      </c>
      <c r="AB80" s="14">
        <f t="shared" si="29"/>
        <v>600.71385578106742</v>
      </c>
      <c r="AC80" s="30">
        <v>10.0863</v>
      </c>
      <c r="AD80" s="15">
        <v>20</v>
      </c>
      <c r="AE80" s="15">
        <v>60</v>
      </c>
      <c r="AF80" s="15">
        <v>60</v>
      </c>
      <c r="AG80" s="15" t="s">
        <v>121</v>
      </c>
      <c r="AH80" s="30">
        <v>10.147399999999999</v>
      </c>
      <c r="AI80" s="10">
        <f t="shared" si="30"/>
        <v>6.109999999999971E-2</v>
      </c>
      <c r="AJ80" s="10">
        <f t="shared" si="31"/>
        <v>8.1596811528957208E-4</v>
      </c>
      <c r="AK80" s="10">
        <f>AJ80*(VLOOKUP(C80,Structures!A:D,4,FALSE))</f>
        <v>0.18571434303990661</v>
      </c>
      <c r="AL80" s="24">
        <f t="shared" si="32"/>
        <v>0.32899989844548755</v>
      </c>
      <c r="AM80" s="10" t="s">
        <v>217</v>
      </c>
      <c r="AN80" s="10" t="s">
        <v>218</v>
      </c>
      <c r="AO80" s="16"/>
      <c r="AP80" s="22" t="s">
        <v>94</v>
      </c>
      <c r="AQ80" s="10"/>
      <c r="AR80" s="10"/>
      <c r="AS80" s="10"/>
      <c r="AT80" s="10"/>
      <c r="AU80" s="10"/>
      <c r="AV80" s="34"/>
      <c r="AW80" s="35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 ht="12.75" customHeight="1">
      <c r="A81" s="10">
        <v>20220727</v>
      </c>
      <c r="B81" s="10">
        <v>33</v>
      </c>
      <c r="C81" s="10" t="s">
        <v>85</v>
      </c>
      <c r="D81" s="11" t="s">
        <v>149</v>
      </c>
      <c r="E81" s="11" t="s">
        <v>150</v>
      </c>
      <c r="F81" s="11" t="s">
        <v>151</v>
      </c>
      <c r="G81" s="12">
        <v>14.743</v>
      </c>
      <c r="H81" s="12">
        <v>32.553699999999999</v>
      </c>
      <c r="I81" s="12">
        <v>953.9</v>
      </c>
      <c r="J81" s="10">
        <f>I81/(VLOOKUP(F81,Chemicals!A:E,5,FALSE))</f>
        <v>1207.4683544303796</v>
      </c>
      <c r="K81" s="10">
        <f t="shared" si="24"/>
        <v>603.73417721518979</v>
      </c>
      <c r="L81" s="10">
        <f t="shared" si="25"/>
        <v>603.73417721518979</v>
      </c>
      <c r="M81" s="10">
        <f t="shared" si="26"/>
        <v>0</v>
      </c>
      <c r="N81" s="13">
        <v>26.5</v>
      </c>
      <c r="O81" s="13">
        <v>200</v>
      </c>
      <c r="P81" s="13">
        <v>20</v>
      </c>
      <c r="Q81" s="13">
        <v>2</v>
      </c>
      <c r="R81" s="13" t="s">
        <v>124</v>
      </c>
      <c r="S81" s="13">
        <v>9.9397682414363899</v>
      </c>
      <c r="T81" s="13">
        <v>9.9397682414363899</v>
      </c>
      <c r="U81" s="13">
        <v>0</v>
      </c>
      <c r="V81" s="13">
        <f t="shared" si="27"/>
        <v>19.87953648287278</v>
      </c>
      <c r="W81" s="13">
        <f>((G81/(K81))*S81)/(VLOOKUP(D81,Chemicals!A:E,4,FALSE))</f>
        <v>8.1596811528957208E-4</v>
      </c>
      <c r="X81" s="13">
        <f>((H81/(L81))*T81)/(VLOOKUP(E81,Chemicals!A:E,4,FALSE))</f>
        <v>6.527318451034431E-3</v>
      </c>
      <c r="Y81" s="13">
        <f>((I81/(J81))*V81)/(VLOOKUP(F81,Chemicals!A:D,4,FALSE))</f>
        <v>0.49016335273000938</v>
      </c>
      <c r="Z81" s="14">
        <v>1</v>
      </c>
      <c r="AA81" s="14">
        <f t="shared" si="28"/>
        <v>7.9994773432023205</v>
      </c>
      <c r="AB81" s="14">
        <f t="shared" si="29"/>
        <v>600.71385578106742</v>
      </c>
      <c r="AC81" s="30">
        <v>10.0975</v>
      </c>
      <c r="AD81" s="15">
        <v>20</v>
      </c>
      <c r="AE81" s="15">
        <v>60</v>
      </c>
      <c r="AF81" s="15">
        <v>60</v>
      </c>
      <c r="AG81" s="15" t="s">
        <v>121</v>
      </c>
      <c r="AH81" s="30">
        <v>10.1637</v>
      </c>
      <c r="AI81" s="10">
        <f t="shared" si="30"/>
        <v>6.6200000000000259E-2</v>
      </c>
      <c r="AJ81" s="10">
        <f t="shared" si="31"/>
        <v>8.1596811528957208E-4</v>
      </c>
      <c r="AK81" s="10">
        <f>AJ81*(VLOOKUP(C81,Structures!A:D,4,FALSE))</f>
        <v>0.18571434303990661</v>
      </c>
      <c r="AL81" s="24">
        <f t="shared" si="32"/>
        <v>0.35646142843030221</v>
      </c>
      <c r="AM81" s="10" t="s">
        <v>219</v>
      </c>
      <c r="AN81" s="10" t="s">
        <v>220</v>
      </c>
      <c r="AO81" s="16"/>
      <c r="AP81" s="22" t="s">
        <v>94</v>
      </c>
      <c r="AQ81" s="10"/>
      <c r="AR81" s="10"/>
      <c r="AS81" s="10"/>
      <c r="AT81" s="10"/>
      <c r="AU81" s="10"/>
      <c r="AV81" s="34"/>
      <c r="AW81" s="35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2.75" customHeight="1">
      <c r="A82" s="10">
        <v>20220727</v>
      </c>
      <c r="B82" s="10">
        <v>34</v>
      </c>
      <c r="C82" s="10" t="s">
        <v>85</v>
      </c>
      <c r="D82" s="11" t="s">
        <v>149</v>
      </c>
      <c r="E82" s="11" t="s">
        <v>150</v>
      </c>
      <c r="F82" s="11" t="s">
        <v>151</v>
      </c>
      <c r="G82" s="12">
        <v>14.743</v>
      </c>
      <c r="H82" s="12">
        <v>32.553699999999999</v>
      </c>
      <c r="I82" s="12">
        <v>953.9</v>
      </c>
      <c r="J82" s="10">
        <f>I82/(VLOOKUP(F82,Chemicals!A:E,5,FALSE))</f>
        <v>1207.4683544303796</v>
      </c>
      <c r="K82" s="10">
        <f t="shared" si="24"/>
        <v>603.73417721518979</v>
      </c>
      <c r="L82" s="10">
        <f t="shared" si="25"/>
        <v>603.73417721518979</v>
      </c>
      <c r="M82" s="10">
        <f t="shared" si="26"/>
        <v>0</v>
      </c>
      <c r="N82" s="13">
        <v>26.5</v>
      </c>
      <c r="O82" s="13">
        <v>200</v>
      </c>
      <c r="P82" s="13">
        <v>20</v>
      </c>
      <c r="Q82" s="13">
        <v>5</v>
      </c>
      <c r="R82" s="13" t="s">
        <v>124</v>
      </c>
      <c r="S82" s="13">
        <v>9.9397682414363899</v>
      </c>
      <c r="T82" s="13">
        <v>9.9397682414363899</v>
      </c>
      <c r="U82" s="13">
        <v>0</v>
      </c>
      <c r="V82" s="13">
        <f t="shared" si="27"/>
        <v>19.87953648287278</v>
      </c>
      <c r="W82" s="13">
        <f>((G82/(K82))*S82)/(VLOOKUP(D82,Chemicals!A:E,4,FALSE))</f>
        <v>8.1596811528957208E-4</v>
      </c>
      <c r="X82" s="13">
        <f>((H82/(L82))*T82)/(VLOOKUP(E82,Chemicals!A:E,4,FALSE))</f>
        <v>6.527318451034431E-3</v>
      </c>
      <c r="Y82" s="13">
        <f>((I82/(J82))*V82)/(VLOOKUP(F82,Chemicals!A:D,4,FALSE))</f>
        <v>0.49016335273000938</v>
      </c>
      <c r="Z82" s="14">
        <v>1</v>
      </c>
      <c r="AA82" s="14">
        <f t="shared" si="28"/>
        <v>7.9994773432023205</v>
      </c>
      <c r="AB82" s="14">
        <f t="shared" si="29"/>
        <v>600.71385578106742</v>
      </c>
      <c r="AC82" s="30">
        <v>10.0528</v>
      </c>
      <c r="AD82" s="15">
        <v>20</v>
      </c>
      <c r="AE82" s="15">
        <v>60</v>
      </c>
      <c r="AF82" s="15">
        <v>60</v>
      </c>
      <c r="AG82" s="15" t="s">
        <v>121</v>
      </c>
      <c r="AH82" s="30">
        <v>10.1221</v>
      </c>
      <c r="AI82" s="10">
        <f t="shared" si="30"/>
        <v>6.9300000000000139E-2</v>
      </c>
      <c r="AJ82" s="10">
        <f t="shared" si="31"/>
        <v>8.1596811528957208E-4</v>
      </c>
      <c r="AK82" s="10">
        <f>AJ82*(VLOOKUP(C82,Structures!A:D,4,FALSE))</f>
        <v>0.18571434303990661</v>
      </c>
      <c r="AL82" s="24">
        <f t="shared" si="32"/>
        <v>0.37315373097008903</v>
      </c>
      <c r="AM82" s="10" t="s">
        <v>221</v>
      </c>
      <c r="AN82" s="10" t="s">
        <v>222</v>
      </c>
      <c r="AO82" s="16"/>
      <c r="AP82" s="22" t="s">
        <v>94</v>
      </c>
      <c r="AQ82" s="10"/>
      <c r="AR82" s="10"/>
      <c r="AS82" s="10"/>
      <c r="AT82" s="10"/>
      <c r="AU82" s="10"/>
      <c r="AV82" s="34"/>
      <c r="AW82" s="35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2.75" customHeight="1">
      <c r="A83" s="10">
        <v>20220727</v>
      </c>
      <c r="B83" s="10">
        <v>35</v>
      </c>
      <c r="C83" s="10" t="s">
        <v>85</v>
      </c>
      <c r="D83" s="11" t="s">
        <v>149</v>
      </c>
      <c r="E83" s="11" t="s">
        <v>150</v>
      </c>
      <c r="F83" s="11" t="s">
        <v>151</v>
      </c>
      <c r="G83" s="12">
        <v>14.743</v>
      </c>
      <c r="H83" s="12">
        <v>32.553699999999999</v>
      </c>
      <c r="I83" s="12">
        <v>953.9</v>
      </c>
      <c r="J83" s="10">
        <f>I83/(VLOOKUP(F83,Chemicals!A:E,5,FALSE))</f>
        <v>1207.4683544303796</v>
      </c>
      <c r="K83" s="10">
        <f t="shared" si="24"/>
        <v>603.73417721518979</v>
      </c>
      <c r="L83" s="10">
        <f t="shared" si="25"/>
        <v>603.73417721518979</v>
      </c>
      <c r="M83" s="10">
        <f t="shared" si="26"/>
        <v>0</v>
      </c>
      <c r="N83" s="13">
        <v>26.5</v>
      </c>
      <c r="O83" s="13">
        <v>200</v>
      </c>
      <c r="P83" s="13">
        <v>20</v>
      </c>
      <c r="Q83" s="13">
        <v>10</v>
      </c>
      <c r="R83" s="13" t="s">
        <v>124</v>
      </c>
      <c r="S83" s="13">
        <v>9.9397682414363899</v>
      </c>
      <c r="T83" s="13">
        <v>9.9397682414363899</v>
      </c>
      <c r="U83" s="13">
        <v>0</v>
      </c>
      <c r="V83" s="13">
        <f t="shared" si="27"/>
        <v>19.87953648287278</v>
      </c>
      <c r="W83" s="13">
        <f>((G83/(K83))*S83)/(VLOOKUP(D83,Chemicals!A:E,4,FALSE))</f>
        <v>8.1596811528957208E-4</v>
      </c>
      <c r="X83" s="13">
        <f>((H83/(L83))*T83)/(VLOOKUP(E83,Chemicals!A:E,4,FALSE))</f>
        <v>6.527318451034431E-3</v>
      </c>
      <c r="Y83" s="13">
        <f>((I83/(J83))*V83)/(VLOOKUP(F83,Chemicals!A:D,4,FALSE))</f>
        <v>0.49016335273000938</v>
      </c>
      <c r="Z83" s="14">
        <v>1</v>
      </c>
      <c r="AA83" s="14">
        <f t="shared" si="28"/>
        <v>7.9994773432023205</v>
      </c>
      <c r="AB83" s="14">
        <f t="shared" si="29"/>
        <v>600.71385578106742</v>
      </c>
      <c r="AC83" s="30">
        <v>10.017899999999999</v>
      </c>
      <c r="AD83" s="15">
        <v>20</v>
      </c>
      <c r="AE83" s="15">
        <v>60</v>
      </c>
      <c r="AF83" s="15">
        <v>60</v>
      </c>
      <c r="AG83" s="15" t="s">
        <v>121</v>
      </c>
      <c r="AH83" s="30">
        <v>10.089700000000001</v>
      </c>
      <c r="AI83" s="10">
        <f t="shared" si="30"/>
        <v>7.1800000000001418E-2</v>
      </c>
      <c r="AJ83" s="10">
        <f t="shared" si="31"/>
        <v>8.1596811528957208E-4</v>
      </c>
      <c r="AK83" s="10">
        <f>AJ83*(VLOOKUP(C83,Structures!A:D,4,FALSE))</f>
        <v>0.18571434303990661</v>
      </c>
      <c r="AL83" s="24">
        <f t="shared" si="32"/>
        <v>0.38661526527637619</v>
      </c>
      <c r="AM83" s="10" t="s">
        <v>223</v>
      </c>
      <c r="AN83" s="10" t="s">
        <v>224</v>
      </c>
      <c r="AO83" s="16"/>
      <c r="AP83" s="22" t="s">
        <v>94</v>
      </c>
      <c r="AQ83" s="10"/>
      <c r="AR83" s="10"/>
      <c r="AS83" s="10"/>
      <c r="AT83" s="10"/>
      <c r="AU83" s="10"/>
      <c r="AV83" s="34"/>
      <c r="AW83" s="35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2.75" customHeight="1">
      <c r="A84" s="10">
        <v>20220727</v>
      </c>
      <c r="B84" s="10">
        <v>36</v>
      </c>
      <c r="C84" s="10" t="s">
        <v>85</v>
      </c>
      <c r="D84" s="11" t="s">
        <v>149</v>
      </c>
      <c r="E84" s="11" t="s">
        <v>150</v>
      </c>
      <c r="F84" s="11" t="s">
        <v>151</v>
      </c>
      <c r="G84" s="12">
        <v>14.743</v>
      </c>
      <c r="H84" s="12">
        <v>32.553699999999999</v>
      </c>
      <c r="I84" s="12">
        <v>953.9</v>
      </c>
      <c r="J84" s="10">
        <f>I84/(VLOOKUP(F84,Chemicals!A:E,5,FALSE))</f>
        <v>1207.4683544303796</v>
      </c>
      <c r="K84" s="10">
        <f t="shared" si="24"/>
        <v>603.73417721518979</v>
      </c>
      <c r="L84" s="10">
        <f t="shared" si="25"/>
        <v>603.73417721518979</v>
      </c>
      <c r="M84" s="10">
        <f t="shared" si="26"/>
        <v>0</v>
      </c>
      <c r="N84" s="13">
        <v>26.5</v>
      </c>
      <c r="O84" s="13">
        <v>200</v>
      </c>
      <c r="P84" s="13">
        <v>20</v>
      </c>
      <c r="Q84" s="13">
        <v>15</v>
      </c>
      <c r="R84" s="13" t="s">
        <v>124</v>
      </c>
      <c r="S84" s="13">
        <v>9.9397682414363899</v>
      </c>
      <c r="T84" s="13">
        <v>9.9397682414363899</v>
      </c>
      <c r="U84" s="13">
        <v>0</v>
      </c>
      <c r="V84" s="13">
        <f t="shared" si="27"/>
        <v>19.87953648287278</v>
      </c>
      <c r="W84" s="13">
        <f>((G84/(K84))*S84)/(VLOOKUP(D84,Chemicals!A:E,4,FALSE))</f>
        <v>8.1596811528957208E-4</v>
      </c>
      <c r="X84" s="13">
        <f>((H84/(L84))*T84)/(VLOOKUP(E84,Chemicals!A:E,4,FALSE))</f>
        <v>6.527318451034431E-3</v>
      </c>
      <c r="Y84" s="13">
        <f>((I84/(J84))*V84)/(VLOOKUP(F84,Chemicals!A:D,4,FALSE))</f>
        <v>0.49016335273000938</v>
      </c>
      <c r="Z84" s="14">
        <v>1</v>
      </c>
      <c r="AA84" s="14">
        <f t="shared" si="28"/>
        <v>7.9994773432023205</v>
      </c>
      <c r="AB84" s="14">
        <f t="shared" si="29"/>
        <v>600.71385578106742</v>
      </c>
      <c r="AC84" s="30">
        <v>9.9968000000000004</v>
      </c>
      <c r="AD84" s="15">
        <v>20</v>
      </c>
      <c r="AE84" s="15">
        <v>60</v>
      </c>
      <c r="AF84" s="15">
        <v>60</v>
      </c>
      <c r="AG84" s="15" t="s">
        <v>121</v>
      </c>
      <c r="AH84" s="30">
        <v>10.069699999999999</v>
      </c>
      <c r="AI84" s="10">
        <f t="shared" si="30"/>
        <v>7.2899999999998855E-2</v>
      </c>
      <c r="AJ84" s="10">
        <f t="shared" si="31"/>
        <v>8.1596811528957208E-4</v>
      </c>
      <c r="AK84" s="10">
        <f>AJ84*(VLOOKUP(C84,Structures!A:D,4,FALSE))</f>
        <v>0.18571434303990661</v>
      </c>
      <c r="AL84" s="24">
        <f t="shared" si="32"/>
        <v>0.39253834037112567</v>
      </c>
      <c r="AM84" s="10" t="s">
        <v>225</v>
      </c>
      <c r="AN84" s="10" t="s">
        <v>226</v>
      </c>
      <c r="AO84" s="16"/>
      <c r="AP84" s="22" t="s">
        <v>94</v>
      </c>
      <c r="AQ84" s="10"/>
      <c r="AR84" s="10"/>
      <c r="AS84" s="10"/>
      <c r="AT84" s="10"/>
      <c r="AU84" s="10"/>
      <c r="AV84" s="34"/>
      <c r="AW84" s="35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2.75" customHeight="1">
      <c r="A85" s="10">
        <v>20220727</v>
      </c>
      <c r="B85" s="10">
        <v>37</v>
      </c>
      <c r="C85" s="10" t="s">
        <v>85</v>
      </c>
      <c r="D85" s="11" t="s">
        <v>149</v>
      </c>
      <c r="E85" s="11" t="s">
        <v>150</v>
      </c>
      <c r="F85" s="11" t="s">
        <v>151</v>
      </c>
      <c r="G85" s="12">
        <v>14.743</v>
      </c>
      <c r="H85" s="12">
        <v>32.553699999999999</v>
      </c>
      <c r="I85" s="12">
        <v>953.9</v>
      </c>
      <c r="J85" s="10">
        <f>I85/(VLOOKUP(F85,Chemicals!A:E,5,FALSE))</f>
        <v>1207.4683544303796</v>
      </c>
      <c r="K85" s="10">
        <f t="shared" si="24"/>
        <v>603.73417721518979</v>
      </c>
      <c r="L85" s="10">
        <f t="shared" si="25"/>
        <v>603.73417721518979</v>
      </c>
      <c r="M85" s="10">
        <f t="shared" si="26"/>
        <v>0</v>
      </c>
      <c r="N85" s="13">
        <v>26.5</v>
      </c>
      <c r="O85" s="13">
        <v>200</v>
      </c>
      <c r="P85" s="13"/>
      <c r="Q85" s="13">
        <v>10</v>
      </c>
      <c r="R85" s="13" t="s">
        <v>124</v>
      </c>
      <c r="S85" s="13">
        <v>9.9397682414363899</v>
      </c>
      <c r="T85" s="13">
        <v>9.9397682414363899</v>
      </c>
      <c r="U85" s="13">
        <v>0</v>
      </c>
      <c r="V85" s="13">
        <f t="shared" si="27"/>
        <v>19.87953648287278</v>
      </c>
      <c r="W85" s="13">
        <f>((G85/(K85))*S85)/(VLOOKUP(D85,Chemicals!A:E,4,FALSE))</f>
        <v>8.1596811528957208E-4</v>
      </c>
      <c r="X85" s="13">
        <f>((H85/(L85))*T85)/(VLOOKUP(E85,Chemicals!A:E,4,FALSE))</f>
        <v>6.527318451034431E-3</v>
      </c>
      <c r="Y85" s="13">
        <f>((I85/(J85))*V85)/(VLOOKUP(F85,Chemicals!A:D,4,FALSE))</f>
        <v>0.49016335273000938</v>
      </c>
      <c r="Z85" s="14">
        <v>1</v>
      </c>
      <c r="AA85" s="14">
        <f t="shared" si="28"/>
        <v>7.9994773432023205</v>
      </c>
      <c r="AB85" s="14">
        <f t="shared" si="29"/>
        <v>600.71385578106742</v>
      </c>
      <c r="AC85" s="30">
        <v>10.0989</v>
      </c>
      <c r="AD85" s="15">
        <v>20</v>
      </c>
      <c r="AE85" s="15">
        <v>60</v>
      </c>
      <c r="AF85" s="15">
        <v>60</v>
      </c>
      <c r="AG85" s="15" t="s">
        <v>121</v>
      </c>
      <c r="AH85" s="30">
        <v>10.1683</v>
      </c>
      <c r="AI85" s="10">
        <f t="shared" si="30"/>
        <v>6.9399999999999906E-2</v>
      </c>
      <c r="AJ85" s="10">
        <f t="shared" si="31"/>
        <v>8.1596811528957208E-4</v>
      </c>
      <c r="AK85" s="10">
        <f>AJ85*(VLOOKUP(C85,Structures!A:D,4,FALSE))</f>
        <v>0.18571434303990661</v>
      </c>
      <c r="AL85" s="24">
        <f t="shared" si="32"/>
        <v>0.37369219234233897</v>
      </c>
      <c r="AM85" s="10" t="s">
        <v>227</v>
      </c>
      <c r="AN85" s="10" t="s">
        <v>228</v>
      </c>
      <c r="AO85" s="16"/>
      <c r="AP85" s="22" t="s">
        <v>94</v>
      </c>
      <c r="AQ85" s="10"/>
      <c r="AR85" s="10"/>
      <c r="AS85" s="10"/>
      <c r="AT85" s="10"/>
      <c r="AU85" s="10"/>
      <c r="AV85" s="34"/>
      <c r="AW85" s="35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2.75" customHeight="1">
      <c r="A86" s="10">
        <v>20220727</v>
      </c>
      <c r="B86" s="10">
        <v>38</v>
      </c>
      <c r="C86" s="10" t="s">
        <v>85</v>
      </c>
      <c r="D86" s="11" t="s">
        <v>149</v>
      </c>
      <c r="E86" s="11" t="s">
        <v>150</v>
      </c>
      <c r="F86" s="11" t="s">
        <v>151</v>
      </c>
      <c r="G86" s="12">
        <v>14.743</v>
      </c>
      <c r="H86" s="12">
        <v>32.553699999999999</v>
      </c>
      <c r="I86" s="12">
        <v>953.9</v>
      </c>
      <c r="J86" s="10">
        <f>I86/(VLOOKUP(F86,Chemicals!A:E,5,FALSE))</f>
        <v>1207.4683544303796</v>
      </c>
      <c r="K86" s="10">
        <f t="shared" si="24"/>
        <v>603.73417721518979</v>
      </c>
      <c r="L86" s="10">
        <f t="shared" si="25"/>
        <v>603.73417721518979</v>
      </c>
      <c r="M86" s="10">
        <f t="shared" si="26"/>
        <v>0</v>
      </c>
      <c r="N86" s="13">
        <v>26.5</v>
      </c>
      <c r="O86" s="13">
        <v>200</v>
      </c>
      <c r="P86" s="13"/>
      <c r="Q86" s="13">
        <v>10</v>
      </c>
      <c r="R86" s="13" t="s">
        <v>124</v>
      </c>
      <c r="S86" s="13">
        <v>9.9397682414363899</v>
      </c>
      <c r="T86" s="13">
        <v>9.9397682414363899</v>
      </c>
      <c r="U86" s="13">
        <v>0</v>
      </c>
      <c r="V86" s="13">
        <f t="shared" si="27"/>
        <v>19.87953648287278</v>
      </c>
      <c r="W86" s="13">
        <f>((G86/(K86))*S86)/(VLOOKUP(D86,Chemicals!A:E,4,FALSE))</f>
        <v>8.1596811528957208E-4</v>
      </c>
      <c r="X86" s="13">
        <f>((H86/(L86))*T86)/(VLOOKUP(E86,Chemicals!A:E,4,FALSE))</f>
        <v>6.527318451034431E-3</v>
      </c>
      <c r="Y86" s="13">
        <f>((I86/(J86))*V86)/(VLOOKUP(F86,Chemicals!A:D,4,FALSE))</f>
        <v>0.49016335273000938</v>
      </c>
      <c r="Z86" s="14">
        <v>1</v>
      </c>
      <c r="AA86" s="14">
        <f t="shared" si="28"/>
        <v>7.9994773432023205</v>
      </c>
      <c r="AB86" s="14">
        <f t="shared" si="29"/>
        <v>600.71385578106742</v>
      </c>
      <c r="AC86" s="30">
        <v>10.023999999999999</v>
      </c>
      <c r="AD86" s="15">
        <v>20</v>
      </c>
      <c r="AE86" s="15">
        <v>60</v>
      </c>
      <c r="AF86" s="15">
        <v>60</v>
      </c>
      <c r="AG86" s="15" t="s">
        <v>121</v>
      </c>
      <c r="AH86" s="30">
        <v>10.091799999999999</v>
      </c>
      <c r="AI86" s="10">
        <f t="shared" si="30"/>
        <v>6.7800000000000082E-2</v>
      </c>
      <c r="AJ86" s="10">
        <f t="shared" si="31"/>
        <v>8.1596811528957208E-4</v>
      </c>
      <c r="AK86" s="10">
        <f>AJ86*(VLOOKUP(C86,Structures!A:D,4,FALSE))</f>
        <v>0.18571434303990661</v>
      </c>
      <c r="AL86" s="24">
        <f t="shared" si="32"/>
        <v>0.36507681038632062</v>
      </c>
      <c r="AM86" s="10" t="s">
        <v>229</v>
      </c>
      <c r="AN86" s="10" t="s">
        <v>230</v>
      </c>
      <c r="AO86" s="16"/>
      <c r="AP86" s="22" t="s">
        <v>94</v>
      </c>
      <c r="AQ86" s="10"/>
      <c r="AR86" s="10"/>
      <c r="AS86" s="10"/>
      <c r="AT86" s="10"/>
      <c r="AU86" s="10"/>
      <c r="AV86" s="34"/>
      <c r="AW86" s="35"/>
      <c r="AX86" s="10"/>
      <c r="AY86" s="24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2.75" customHeight="1">
      <c r="A87" s="10">
        <v>20220727</v>
      </c>
      <c r="B87" s="10">
        <v>39</v>
      </c>
      <c r="C87" s="10" t="s">
        <v>85</v>
      </c>
      <c r="D87" s="11" t="s">
        <v>149</v>
      </c>
      <c r="E87" s="11" t="s">
        <v>150</v>
      </c>
      <c r="F87" s="11" t="s">
        <v>151</v>
      </c>
      <c r="G87" s="12">
        <v>14.743</v>
      </c>
      <c r="H87" s="12">
        <v>32.553699999999999</v>
      </c>
      <c r="I87" s="12">
        <v>953.9</v>
      </c>
      <c r="J87" s="10">
        <f>I87/(VLOOKUP(F87,Chemicals!A:E,5,FALSE))</f>
        <v>1207.4683544303796</v>
      </c>
      <c r="K87" s="10">
        <f t="shared" si="24"/>
        <v>603.73417721518979</v>
      </c>
      <c r="L87" s="10">
        <f t="shared" si="25"/>
        <v>603.73417721518979</v>
      </c>
      <c r="M87" s="10">
        <f t="shared" si="26"/>
        <v>0</v>
      </c>
      <c r="N87" s="13">
        <v>26.5</v>
      </c>
      <c r="O87" s="13">
        <v>200</v>
      </c>
      <c r="P87" s="13"/>
      <c r="Q87" s="13">
        <v>10</v>
      </c>
      <c r="R87" s="13" t="s">
        <v>124</v>
      </c>
      <c r="S87" s="13">
        <v>9.9397682414363899</v>
      </c>
      <c r="T87" s="13">
        <v>9.9397682414363899</v>
      </c>
      <c r="U87" s="13">
        <v>0</v>
      </c>
      <c r="V87" s="13">
        <f t="shared" si="27"/>
        <v>19.87953648287278</v>
      </c>
      <c r="W87" s="13">
        <f>((G87/(K87))*S87)/(VLOOKUP(D87,Chemicals!A:E,4,FALSE))</f>
        <v>8.1596811528957208E-4</v>
      </c>
      <c r="X87" s="13">
        <f>((H87/(L87))*T87)/(VLOOKUP(E87,Chemicals!A:E,4,FALSE))</f>
        <v>6.527318451034431E-3</v>
      </c>
      <c r="Y87" s="13">
        <f>((I87/(J87))*V87)/(VLOOKUP(F87,Chemicals!A:D,4,FALSE))</f>
        <v>0.49016335273000938</v>
      </c>
      <c r="Z87" s="14">
        <v>1</v>
      </c>
      <c r="AA87" s="14">
        <f t="shared" si="28"/>
        <v>7.9994773432023205</v>
      </c>
      <c r="AB87" s="14">
        <f t="shared" si="29"/>
        <v>600.71385578106742</v>
      </c>
      <c r="AC87" s="30">
        <v>10.0067</v>
      </c>
      <c r="AD87" s="15">
        <v>20</v>
      </c>
      <c r="AE87" s="15">
        <v>60</v>
      </c>
      <c r="AF87" s="15">
        <v>60</v>
      </c>
      <c r="AG87" s="15" t="s">
        <v>121</v>
      </c>
      <c r="AH87" s="30">
        <v>10.0717</v>
      </c>
      <c r="AI87" s="10">
        <f t="shared" si="30"/>
        <v>6.4999999999999503E-2</v>
      </c>
      <c r="AJ87" s="10">
        <f t="shared" si="31"/>
        <v>8.1596811528957208E-4</v>
      </c>
      <c r="AK87" s="10">
        <f>AJ87*(VLOOKUP(C87,Structures!A:D,4,FALSE))</f>
        <v>0.18571434303990661</v>
      </c>
      <c r="AL87" s="24">
        <f t="shared" si="32"/>
        <v>0.34999989196328357</v>
      </c>
      <c r="AM87" s="10" t="s">
        <v>231</v>
      </c>
      <c r="AN87" s="10" t="s">
        <v>232</v>
      </c>
      <c r="AO87" s="16"/>
      <c r="AP87" s="22" t="s">
        <v>94</v>
      </c>
      <c r="AQ87" s="10"/>
      <c r="AR87" s="10"/>
      <c r="AS87" s="10"/>
      <c r="AT87" s="10"/>
      <c r="AU87" s="10"/>
      <c r="AV87" s="34"/>
      <c r="AW87" s="35"/>
      <c r="AX87" s="10"/>
      <c r="AY87" s="24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2.75" customHeight="1">
      <c r="A88" s="10">
        <v>20220727</v>
      </c>
      <c r="B88" s="10">
        <v>40</v>
      </c>
      <c r="C88" s="10" t="s">
        <v>85</v>
      </c>
      <c r="D88" s="11" t="s">
        <v>149</v>
      </c>
      <c r="E88" s="11" t="s">
        <v>150</v>
      </c>
      <c r="F88" s="11" t="s">
        <v>151</v>
      </c>
      <c r="G88" s="12">
        <v>14.743</v>
      </c>
      <c r="H88" s="12">
        <v>32.553699999999999</v>
      </c>
      <c r="I88" s="12">
        <v>953.9</v>
      </c>
      <c r="J88" s="10">
        <f>I88/(VLOOKUP(F88,Chemicals!A:E,5,FALSE))</f>
        <v>1207.4683544303796</v>
      </c>
      <c r="K88" s="10">
        <f t="shared" si="24"/>
        <v>603.73417721518979</v>
      </c>
      <c r="L88" s="10">
        <f t="shared" si="25"/>
        <v>603.73417721518979</v>
      </c>
      <c r="M88" s="10">
        <f t="shared" si="26"/>
        <v>0</v>
      </c>
      <c r="N88" s="13">
        <v>26.5</v>
      </c>
      <c r="O88" s="13">
        <v>200</v>
      </c>
      <c r="P88" s="13"/>
      <c r="Q88" s="13">
        <v>10</v>
      </c>
      <c r="R88" s="13" t="s">
        <v>124</v>
      </c>
      <c r="S88" s="13">
        <v>9.9397682414363899</v>
      </c>
      <c r="T88" s="13">
        <v>9.9397682414363899</v>
      </c>
      <c r="U88" s="13">
        <v>0</v>
      </c>
      <c r="V88" s="13">
        <f t="shared" si="27"/>
        <v>19.87953648287278</v>
      </c>
      <c r="W88" s="13">
        <f>((G88/(K88))*S88)/(VLOOKUP(D88,Chemicals!A:E,4,FALSE))</f>
        <v>8.1596811528957208E-4</v>
      </c>
      <c r="X88" s="13">
        <f>((H88/(L88))*T88)/(VLOOKUP(E88,Chemicals!A:E,4,FALSE))</f>
        <v>6.527318451034431E-3</v>
      </c>
      <c r="Y88" s="13">
        <f>((I88/(J88))*V88)/(VLOOKUP(F88,Chemicals!A:D,4,FALSE))</f>
        <v>0.49016335273000938</v>
      </c>
      <c r="Z88" s="14">
        <v>1</v>
      </c>
      <c r="AA88" s="14">
        <f t="shared" si="28"/>
        <v>7.9994773432023205</v>
      </c>
      <c r="AB88" s="14">
        <f t="shared" si="29"/>
        <v>600.71385578106742</v>
      </c>
      <c r="AC88" s="30">
        <v>10.102</v>
      </c>
      <c r="AD88" s="15">
        <v>20</v>
      </c>
      <c r="AE88" s="15">
        <v>60</v>
      </c>
      <c r="AF88" s="15">
        <v>60</v>
      </c>
      <c r="AG88" s="15" t="s">
        <v>121</v>
      </c>
      <c r="AH88" s="30">
        <v>10.167299999999999</v>
      </c>
      <c r="AI88" s="10">
        <f t="shared" si="30"/>
        <v>6.5299999999998803E-2</v>
      </c>
      <c r="AJ88" s="10">
        <f t="shared" si="31"/>
        <v>8.1596811528957208E-4</v>
      </c>
      <c r="AK88" s="10">
        <f>AJ88*(VLOOKUP(C88,Structures!A:D,4,FALSE))</f>
        <v>0.18571434303990661</v>
      </c>
      <c r="AL88" s="24">
        <f t="shared" si="32"/>
        <v>0.35161527608003346</v>
      </c>
      <c r="AM88" s="10" t="s">
        <v>233</v>
      </c>
      <c r="AN88" s="10" t="s">
        <v>234</v>
      </c>
      <c r="AO88" s="16"/>
      <c r="AP88" s="22" t="s">
        <v>94</v>
      </c>
      <c r="AQ88" s="10"/>
      <c r="AR88" s="10"/>
      <c r="AS88" s="10"/>
      <c r="AT88" s="10"/>
      <c r="AU88" s="10"/>
      <c r="AV88" s="34"/>
      <c r="AW88" s="35"/>
      <c r="AX88" s="10"/>
      <c r="AY88" s="24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2.75" customHeight="1">
      <c r="A89" s="10">
        <v>20220727</v>
      </c>
      <c r="B89" s="10">
        <v>41</v>
      </c>
      <c r="C89" s="10" t="s">
        <v>85</v>
      </c>
      <c r="D89" s="11" t="s">
        <v>149</v>
      </c>
      <c r="E89" s="11" t="s">
        <v>150</v>
      </c>
      <c r="F89" s="11" t="s">
        <v>151</v>
      </c>
      <c r="G89" s="12">
        <v>14.743</v>
      </c>
      <c r="H89" s="12">
        <v>32.553699999999999</v>
      </c>
      <c r="I89" s="12">
        <v>953.9</v>
      </c>
      <c r="J89" s="10">
        <f>I89/(VLOOKUP(F89,Chemicals!A:E,5,FALSE))</f>
        <v>1207.4683544303796</v>
      </c>
      <c r="K89" s="10">
        <f t="shared" si="24"/>
        <v>603.73417721518979</v>
      </c>
      <c r="L89" s="10">
        <f t="shared" si="25"/>
        <v>603.73417721518979</v>
      </c>
      <c r="M89" s="10">
        <f t="shared" si="26"/>
        <v>0</v>
      </c>
      <c r="N89" s="13">
        <v>26.5</v>
      </c>
      <c r="O89" s="13">
        <v>200</v>
      </c>
      <c r="P89" s="13"/>
      <c r="Q89" s="13">
        <v>15</v>
      </c>
      <c r="R89" s="13" t="s">
        <v>124</v>
      </c>
      <c r="S89" s="13">
        <v>9.9397682414363899</v>
      </c>
      <c r="T89" s="13">
        <v>9.9397682414363899</v>
      </c>
      <c r="U89" s="13">
        <v>0</v>
      </c>
      <c r="V89" s="13">
        <f t="shared" si="27"/>
        <v>19.87953648287278</v>
      </c>
      <c r="W89" s="13">
        <f>((G89/(K89))*S89)/(VLOOKUP(D89,Chemicals!A:E,4,FALSE))</f>
        <v>8.1596811528957208E-4</v>
      </c>
      <c r="X89" s="13">
        <f>((H89/(L89))*T89)/(VLOOKUP(E89,Chemicals!A:E,4,FALSE))</f>
        <v>6.527318451034431E-3</v>
      </c>
      <c r="Y89" s="13">
        <f>((I89/(J89))*V89)/(VLOOKUP(F89,Chemicals!A:D,4,FALSE))</f>
        <v>0.49016335273000938</v>
      </c>
      <c r="Z89" s="14">
        <v>1</v>
      </c>
      <c r="AA89" s="14">
        <f t="shared" si="28"/>
        <v>7.9994773432023205</v>
      </c>
      <c r="AB89" s="14">
        <f t="shared" si="29"/>
        <v>600.71385578106742</v>
      </c>
      <c r="AC89" s="30">
        <v>10.054600000000001</v>
      </c>
      <c r="AD89" s="15">
        <v>20</v>
      </c>
      <c r="AE89" s="15">
        <v>60</v>
      </c>
      <c r="AF89" s="15">
        <v>60</v>
      </c>
      <c r="AG89" s="15" t="s">
        <v>121</v>
      </c>
      <c r="AH89" s="30">
        <v>10.1244</v>
      </c>
      <c r="AI89" s="10">
        <f t="shared" si="30"/>
        <v>6.9799999999998974E-2</v>
      </c>
      <c r="AJ89" s="10">
        <f t="shared" si="31"/>
        <v>8.1596811528957208E-4</v>
      </c>
      <c r="AK89" s="10">
        <f>AJ89*(VLOOKUP(C89,Structures!A:D,4,FALSE))</f>
        <v>0.18571434303990661</v>
      </c>
      <c r="AL89" s="24">
        <f t="shared" si="32"/>
        <v>0.3758460378313388</v>
      </c>
      <c r="AM89" s="10" t="s">
        <v>235</v>
      </c>
      <c r="AN89" s="10" t="s">
        <v>236</v>
      </c>
      <c r="AO89" s="16"/>
      <c r="AP89" s="22" t="s">
        <v>94</v>
      </c>
      <c r="AQ89" s="10"/>
      <c r="AR89" s="10"/>
      <c r="AS89" s="10"/>
      <c r="AT89" s="10"/>
      <c r="AU89" s="10"/>
      <c r="AV89" s="34"/>
      <c r="AW89" s="35"/>
      <c r="AX89" s="10"/>
      <c r="AY89" s="24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2.75" customHeight="1">
      <c r="A90" s="10">
        <v>20220727</v>
      </c>
      <c r="B90" s="10">
        <v>42</v>
      </c>
      <c r="C90" s="10" t="s">
        <v>85</v>
      </c>
      <c r="D90" s="11" t="s">
        <v>149</v>
      </c>
      <c r="E90" s="11" t="s">
        <v>150</v>
      </c>
      <c r="F90" s="11" t="s">
        <v>151</v>
      </c>
      <c r="G90" s="12">
        <v>14.743</v>
      </c>
      <c r="H90" s="12">
        <v>32.553699999999999</v>
      </c>
      <c r="I90" s="12">
        <v>953.9</v>
      </c>
      <c r="J90" s="10">
        <f>I90/(VLOOKUP(F90,Chemicals!A:E,5,FALSE))</f>
        <v>1207.4683544303796</v>
      </c>
      <c r="K90" s="10">
        <f t="shared" si="24"/>
        <v>603.73417721518979</v>
      </c>
      <c r="L90" s="10">
        <f t="shared" si="25"/>
        <v>603.73417721518979</v>
      </c>
      <c r="M90" s="10">
        <f t="shared" si="26"/>
        <v>0</v>
      </c>
      <c r="N90" s="13">
        <v>26.5</v>
      </c>
      <c r="O90" s="13">
        <v>200</v>
      </c>
      <c r="P90" s="13"/>
      <c r="Q90" s="13">
        <v>15</v>
      </c>
      <c r="R90" s="13" t="s">
        <v>124</v>
      </c>
      <c r="S90" s="13">
        <v>9.9397682414363899</v>
      </c>
      <c r="T90" s="13">
        <v>9.9397682414363899</v>
      </c>
      <c r="U90" s="13">
        <v>0</v>
      </c>
      <c r="V90" s="13">
        <f t="shared" si="27"/>
        <v>19.87953648287278</v>
      </c>
      <c r="W90" s="13">
        <f>((G90/(K90))*S90)/(VLOOKUP(D90,Chemicals!A:E,4,FALSE))</f>
        <v>8.1596811528957208E-4</v>
      </c>
      <c r="X90" s="13">
        <f>((H90/(L90))*T90)/(VLOOKUP(E90,Chemicals!A:E,4,FALSE))</f>
        <v>6.527318451034431E-3</v>
      </c>
      <c r="Y90" s="13">
        <f>((I90/(J90))*V90)/(VLOOKUP(F90,Chemicals!A:D,4,FALSE))</f>
        <v>0.49016335273000938</v>
      </c>
      <c r="Z90" s="14">
        <v>1</v>
      </c>
      <c r="AA90" s="14">
        <f t="shared" si="28"/>
        <v>7.9994773432023205</v>
      </c>
      <c r="AB90" s="14">
        <f t="shared" si="29"/>
        <v>600.71385578106742</v>
      </c>
      <c r="AC90" s="30">
        <v>10.102399999999999</v>
      </c>
      <c r="AD90" s="15">
        <v>20</v>
      </c>
      <c r="AE90" s="15">
        <v>60</v>
      </c>
      <c r="AF90" s="15">
        <v>60</v>
      </c>
      <c r="AG90" s="15" t="s">
        <v>121</v>
      </c>
      <c r="AH90" s="30">
        <v>10.171099999999999</v>
      </c>
      <c r="AI90" s="10">
        <f t="shared" si="30"/>
        <v>6.8699999999999761E-2</v>
      </c>
      <c r="AJ90" s="10">
        <f t="shared" si="31"/>
        <v>8.1596811528957208E-4</v>
      </c>
      <c r="AK90" s="10">
        <f>AJ90*(VLOOKUP(C90,Structures!A:D,4,FALSE))</f>
        <v>0.18571434303990661</v>
      </c>
      <c r="AL90" s="24">
        <f t="shared" si="32"/>
        <v>0.36992296273657976</v>
      </c>
      <c r="AM90" s="10" t="s">
        <v>237</v>
      </c>
      <c r="AN90" s="10" t="s">
        <v>238</v>
      </c>
      <c r="AO90" s="16"/>
      <c r="AP90" s="22" t="s">
        <v>94</v>
      </c>
      <c r="AQ90" s="10"/>
      <c r="AR90" s="10"/>
      <c r="AS90" s="10"/>
      <c r="AT90" s="10"/>
      <c r="AU90" s="10"/>
      <c r="AV90" s="34"/>
      <c r="AW90" s="35"/>
      <c r="AX90" s="10"/>
      <c r="AY90" s="24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2.75" customHeight="1">
      <c r="A91" s="10">
        <v>20220727</v>
      </c>
      <c r="B91" s="10">
        <v>43</v>
      </c>
      <c r="C91" s="10" t="s">
        <v>85</v>
      </c>
      <c r="D91" s="11" t="s">
        <v>149</v>
      </c>
      <c r="E91" s="11" t="s">
        <v>150</v>
      </c>
      <c r="F91" s="11" t="s">
        <v>151</v>
      </c>
      <c r="G91" s="12">
        <v>14.743</v>
      </c>
      <c r="H91" s="12">
        <v>32.553699999999999</v>
      </c>
      <c r="I91" s="12">
        <v>953.9</v>
      </c>
      <c r="J91" s="10">
        <f>I91/(VLOOKUP(F91,Chemicals!A:E,5,FALSE))</f>
        <v>1207.4683544303796</v>
      </c>
      <c r="K91" s="10">
        <f t="shared" si="24"/>
        <v>603.73417721518979</v>
      </c>
      <c r="L91" s="10">
        <f t="shared" si="25"/>
        <v>603.73417721518979</v>
      </c>
      <c r="M91" s="10">
        <f t="shared" si="26"/>
        <v>0</v>
      </c>
      <c r="N91" s="13">
        <v>26.5</v>
      </c>
      <c r="O91" s="13">
        <v>200</v>
      </c>
      <c r="P91" s="13"/>
      <c r="Q91" s="13">
        <v>15</v>
      </c>
      <c r="R91" s="13" t="s">
        <v>124</v>
      </c>
      <c r="S91" s="13">
        <v>9.9397682414363899</v>
      </c>
      <c r="T91" s="13">
        <v>9.9397682414363899</v>
      </c>
      <c r="U91" s="13">
        <v>0</v>
      </c>
      <c r="V91" s="13">
        <f t="shared" si="27"/>
        <v>19.87953648287278</v>
      </c>
      <c r="W91" s="13">
        <f>((G91/(K91))*S91)/(VLOOKUP(D91,Chemicals!A:E,4,FALSE))</f>
        <v>8.1596811528957208E-4</v>
      </c>
      <c r="X91" s="13">
        <f>((H91/(L91))*T91)/(VLOOKUP(E91,Chemicals!A:E,4,FALSE))</f>
        <v>6.527318451034431E-3</v>
      </c>
      <c r="Y91" s="13">
        <f>((I91/(J91))*V91)/(VLOOKUP(F91,Chemicals!A:D,4,FALSE))</f>
        <v>0.49016335273000938</v>
      </c>
      <c r="Z91" s="14">
        <v>1</v>
      </c>
      <c r="AA91" s="14">
        <f t="shared" si="28"/>
        <v>7.9994773432023205</v>
      </c>
      <c r="AB91" s="14">
        <f t="shared" si="29"/>
        <v>600.71385578106742</v>
      </c>
      <c r="AC91" s="30">
        <v>10.073399999999999</v>
      </c>
      <c r="AD91" s="15">
        <v>20</v>
      </c>
      <c r="AE91" s="15">
        <v>60</v>
      </c>
      <c r="AF91" s="15">
        <v>60</v>
      </c>
      <c r="AG91" s="15" t="s">
        <v>121</v>
      </c>
      <c r="AH91" s="30">
        <v>10.1425</v>
      </c>
      <c r="AI91" s="10">
        <f t="shared" si="30"/>
        <v>6.9100000000000605E-2</v>
      </c>
      <c r="AJ91" s="10">
        <f t="shared" si="31"/>
        <v>8.1596811528957208E-4</v>
      </c>
      <c r="AK91" s="10">
        <f>AJ91*(VLOOKUP(C91,Structures!A:D,4,FALSE))</f>
        <v>0.18571434303990661</v>
      </c>
      <c r="AL91" s="24">
        <f t="shared" si="32"/>
        <v>0.37207680822558914</v>
      </c>
      <c r="AM91" s="10" t="s">
        <v>239</v>
      </c>
      <c r="AN91" s="10" t="s">
        <v>240</v>
      </c>
      <c r="AO91" s="16"/>
      <c r="AP91" s="22" t="s">
        <v>94</v>
      </c>
      <c r="AQ91" s="10"/>
      <c r="AR91" s="10"/>
      <c r="AS91" s="10"/>
      <c r="AT91" s="10"/>
      <c r="AU91" s="10"/>
      <c r="AV91" s="34"/>
      <c r="AW91" s="35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2.75" customHeight="1">
      <c r="A92" s="10">
        <v>20220727</v>
      </c>
      <c r="B92" s="10">
        <v>44</v>
      </c>
      <c r="C92" s="10" t="s">
        <v>85</v>
      </c>
      <c r="D92" s="11" t="s">
        <v>149</v>
      </c>
      <c r="E92" s="11" t="s">
        <v>150</v>
      </c>
      <c r="F92" s="11" t="s">
        <v>151</v>
      </c>
      <c r="G92" s="12">
        <v>14.743</v>
      </c>
      <c r="H92" s="12">
        <v>32.553699999999999</v>
      </c>
      <c r="I92" s="12">
        <v>953.9</v>
      </c>
      <c r="J92" s="10">
        <f>I92/(VLOOKUP(F92,Chemicals!A:E,5,FALSE))</f>
        <v>1207.4683544303796</v>
      </c>
      <c r="K92" s="10">
        <f t="shared" si="24"/>
        <v>603.73417721518979</v>
      </c>
      <c r="L92" s="10">
        <f t="shared" si="25"/>
        <v>603.73417721518979</v>
      </c>
      <c r="M92" s="10">
        <f t="shared" si="26"/>
        <v>0</v>
      </c>
      <c r="N92" s="13">
        <v>26.5</v>
      </c>
      <c r="O92" s="13">
        <v>200</v>
      </c>
      <c r="P92" s="13"/>
      <c r="Q92" s="13">
        <v>15</v>
      </c>
      <c r="R92" s="13" t="s">
        <v>124</v>
      </c>
      <c r="S92" s="13">
        <v>9.9397682414363899</v>
      </c>
      <c r="T92" s="13">
        <v>9.9397682414363899</v>
      </c>
      <c r="U92" s="13">
        <v>0</v>
      </c>
      <c r="V92" s="13">
        <f t="shared" si="27"/>
        <v>19.87953648287278</v>
      </c>
      <c r="W92" s="13">
        <f>((G92/(K92))*S92)/(VLOOKUP(D92,Chemicals!A:E,4,FALSE))</f>
        <v>8.1596811528957208E-4</v>
      </c>
      <c r="X92" s="13">
        <f>((H92/(L92))*T92)/(VLOOKUP(E92,Chemicals!A:E,4,FALSE))</f>
        <v>6.527318451034431E-3</v>
      </c>
      <c r="Y92" s="13">
        <f>((I92/(J92))*V92)/(VLOOKUP(F92,Chemicals!A:D,4,FALSE))</f>
        <v>0.49016335273000938</v>
      </c>
      <c r="Z92" s="14">
        <v>1</v>
      </c>
      <c r="AA92" s="14">
        <f t="shared" si="28"/>
        <v>7.9994773432023205</v>
      </c>
      <c r="AB92" s="14">
        <f t="shared" si="29"/>
        <v>600.71385578106742</v>
      </c>
      <c r="AC92" s="30">
        <v>10.0999</v>
      </c>
      <c r="AD92" s="15">
        <v>20</v>
      </c>
      <c r="AE92" s="15">
        <v>60</v>
      </c>
      <c r="AF92" s="15">
        <v>60</v>
      </c>
      <c r="AG92" s="15" t="s">
        <v>121</v>
      </c>
      <c r="AH92" s="30">
        <v>10.1669</v>
      </c>
      <c r="AI92" s="10">
        <f t="shared" si="30"/>
        <v>6.7000000000000171E-2</v>
      </c>
      <c r="AJ92" s="10">
        <f t="shared" si="31"/>
        <v>8.1596811528957208E-4</v>
      </c>
      <c r="AK92" s="10">
        <f>AJ92*(VLOOKUP(C92,Structures!A:D,4,FALSE))</f>
        <v>0.18571434303990661</v>
      </c>
      <c r="AL92" s="24">
        <f t="shared" si="32"/>
        <v>0.36076911940831141</v>
      </c>
      <c r="AM92" s="10" t="s">
        <v>241</v>
      </c>
      <c r="AN92" s="10" t="s">
        <v>242</v>
      </c>
      <c r="AO92" s="16"/>
      <c r="AP92" s="22" t="s">
        <v>94</v>
      </c>
      <c r="AQ92" s="10"/>
      <c r="AR92" s="10"/>
      <c r="AS92" s="10"/>
      <c r="AT92" s="10"/>
      <c r="AU92" s="10"/>
      <c r="AV92" s="34"/>
      <c r="AW92" s="35"/>
      <c r="AX92" s="10"/>
      <c r="AY92" s="24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2.75" customHeight="1">
      <c r="A93" s="10">
        <v>20220727</v>
      </c>
      <c r="B93" s="10">
        <v>45</v>
      </c>
      <c r="C93" s="10" t="s">
        <v>85</v>
      </c>
      <c r="D93" s="11" t="s">
        <v>149</v>
      </c>
      <c r="E93" s="11" t="s">
        <v>150</v>
      </c>
      <c r="F93" s="11" t="s">
        <v>151</v>
      </c>
      <c r="G93" s="12">
        <v>14.743</v>
      </c>
      <c r="H93" s="12">
        <v>32.553699999999999</v>
      </c>
      <c r="I93" s="12">
        <v>953.9</v>
      </c>
      <c r="J93" s="10">
        <f>I93/(VLOOKUP(F93,Chemicals!A:E,5,FALSE))</f>
        <v>1207.4683544303796</v>
      </c>
      <c r="K93" s="10">
        <f t="shared" si="24"/>
        <v>603.73417721518979</v>
      </c>
      <c r="L93" s="10">
        <f t="shared" si="25"/>
        <v>603.73417721518979</v>
      </c>
      <c r="M93" s="10">
        <f t="shared" si="26"/>
        <v>0</v>
      </c>
      <c r="N93" s="13">
        <v>26.5</v>
      </c>
      <c r="O93" s="13">
        <v>200</v>
      </c>
      <c r="P93" s="13">
        <v>20</v>
      </c>
      <c r="Q93" s="13">
        <v>1</v>
      </c>
      <c r="R93" s="13" t="s">
        <v>90</v>
      </c>
      <c r="S93" s="13">
        <v>9.9397682414363899</v>
      </c>
      <c r="T93" s="13">
        <v>9.9397682414363899</v>
      </c>
      <c r="U93" s="13">
        <v>0</v>
      </c>
      <c r="V93" s="13">
        <f t="shared" si="27"/>
        <v>19.87953648287278</v>
      </c>
      <c r="W93" s="13">
        <f>((G93/(K93))*S93)/(VLOOKUP(D93,Chemicals!A:E,4,FALSE))</f>
        <v>8.1596811528957208E-4</v>
      </c>
      <c r="X93" s="13">
        <f>((H93/(L93))*T93)/(VLOOKUP(E93,Chemicals!A:E,4,FALSE))</f>
        <v>6.527318451034431E-3</v>
      </c>
      <c r="Y93" s="13">
        <f>((I93/(J93))*V93)/(VLOOKUP(F93,Chemicals!A:D,4,FALSE))</f>
        <v>0.49016335273000938</v>
      </c>
      <c r="Z93" s="14">
        <v>1</v>
      </c>
      <c r="AA93" s="14">
        <f t="shared" si="28"/>
        <v>7.9994773432023205</v>
      </c>
      <c r="AB93" s="14">
        <f t="shared" si="29"/>
        <v>600.71385578106742</v>
      </c>
      <c r="AC93" s="38">
        <v>10.0867</v>
      </c>
      <c r="AD93" s="15">
        <v>20</v>
      </c>
      <c r="AE93" s="15">
        <v>60</v>
      </c>
      <c r="AF93" s="15">
        <v>60</v>
      </c>
      <c r="AG93" s="15" t="s">
        <v>121</v>
      </c>
      <c r="AH93" s="30">
        <v>10.149699999999999</v>
      </c>
      <c r="AI93" s="10">
        <f t="shared" si="30"/>
        <v>6.2999999999998835E-2</v>
      </c>
      <c r="AJ93" s="10">
        <f t="shared" si="31"/>
        <v>8.1596811528957208E-4</v>
      </c>
      <c r="AK93" s="10">
        <f>AJ93*(VLOOKUP(C93,Structures!A:D,4,FALSE))</f>
        <v>0.18571434303990661</v>
      </c>
      <c r="AL93" s="24">
        <f t="shared" si="32"/>
        <v>0.33923066451825579</v>
      </c>
      <c r="AM93" s="10" t="s">
        <v>243</v>
      </c>
      <c r="AN93" s="10" t="s">
        <v>116</v>
      </c>
      <c r="AO93" s="16"/>
      <c r="AP93" s="22" t="s">
        <v>94</v>
      </c>
      <c r="AQ93" s="10"/>
      <c r="AR93" s="10"/>
      <c r="AS93" s="10"/>
      <c r="AT93" s="10"/>
      <c r="AU93" s="10"/>
      <c r="AV93" s="34"/>
      <c r="AW93" s="10"/>
      <c r="AX93" s="10"/>
      <c r="AY93" s="24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2.75" customHeight="1">
      <c r="A94" s="10">
        <v>20220727</v>
      </c>
      <c r="B94" s="10">
        <v>46</v>
      </c>
      <c r="C94" s="10" t="s">
        <v>85</v>
      </c>
      <c r="D94" s="11" t="s">
        <v>149</v>
      </c>
      <c r="E94" s="11" t="s">
        <v>150</v>
      </c>
      <c r="F94" s="11" t="s">
        <v>151</v>
      </c>
      <c r="G94" s="12">
        <v>14.743</v>
      </c>
      <c r="H94" s="12">
        <v>32.553699999999999</v>
      </c>
      <c r="I94" s="12">
        <v>953.9</v>
      </c>
      <c r="J94" s="10">
        <f>I94/(VLOOKUP(F94,Chemicals!A:E,5,FALSE))</f>
        <v>1207.4683544303796</v>
      </c>
      <c r="K94" s="10">
        <f t="shared" si="24"/>
        <v>603.73417721518979</v>
      </c>
      <c r="L94" s="10">
        <f t="shared" si="25"/>
        <v>603.73417721518979</v>
      </c>
      <c r="M94" s="10">
        <f t="shared" si="26"/>
        <v>0</v>
      </c>
      <c r="N94" s="13">
        <v>26.5</v>
      </c>
      <c r="O94" s="13">
        <v>200</v>
      </c>
      <c r="P94" s="13">
        <v>20</v>
      </c>
      <c r="Q94" s="13">
        <v>2</v>
      </c>
      <c r="R94" s="13" t="s">
        <v>90</v>
      </c>
      <c r="S94" s="13">
        <v>9.9397682414363899</v>
      </c>
      <c r="T94" s="13">
        <v>9.9397682414363899</v>
      </c>
      <c r="U94" s="13">
        <v>0</v>
      </c>
      <c r="V94" s="13">
        <f t="shared" si="27"/>
        <v>19.87953648287278</v>
      </c>
      <c r="W94" s="13">
        <f>((G94/(K94))*S94)/(VLOOKUP(D94,Chemicals!A:E,4,FALSE))</f>
        <v>8.1596811528957208E-4</v>
      </c>
      <c r="X94" s="13">
        <f>((H94/(L94))*T94)/(VLOOKUP(E94,Chemicals!A:E,4,FALSE))</f>
        <v>6.527318451034431E-3</v>
      </c>
      <c r="Y94" s="13">
        <f>((I94/(J94))*V94)/(VLOOKUP(F94,Chemicals!A:D,4,FALSE))</f>
        <v>0.49016335273000938</v>
      </c>
      <c r="Z94" s="14">
        <v>1</v>
      </c>
      <c r="AA94" s="14">
        <f t="shared" si="28"/>
        <v>7.9994773432023205</v>
      </c>
      <c r="AB94" s="14">
        <f t="shared" si="29"/>
        <v>600.71385578106742</v>
      </c>
      <c r="AC94" s="30">
        <v>10.0876</v>
      </c>
      <c r="AD94" s="15">
        <v>20</v>
      </c>
      <c r="AE94" s="15">
        <v>60</v>
      </c>
      <c r="AF94" s="15">
        <v>60</v>
      </c>
      <c r="AG94" s="15" t="s">
        <v>121</v>
      </c>
      <c r="AH94" s="30">
        <v>10.1557</v>
      </c>
      <c r="AI94" s="10">
        <f t="shared" si="30"/>
        <v>6.8099999999999383E-2</v>
      </c>
      <c r="AJ94" s="10">
        <f t="shared" si="31"/>
        <v>8.1596811528957208E-4</v>
      </c>
      <c r="AK94" s="10">
        <f>AJ94*(VLOOKUP(C94,Structures!A:D,4,FALSE))</f>
        <v>0.18571434303990661</v>
      </c>
      <c r="AL94" s="24">
        <f t="shared" si="32"/>
        <v>0.36669219450307045</v>
      </c>
      <c r="AM94" s="10" t="s">
        <v>244</v>
      </c>
      <c r="AN94" s="10" t="s">
        <v>118</v>
      </c>
      <c r="AO94" s="16"/>
      <c r="AP94" s="22" t="s">
        <v>94</v>
      </c>
      <c r="AQ94" s="10"/>
      <c r="AR94" s="10"/>
      <c r="AS94" s="10"/>
      <c r="AT94" s="10"/>
      <c r="AU94" s="10"/>
      <c r="AV94" s="34"/>
      <c r="AW94" s="10"/>
      <c r="AX94" s="10"/>
      <c r="AY94" s="24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2.75" customHeight="1">
      <c r="A95" s="10">
        <v>20220727</v>
      </c>
      <c r="B95" s="10">
        <v>47</v>
      </c>
      <c r="C95" s="10" t="s">
        <v>85</v>
      </c>
      <c r="D95" s="11" t="s">
        <v>149</v>
      </c>
      <c r="E95" s="11" t="s">
        <v>150</v>
      </c>
      <c r="F95" s="11" t="s">
        <v>151</v>
      </c>
      <c r="G95" s="12">
        <v>14.743</v>
      </c>
      <c r="H95" s="12">
        <v>32.553699999999999</v>
      </c>
      <c r="I95" s="12">
        <v>953.9</v>
      </c>
      <c r="J95" s="10">
        <f>I95/(VLOOKUP(F95,Chemicals!A:E,5,FALSE))</f>
        <v>1207.4683544303796</v>
      </c>
      <c r="K95" s="10">
        <f t="shared" si="24"/>
        <v>603.73417721518979</v>
      </c>
      <c r="L95" s="10">
        <f t="shared" si="25"/>
        <v>603.73417721518979</v>
      </c>
      <c r="M95" s="10">
        <f t="shared" si="26"/>
        <v>0</v>
      </c>
      <c r="N95" s="13">
        <v>26.5</v>
      </c>
      <c r="O95" s="13">
        <v>200</v>
      </c>
      <c r="P95" s="13">
        <v>20</v>
      </c>
      <c r="Q95" s="13">
        <v>5</v>
      </c>
      <c r="R95" s="13" t="s">
        <v>90</v>
      </c>
      <c r="S95" s="13">
        <v>9.9397682414363899</v>
      </c>
      <c r="T95" s="13">
        <v>9.9397682414363899</v>
      </c>
      <c r="U95" s="13">
        <v>0</v>
      </c>
      <c r="V95" s="13">
        <f t="shared" si="27"/>
        <v>19.87953648287278</v>
      </c>
      <c r="W95" s="13">
        <f>((G95/(K95))*S95)/(VLOOKUP(D95,Chemicals!A:E,4,FALSE))</f>
        <v>8.1596811528957208E-4</v>
      </c>
      <c r="X95" s="13">
        <f>((H95/(L95))*T95)/(VLOOKUP(E95,Chemicals!A:E,4,FALSE))</f>
        <v>6.527318451034431E-3</v>
      </c>
      <c r="Y95" s="13">
        <f>((I95/(J95))*V95)/(VLOOKUP(F95,Chemicals!A:D,4,FALSE))</f>
        <v>0.49016335273000938</v>
      </c>
      <c r="Z95" s="14">
        <v>1</v>
      </c>
      <c r="AA95" s="14">
        <f t="shared" si="28"/>
        <v>7.9994773432023205</v>
      </c>
      <c r="AB95" s="14">
        <f t="shared" si="29"/>
        <v>600.71385578106742</v>
      </c>
      <c r="AC95" s="30">
        <v>10.1188</v>
      </c>
      <c r="AD95" s="15">
        <v>20</v>
      </c>
      <c r="AE95" s="15">
        <v>60</v>
      </c>
      <c r="AF95" s="15">
        <v>60</v>
      </c>
      <c r="AG95" s="15" t="s">
        <v>121</v>
      </c>
      <c r="AH95" s="30">
        <v>10.189399999999999</v>
      </c>
      <c r="AI95" s="10">
        <f t="shared" si="30"/>
        <v>7.0599999999998886E-2</v>
      </c>
      <c r="AJ95" s="10">
        <f t="shared" si="31"/>
        <v>8.1596811528957208E-4</v>
      </c>
      <c r="AK95" s="10">
        <f>AJ95*(VLOOKUP(C95,Structures!A:D,4,FALSE))</f>
        <v>0.18571434303990661</v>
      </c>
      <c r="AL95" s="24">
        <f t="shared" si="32"/>
        <v>0.380153728809348</v>
      </c>
      <c r="AM95" s="10" t="s">
        <v>245</v>
      </c>
      <c r="AN95" s="10" t="s">
        <v>142</v>
      </c>
      <c r="AO95" s="16"/>
      <c r="AP95" s="22" t="s">
        <v>94</v>
      </c>
      <c r="AQ95" s="10"/>
      <c r="AR95" s="10"/>
      <c r="AS95" s="17"/>
      <c r="AT95" s="10"/>
      <c r="AU95" s="10"/>
      <c r="AV95" s="34"/>
      <c r="AW95" s="10"/>
      <c r="AX95" s="10"/>
      <c r="AY95" s="24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2.75" customHeight="1">
      <c r="A96" s="10">
        <v>20220727</v>
      </c>
      <c r="B96" s="10">
        <v>48</v>
      </c>
      <c r="C96" s="10" t="s">
        <v>85</v>
      </c>
      <c r="D96" s="11" t="s">
        <v>149</v>
      </c>
      <c r="E96" s="11" t="s">
        <v>150</v>
      </c>
      <c r="F96" s="11" t="s">
        <v>151</v>
      </c>
      <c r="G96" s="12">
        <v>14.743</v>
      </c>
      <c r="H96" s="12">
        <v>32.553699999999999</v>
      </c>
      <c r="I96" s="12">
        <v>953.9</v>
      </c>
      <c r="J96" s="10">
        <f>I96/(VLOOKUP(F96,Chemicals!A:E,5,FALSE))</f>
        <v>1207.4683544303796</v>
      </c>
      <c r="K96" s="10">
        <f t="shared" si="24"/>
        <v>603.73417721518979</v>
      </c>
      <c r="L96" s="10">
        <f t="shared" si="25"/>
        <v>603.73417721518979</v>
      </c>
      <c r="M96" s="10">
        <f t="shared" si="26"/>
        <v>0</v>
      </c>
      <c r="N96" s="13">
        <v>26.5</v>
      </c>
      <c r="O96" s="13">
        <v>200</v>
      </c>
      <c r="P96" s="13">
        <v>20</v>
      </c>
      <c r="Q96" s="13">
        <v>10</v>
      </c>
      <c r="R96" s="13" t="s">
        <v>90</v>
      </c>
      <c r="S96" s="13">
        <v>9.9397682414363899</v>
      </c>
      <c r="T96" s="13">
        <v>9.9397682414363899</v>
      </c>
      <c r="U96" s="13">
        <v>0</v>
      </c>
      <c r="V96" s="13">
        <f t="shared" si="27"/>
        <v>19.87953648287278</v>
      </c>
      <c r="W96" s="13">
        <f>((G96/(K96))*S96)/(VLOOKUP(D96,Chemicals!A:E,4,FALSE))</f>
        <v>8.1596811528957208E-4</v>
      </c>
      <c r="X96" s="13">
        <f>((H96/(L96))*T96)/(VLOOKUP(E96,Chemicals!A:E,4,FALSE))</f>
        <v>6.527318451034431E-3</v>
      </c>
      <c r="Y96" s="13">
        <f>((I96/(J96))*V96)/(VLOOKUP(F96,Chemicals!A:D,4,FALSE))</f>
        <v>0.49016335273000938</v>
      </c>
      <c r="Z96" s="14">
        <v>1</v>
      </c>
      <c r="AA96" s="14">
        <f t="shared" si="28"/>
        <v>7.9994773432023205</v>
      </c>
      <c r="AB96" s="14">
        <f t="shared" si="29"/>
        <v>600.71385578106742</v>
      </c>
      <c r="AC96" s="30">
        <v>10.0886</v>
      </c>
      <c r="AD96" s="15">
        <v>20</v>
      </c>
      <c r="AE96" s="15">
        <v>60</v>
      </c>
      <c r="AF96" s="15">
        <v>60</v>
      </c>
      <c r="AG96" s="15" t="s">
        <v>121</v>
      </c>
      <c r="AH96" s="30">
        <v>10.0886</v>
      </c>
      <c r="AI96" s="10">
        <f t="shared" si="30"/>
        <v>0</v>
      </c>
      <c r="AJ96" s="10">
        <f t="shared" si="31"/>
        <v>8.1596811528957208E-4</v>
      </c>
      <c r="AK96" s="10">
        <f>AJ96*(VLOOKUP(C96,Structures!A:D,4,FALSE))</f>
        <v>0.18571434303990661</v>
      </c>
      <c r="AL96" s="24">
        <f t="shared" si="32"/>
        <v>0</v>
      </c>
      <c r="AM96" s="10" t="s">
        <v>246</v>
      </c>
      <c r="AN96" s="10" t="s">
        <v>143</v>
      </c>
      <c r="AO96" s="16"/>
      <c r="AP96" s="22" t="s">
        <v>94</v>
      </c>
      <c r="AQ96" s="10"/>
      <c r="AR96" s="10"/>
      <c r="AS96" s="17"/>
      <c r="AT96" s="10"/>
      <c r="AU96" s="10"/>
      <c r="AV96" s="34"/>
      <c r="AW96" s="10"/>
      <c r="AX96" s="10"/>
      <c r="AY96" s="24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2.75" customHeight="1">
      <c r="A97" s="10">
        <v>20220727</v>
      </c>
      <c r="B97" s="10">
        <v>49</v>
      </c>
      <c r="C97" s="10" t="s">
        <v>85</v>
      </c>
      <c r="D97" s="11" t="s">
        <v>149</v>
      </c>
      <c r="E97" s="11" t="s">
        <v>150</v>
      </c>
      <c r="F97" s="11" t="s">
        <v>151</v>
      </c>
      <c r="G97" s="12">
        <v>14.743</v>
      </c>
      <c r="H97" s="12">
        <v>32.553699999999999</v>
      </c>
      <c r="I97" s="12">
        <v>953.9</v>
      </c>
      <c r="J97" s="10">
        <f>I97/(VLOOKUP(F97,Chemicals!A:E,5,FALSE))</f>
        <v>1207.4683544303796</v>
      </c>
      <c r="K97" s="10">
        <f t="shared" si="24"/>
        <v>603.73417721518979</v>
      </c>
      <c r="L97" s="10">
        <f t="shared" si="25"/>
        <v>603.73417721518979</v>
      </c>
      <c r="M97" s="10">
        <f t="shared" si="26"/>
        <v>0</v>
      </c>
      <c r="N97" s="13">
        <v>26.5</v>
      </c>
      <c r="O97" s="13">
        <v>200</v>
      </c>
      <c r="P97" s="13">
        <v>20</v>
      </c>
      <c r="Q97" s="13">
        <v>15</v>
      </c>
      <c r="R97" s="13" t="s">
        <v>90</v>
      </c>
      <c r="S97" s="13">
        <v>9.9397682414363899</v>
      </c>
      <c r="T97" s="13">
        <v>9.9397682414363899</v>
      </c>
      <c r="U97" s="13">
        <v>0</v>
      </c>
      <c r="V97" s="13">
        <f t="shared" si="27"/>
        <v>19.87953648287278</v>
      </c>
      <c r="W97" s="13">
        <f>((G97/(K97))*S97)/(VLOOKUP(D97,Chemicals!A:E,4,FALSE))</f>
        <v>8.1596811528957208E-4</v>
      </c>
      <c r="X97" s="13">
        <f>((H97/(L97))*T97)/(VLOOKUP(E97,Chemicals!A:E,4,FALSE))</f>
        <v>6.527318451034431E-3</v>
      </c>
      <c r="Y97" s="13">
        <f>((I97/(J97))*V97)/(VLOOKUP(F97,Chemicals!A:D,4,FALSE))</f>
        <v>0.49016335273000938</v>
      </c>
      <c r="Z97" s="14">
        <v>1</v>
      </c>
      <c r="AA97" s="14">
        <f t="shared" si="28"/>
        <v>7.9994773432023205</v>
      </c>
      <c r="AB97" s="14">
        <f t="shared" si="29"/>
        <v>600.71385578106742</v>
      </c>
      <c r="AC97" s="30">
        <v>10.0686</v>
      </c>
      <c r="AD97" s="15">
        <v>20</v>
      </c>
      <c r="AE97" s="15">
        <v>60</v>
      </c>
      <c r="AF97" s="15">
        <v>60</v>
      </c>
      <c r="AG97" s="15" t="s">
        <v>121</v>
      </c>
      <c r="AH97" s="30">
        <v>10.141</v>
      </c>
      <c r="AI97" s="10">
        <f t="shared" si="30"/>
        <v>7.240000000000002E-2</v>
      </c>
      <c r="AJ97" s="10">
        <f t="shared" si="31"/>
        <v>8.1596811528957208E-4</v>
      </c>
      <c r="AK97" s="10">
        <f>AJ97*(VLOOKUP(C97,Structures!A:D,4,FALSE))</f>
        <v>0.18571434303990661</v>
      </c>
      <c r="AL97" s="24">
        <f t="shared" si="32"/>
        <v>0.3898460335098759</v>
      </c>
      <c r="AM97" s="10" t="s">
        <v>247</v>
      </c>
      <c r="AN97" s="10" t="s">
        <v>145</v>
      </c>
      <c r="AO97" s="16"/>
      <c r="AP97" s="22" t="s">
        <v>94</v>
      </c>
      <c r="AQ97" s="10"/>
      <c r="AR97" s="10"/>
      <c r="AS97" s="17"/>
      <c r="AT97" s="10"/>
      <c r="AU97" s="10"/>
      <c r="AV97" s="34"/>
      <c r="AW97" s="10"/>
      <c r="AX97" s="10"/>
      <c r="AY97" s="24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2.75" customHeight="1">
      <c r="A98" s="10">
        <v>20220727</v>
      </c>
      <c r="B98" s="10">
        <v>50</v>
      </c>
      <c r="C98" s="10" t="s">
        <v>85</v>
      </c>
      <c r="D98" s="11" t="s">
        <v>149</v>
      </c>
      <c r="E98" s="11" t="s">
        <v>150</v>
      </c>
      <c r="F98" s="11" t="s">
        <v>151</v>
      </c>
      <c r="G98" s="12">
        <v>14.743</v>
      </c>
      <c r="H98" s="12">
        <v>32.553699999999999</v>
      </c>
      <c r="I98" s="12">
        <v>953.9</v>
      </c>
      <c r="J98" s="10">
        <f>I98/(VLOOKUP(F98,Chemicals!A:E,5,FALSE))</f>
        <v>1207.4683544303796</v>
      </c>
      <c r="K98" s="10">
        <f t="shared" si="24"/>
        <v>603.73417721518979</v>
      </c>
      <c r="L98" s="10">
        <f t="shared" si="25"/>
        <v>603.73417721518979</v>
      </c>
      <c r="M98" s="10">
        <f t="shared" si="26"/>
        <v>0</v>
      </c>
      <c r="N98" s="13">
        <v>26.5</v>
      </c>
      <c r="O98" s="13">
        <v>200</v>
      </c>
      <c r="P98" s="13">
        <v>20</v>
      </c>
      <c r="Q98" s="13">
        <v>1</v>
      </c>
      <c r="R98" s="13" t="s">
        <v>4</v>
      </c>
      <c r="S98" s="13">
        <v>9.9397682414363899</v>
      </c>
      <c r="T98" s="13">
        <v>9.9397682414363899</v>
      </c>
      <c r="U98" s="13">
        <v>0</v>
      </c>
      <c r="V98" s="13">
        <f t="shared" si="27"/>
        <v>19.87953648287278</v>
      </c>
      <c r="W98" s="13">
        <f>((G98/(K98))*S98)/(VLOOKUP(D98,Chemicals!A:E,4,FALSE))</f>
        <v>8.1596811528957208E-4</v>
      </c>
      <c r="X98" s="13">
        <f>((H98/(L98))*T98)/(VLOOKUP(E98,Chemicals!A:E,4,FALSE))</f>
        <v>6.527318451034431E-3</v>
      </c>
      <c r="Y98" s="13">
        <f>((I98/(J98))*V98)/(VLOOKUP(F98,Chemicals!A:D,4,FALSE))</f>
        <v>0.49016335273000938</v>
      </c>
      <c r="Z98" s="14">
        <v>1</v>
      </c>
      <c r="AA98" s="14">
        <f t="shared" si="28"/>
        <v>7.9994773432023205</v>
      </c>
      <c r="AB98" s="14">
        <f t="shared" si="29"/>
        <v>600.71385578106742</v>
      </c>
      <c r="AC98" s="30">
        <v>10.0359</v>
      </c>
      <c r="AD98" s="15">
        <v>20</v>
      </c>
      <c r="AE98" s="15">
        <v>60</v>
      </c>
      <c r="AF98" s="15">
        <v>60</v>
      </c>
      <c r="AG98" s="15" t="s">
        <v>121</v>
      </c>
      <c r="AH98" s="30">
        <v>10.108000000000001</v>
      </c>
      <c r="AI98" s="10">
        <f t="shared" si="30"/>
        <v>7.2100000000000719E-2</v>
      </c>
      <c r="AJ98" s="10">
        <f t="shared" si="31"/>
        <v>8.1596811528957208E-4</v>
      </c>
      <c r="AK98" s="10">
        <f>AJ98*(VLOOKUP(C98,Structures!A:D,4,FALSE))</f>
        <v>0.18571434303990661</v>
      </c>
      <c r="AL98" s="24">
        <f t="shared" si="32"/>
        <v>0.38823064939312601</v>
      </c>
      <c r="AM98" s="10" t="s">
        <v>248</v>
      </c>
      <c r="AN98" s="10" t="s">
        <v>249</v>
      </c>
      <c r="AO98" s="16"/>
      <c r="AP98" s="22" t="s">
        <v>94</v>
      </c>
      <c r="AQ98" s="10"/>
      <c r="AR98" s="10"/>
      <c r="AS98" s="17"/>
      <c r="AT98" s="10"/>
      <c r="AU98" s="10"/>
      <c r="AV98" s="34"/>
      <c r="AW98" s="10"/>
      <c r="AX98" s="10"/>
      <c r="AY98" s="24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2.75" customHeight="1">
      <c r="A99" s="10">
        <v>20220727</v>
      </c>
      <c r="B99" s="10">
        <v>51</v>
      </c>
      <c r="C99" s="10" t="s">
        <v>85</v>
      </c>
      <c r="D99" s="11" t="s">
        <v>149</v>
      </c>
      <c r="E99" s="11" t="s">
        <v>150</v>
      </c>
      <c r="F99" s="11" t="s">
        <v>151</v>
      </c>
      <c r="G99" s="12">
        <v>14.743</v>
      </c>
      <c r="H99" s="12">
        <v>32.553699999999999</v>
      </c>
      <c r="I99" s="12">
        <v>953.9</v>
      </c>
      <c r="J99" s="10">
        <f>I99/(VLOOKUP(F99,Chemicals!A:E,5,FALSE))</f>
        <v>1207.4683544303796</v>
      </c>
      <c r="K99" s="10">
        <f t="shared" si="24"/>
        <v>603.73417721518979</v>
      </c>
      <c r="L99" s="10">
        <f t="shared" si="25"/>
        <v>603.73417721518979</v>
      </c>
      <c r="M99" s="10">
        <f t="shared" si="26"/>
        <v>0</v>
      </c>
      <c r="N99" s="13">
        <v>26.5</v>
      </c>
      <c r="O99" s="13">
        <v>200</v>
      </c>
      <c r="P99" s="13">
        <v>20</v>
      </c>
      <c r="Q99" s="13">
        <v>2</v>
      </c>
      <c r="R99" s="13" t="s">
        <v>4</v>
      </c>
      <c r="S99" s="13">
        <v>9.9397682414363899</v>
      </c>
      <c r="T99" s="13">
        <v>9.9397682414363899</v>
      </c>
      <c r="U99" s="13">
        <v>0</v>
      </c>
      <c r="V99" s="13">
        <f t="shared" si="27"/>
        <v>19.87953648287278</v>
      </c>
      <c r="W99" s="13">
        <f>((G99/(K99))*S99)/(VLOOKUP(D99,Chemicals!A:E,4,FALSE))</f>
        <v>8.1596811528957208E-4</v>
      </c>
      <c r="X99" s="13">
        <f>((H99/(L99))*T99)/(VLOOKUP(E99,Chemicals!A:E,4,FALSE))</f>
        <v>6.527318451034431E-3</v>
      </c>
      <c r="Y99" s="13">
        <f>((I99/(J99))*V99)/(VLOOKUP(F99,Chemicals!A:D,4,FALSE))</f>
        <v>0.49016335273000938</v>
      </c>
      <c r="Z99" s="14">
        <v>1</v>
      </c>
      <c r="AA99" s="14">
        <f t="shared" si="28"/>
        <v>7.9994773432023205</v>
      </c>
      <c r="AB99" s="14">
        <f t="shared" si="29"/>
        <v>600.71385578106742</v>
      </c>
      <c r="AC99" s="30">
        <v>10.0402</v>
      </c>
      <c r="AD99" s="15">
        <v>20</v>
      </c>
      <c r="AE99" s="15">
        <v>60</v>
      </c>
      <c r="AF99" s="15">
        <v>60</v>
      </c>
      <c r="AG99" s="15" t="s">
        <v>121</v>
      </c>
      <c r="AH99" s="30">
        <v>10.117900000000001</v>
      </c>
      <c r="AI99" s="10">
        <f t="shared" si="30"/>
        <v>7.7700000000000102E-2</v>
      </c>
      <c r="AJ99" s="10">
        <f t="shared" si="31"/>
        <v>8.1596811528957208E-4</v>
      </c>
      <c r="AK99" s="10">
        <f>AJ99*(VLOOKUP(C99,Structures!A:D,4,FALSE))</f>
        <v>0.18571434303990661</v>
      </c>
      <c r="AL99" s="24">
        <f t="shared" si="32"/>
        <v>0.41838448623919045</v>
      </c>
      <c r="AM99" s="10" t="s">
        <v>250</v>
      </c>
      <c r="AN99" s="10" t="s">
        <v>251</v>
      </c>
      <c r="AO99" s="16"/>
      <c r="AP99" s="22" t="s">
        <v>94</v>
      </c>
      <c r="AQ99" s="10"/>
      <c r="AR99" s="10"/>
      <c r="AS99" s="17"/>
      <c r="AT99" s="10"/>
      <c r="AU99" s="10"/>
      <c r="AV99" s="34"/>
      <c r="AW99" s="10"/>
      <c r="AX99" s="10"/>
      <c r="AY99" s="24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2.75" customHeight="1">
      <c r="A100" s="10">
        <v>20220727</v>
      </c>
      <c r="B100" s="10">
        <v>52</v>
      </c>
      <c r="C100" s="10" t="s">
        <v>85</v>
      </c>
      <c r="D100" s="11" t="s">
        <v>149</v>
      </c>
      <c r="E100" s="11" t="s">
        <v>150</v>
      </c>
      <c r="F100" s="11" t="s">
        <v>151</v>
      </c>
      <c r="G100" s="12">
        <v>14.743</v>
      </c>
      <c r="H100" s="12">
        <v>32.553699999999999</v>
      </c>
      <c r="I100" s="12">
        <v>953.9</v>
      </c>
      <c r="J100" s="10">
        <f>I100/(VLOOKUP(F100,Chemicals!A:E,5,FALSE))</f>
        <v>1207.4683544303796</v>
      </c>
      <c r="K100" s="10">
        <f t="shared" si="24"/>
        <v>603.73417721518979</v>
      </c>
      <c r="L100" s="10">
        <f t="shared" si="25"/>
        <v>603.73417721518979</v>
      </c>
      <c r="M100" s="10">
        <f t="shared" si="26"/>
        <v>0</v>
      </c>
      <c r="N100" s="13">
        <v>26.5</v>
      </c>
      <c r="O100" s="13">
        <v>200</v>
      </c>
      <c r="P100" s="13">
        <v>20</v>
      </c>
      <c r="Q100" s="13">
        <v>5</v>
      </c>
      <c r="R100" s="13" t="s">
        <v>4</v>
      </c>
      <c r="S100" s="13">
        <v>9.9397682414363899</v>
      </c>
      <c r="T100" s="13">
        <v>9.9397682414363899</v>
      </c>
      <c r="U100" s="13">
        <v>0</v>
      </c>
      <c r="V100" s="13">
        <f t="shared" si="27"/>
        <v>19.87953648287278</v>
      </c>
      <c r="W100" s="13">
        <f>((G100/(K100))*S100)/(VLOOKUP(D100,Chemicals!A:E,4,FALSE))</f>
        <v>8.1596811528957208E-4</v>
      </c>
      <c r="X100" s="13">
        <f>((H100/(L100))*T100)/(VLOOKUP(E100,Chemicals!A:E,4,FALSE))</f>
        <v>6.527318451034431E-3</v>
      </c>
      <c r="Y100" s="13">
        <f>((I100/(J100))*V100)/(VLOOKUP(F100,Chemicals!A:D,4,FALSE))</f>
        <v>0.49016335273000938</v>
      </c>
      <c r="Z100" s="14">
        <v>1</v>
      </c>
      <c r="AA100" s="14">
        <f t="shared" si="28"/>
        <v>7.9994773432023205</v>
      </c>
      <c r="AB100" s="14">
        <f t="shared" si="29"/>
        <v>600.71385578106742</v>
      </c>
      <c r="AC100" s="30">
        <v>10.0908</v>
      </c>
      <c r="AD100" s="15">
        <v>20</v>
      </c>
      <c r="AE100" s="15">
        <v>60</v>
      </c>
      <c r="AF100" s="15">
        <v>60</v>
      </c>
      <c r="AG100" s="15" t="s">
        <v>121</v>
      </c>
      <c r="AH100" s="30">
        <v>10.1714</v>
      </c>
      <c r="AI100" s="10">
        <f t="shared" si="30"/>
        <v>8.0600000000000449E-2</v>
      </c>
      <c r="AJ100" s="10">
        <f t="shared" si="31"/>
        <v>8.1596811528957208E-4</v>
      </c>
      <c r="AK100" s="10">
        <f>AJ100*(VLOOKUP(C100,Structures!A:D,4,FALSE))</f>
        <v>0.18571434303990661</v>
      </c>
      <c r="AL100" s="24">
        <f t="shared" si="32"/>
        <v>0.43399986603447738</v>
      </c>
      <c r="AM100" s="10" t="s">
        <v>252</v>
      </c>
      <c r="AN100" s="10" t="s">
        <v>253</v>
      </c>
      <c r="AO100" s="16"/>
      <c r="AP100" s="22" t="s">
        <v>94</v>
      </c>
      <c r="AQ100" s="10"/>
      <c r="AR100" s="10"/>
      <c r="AS100" s="17"/>
      <c r="AT100" s="10"/>
      <c r="AU100" s="10"/>
      <c r="AV100" s="34"/>
      <c r="AW100" s="10"/>
      <c r="AX100" s="10"/>
      <c r="AY100" s="24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2.75" customHeight="1">
      <c r="A101" s="10">
        <v>20220727</v>
      </c>
      <c r="B101" s="10">
        <v>53</v>
      </c>
      <c r="C101" s="10" t="s">
        <v>85</v>
      </c>
      <c r="D101" s="11" t="s">
        <v>149</v>
      </c>
      <c r="E101" s="11" t="s">
        <v>150</v>
      </c>
      <c r="F101" s="11" t="s">
        <v>151</v>
      </c>
      <c r="G101" s="12">
        <v>14.743</v>
      </c>
      <c r="H101" s="12">
        <v>32.553699999999999</v>
      </c>
      <c r="I101" s="12">
        <v>953.9</v>
      </c>
      <c r="J101" s="10">
        <f>I101/(VLOOKUP(F101,Chemicals!A:E,5,FALSE))</f>
        <v>1207.4683544303796</v>
      </c>
      <c r="K101" s="10">
        <f t="shared" si="24"/>
        <v>603.73417721518979</v>
      </c>
      <c r="L101" s="10">
        <f t="shared" si="25"/>
        <v>603.73417721518979</v>
      </c>
      <c r="M101" s="10">
        <f t="shared" si="26"/>
        <v>0</v>
      </c>
      <c r="N101" s="13">
        <v>26.5</v>
      </c>
      <c r="O101" s="13">
        <v>200</v>
      </c>
      <c r="P101" s="13">
        <v>20</v>
      </c>
      <c r="Q101" s="13">
        <v>10</v>
      </c>
      <c r="R101" s="13" t="s">
        <v>4</v>
      </c>
      <c r="S101" s="13">
        <v>9.9397682414363899</v>
      </c>
      <c r="T101" s="13">
        <v>9.9397682414363899</v>
      </c>
      <c r="U101" s="13">
        <v>0</v>
      </c>
      <c r="V101" s="13">
        <f t="shared" si="27"/>
        <v>19.87953648287278</v>
      </c>
      <c r="W101" s="13">
        <f>((G101/(K101))*S101)/(VLOOKUP(D101,Chemicals!A:E,4,FALSE))</f>
        <v>8.1596811528957208E-4</v>
      </c>
      <c r="X101" s="13">
        <f>((H101/(L101))*T101)/(VLOOKUP(E101,Chemicals!A:E,4,FALSE))</f>
        <v>6.527318451034431E-3</v>
      </c>
      <c r="Y101" s="13">
        <f>((I101/(J101))*V101)/(VLOOKUP(F101,Chemicals!A:D,4,FALSE))</f>
        <v>0.49016335273000938</v>
      </c>
      <c r="Z101" s="14">
        <v>1</v>
      </c>
      <c r="AA101" s="14">
        <f t="shared" si="28"/>
        <v>7.9994773432023205</v>
      </c>
      <c r="AB101" s="14">
        <f t="shared" si="29"/>
        <v>600.71385578106742</v>
      </c>
      <c r="AC101" s="30">
        <v>10.0779</v>
      </c>
      <c r="AD101" s="15">
        <v>20</v>
      </c>
      <c r="AE101" s="15">
        <v>60</v>
      </c>
      <c r="AF101" s="15">
        <v>60</v>
      </c>
      <c r="AG101" s="15" t="s">
        <v>121</v>
      </c>
      <c r="AH101" s="30">
        <v>10.1608</v>
      </c>
      <c r="AI101" s="10">
        <f t="shared" si="30"/>
        <v>8.2900000000000418E-2</v>
      </c>
      <c r="AJ101" s="10">
        <f t="shared" si="31"/>
        <v>8.1596811528957208E-4</v>
      </c>
      <c r="AK101" s="10">
        <f>AJ101*(VLOOKUP(C101,Structures!A:D,4,FALSE))</f>
        <v>0.18571434303990661</v>
      </c>
      <c r="AL101" s="24">
        <f t="shared" si="32"/>
        <v>0.44638447759625505</v>
      </c>
      <c r="AM101" s="10" t="s">
        <v>254</v>
      </c>
      <c r="AN101" s="10" t="s">
        <v>255</v>
      </c>
      <c r="AO101" s="16"/>
      <c r="AP101" s="22" t="s">
        <v>94</v>
      </c>
      <c r="AQ101" s="10"/>
      <c r="AR101" s="10"/>
      <c r="AS101" s="17"/>
      <c r="AT101" s="10"/>
      <c r="AU101" s="10"/>
      <c r="AV101" s="34"/>
      <c r="AW101" s="10"/>
      <c r="AX101" s="10"/>
      <c r="AY101" s="24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2.75" customHeight="1">
      <c r="A102" s="10">
        <v>20220727</v>
      </c>
      <c r="B102" s="10">
        <v>54</v>
      </c>
      <c r="C102" s="10" t="s">
        <v>85</v>
      </c>
      <c r="D102" s="11" t="s">
        <v>149</v>
      </c>
      <c r="E102" s="11" t="s">
        <v>150</v>
      </c>
      <c r="F102" s="11" t="s">
        <v>151</v>
      </c>
      <c r="G102" s="12">
        <v>14.743</v>
      </c>
      <c r="H102" s="12">
        <v>32.553699999999999</v>
      </c>
      <c r="I102" s="12">
        <v>953.9</v>
      </c>
      <c r="J102" s="10">
        <f>I102/(VLOOKUP(F102,Chemicals!A:E,5,FALSE))</f>
        <v>1207.4683544303796</v>
      </c>
      <c r="K102" s="10">
        <f t="shared" si="24"/>
        <v>603.73417721518979</v>
      </c>
      <c r="L102" s="10">
        <f t="shared" si="25"/>
        <v>603.73417721518979</v>
      </c>
      <c r="M102" s="10">
        <f t="shared" si="26"/>
        <v>0</v>
      </c>
      <c r="N102" s="13">
        <v>26.5</v>
      </c>
      <c r="O102" s="13">
        <v>200</v>
      </c>
      <c r="P102" s="13">
        <v>20</v>
      </c>
      <c r="Q102" s="13">
        <v>15</v>
      </c>
      <c r="R102" s="13" t="s">
        <v>4</v>
      </c>
      <c r="S102" s="13">
        <v>9.9397682414363899</v>
      </c>
      <c r="T102" s="13">
        <v>9.9397682414363899</v>
      </c>
      <c r="U102" s="13">
        <v>0</v>
      </c>
      <c r="V102" s="13">
        <f t="shared" si="27"/>
        <v>19.87953648287278</v>
      </c>
      <c r="W102" s="13">
        <f>((G102/(K102))*S102)/(VLOOKUP(D102,Chemicals!A:E,4,FALSE))</f>
        <v>8.1596811528957208E-4</v>
      </c>
      <c r="X102" s="13">
        <f>((H102/(L102))*T102)/(VLOOKUP(E102,Chemicals!A:E,4,FALSE))</f>
        <v>6.527318451034431E-3</v>
      </c>
      <c r="Y102" s="13">
        <f>((I102/(J102))*V102)/(VLOOKUP(F102,Chemicals!A:D,4,FALSE))</f>
        <v>0.49016335273000938</v>
      </c>
      <c r="Z102" s="14">
        <v>1</v>
      </c>
      <c r="AA102" s="14">
        <f t="shared" si="28"/>
        <v>7.9994773432023205</v>
      </c>
      <c r="AB102" s="14">
        <f t="shared" si="29"/>
        <v>600.71385578106742</v>
      </c>
      <c r="AC102" s="30">
        <v>10.0968</v>
      </c>
      <c r="AD102" s="15">
        <v>20</v>
      </c>
      <c r="AE102" s="15">
        <v>60</v>
      </c>
      <c r="AF102" s="15">
        <v>60</v>
      </c>
      <c r="AG102" s="15" t="s">
        <v>121</v>
      </c>
      <c r="AH102" s="30">
        <v>10.181900000000001</v>
      </c>
      <c r="AI102" s="10">
        <f t="shared" si="30"/>
        <v>8.510000000000062E-2</v>
      </c>
      <c r="AJ102" s="10">
        <f t="shared" si="31"/>
        <v>8.1596811528957208E-4</v>
      </c>
      <c r="AK102" s="10">
        <f>AJ102*(VLOOKUP(C102,Structures!A:D,4,FALSE))</f>
        <v>0.18571434303990661</v>
      </c>
      <c r="AL102" s="24">
        <f t="shared" si="32"/>
        <v>0.45823062778578277</v>
      </c>
      <c r="AM102" s="10" t="s">
        <v>256</v>
      </c>
      <c r="AN102" s="10" t="s">
        <v>257</v>
      </c>
      <c r="AO102" s="16"/>
      <c r="AP102" s="22" t="s">
        <v>94</v>
      </c>
      <c r="AQ102" s="10"/>
      <c r="AR102" s="10"/>
      <c r="AS102" s="17"/>
      <c r="AT102" s="10"/>
      <c r="AU102" s="10"/>
      <c r="AV102" s="34"/>
      <c r="AW102" s="10"/>
      <c r="AX102" s="10"/>
      <c r="AY102" s="24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2.75" customHeight="1">
      <c r="A103" s="21" t="s">
        <v>258</v>
      </c>
      <c r="B103" s="10"/>
      <c r="C103" s="10"/>
      <c r="D103" s="11"/>
      <c r="E103" s="11"/>
      <c r="F103" s="11"/>
      <c r="G103" s="12"/>
      <c r="H103" s="12"/>
      <c r="I103" s="12"/>
      <c r="J103" s="10"/>
      <c r="K103" s="10">
        <f>I104/2</f>
        <v>477.6</v>
      </c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  <c r="AA103" s="14"/>
      <c r="AB103" s="14"/>
      <c r="AC103" s="10"/>
      <c r="AD103" s="15"/>
      <c r="AE103" s="15"/>
      <c r="AF103" s="15"/>
      <c r="AG103" s="15"/>
      <c r="AH103" s="10"/>
      <c r="AI103" s="10"/>
      <c r="AJ103" s="10"/>
      <c r="AK103" s="10"/>
      <c r="AL103" s="10"/>
      <c r="AM103" s="10"/>
      <c r="AN103" s="10"/>
      <c r="AO103" s="16"/>
      <c r="AP103" s="10"/>
      <c r="AQ103" s="10"/>
      <c r="AR103" s="10"/>
      <c r="AS103" s="17"/>
      <c r="AT103" s="10"/>
      <c r="AU103" s="10"/>
      <c r="AV103" s="17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2.75" customHeight="1">
      <c r="A104" s="10">
        <v>20220808</v>
      </c>
      <c r="B104" s="10">
        <v>1</v>
      </c>
      <c r="C104" s="10" t="s">
        <v>85</v>
      </c>
      <c r="D104" s="11" t="s">
        <v>149</v>
      </c>
      <c r="E104" s="11" t="s">
        <v>150</v>
      </c>
      <c r="F104" s="11" t="s">
        <v>151</v>
      </c>
      <c r="G104" s="12" t="s">
        <v>259</v>
      </c>
      <c r="H104" s="12" t="s">
        <v>260</v>
      </c>
      <c r="I104" s="12">
        <v>955.2</v>
      </c>
      <c r="J104" s="10">
        <f>I104/(VLOOKUP(F104,Chemicals!A:E,5,FALSE))</f>
        <v>1209.1139240506329</v>
      </c>
      <c r="K104" s="10">
        <f t="shared" ref="K104:K157" si="33">J104*0.5</f>
        <v>604.55696202531647</v>
      </c>
      <c r="L104" s="10">
        <f t="shared" ref="L104:L157" si="34">J104*0.5</f>
        <v>604.55696202531647</v>
      </c>
      <c r="M104" s="10">
        <f t="shared" ref="M104:M157" si="35">J104-K104-L104</f>
        <v>0</v>
      </c>
      <c r="N104" s="13">
        <v>26.5</v>
      </c>
      <c r="O104" s="13">
        <v>200</v>
      </c>
      <c r="P104" s="13">
        <v>20</v>
      </c>
      <c r="Q104" s="13" t="s">
        <v>152</v>
      </c>
      <c r="R104" s="13" t="s">
        <v>90</v>
      </c>
      <c r="S104" s="13">
        <v>9.9397682414363935</v>
      </c>
      <c r="T104" s="13">
        <v>9.9397682414363935</v>
      </c>
      <c r="U104" s="13">
        <v>0</v>
      </c>
      <c r="V104" s="13">
        <f t="shared" ref="V104:V157" si="36">S104+T104+U104</f>
        <v>19.879536482872787</v>
      </c>
      <c r="W104" s="13">
        <f>((G104/(K103))*S104)/(VLOOKUP(D104,Chemicals!A:E,4,FALSE))</f>
        <v>2.0683247994604313E-3</v>
      </c>
      <c r="X104" s="13">
        <f>((H104/(K103))*T104)/(VLOOKUP(E104,Chemicals!A:E,4,FALSE))</f>
        <v>1.6696925767365998E-2</v>
      </c>
      <c r="Y104" s="13">
        <f>((I104/(J104))*V104)/(VLOOKUP(F104,Chemicals!A:D,4,FALSE))</f>
        <v>0.49016335273000949</v>
      </c>
      <c r="Z104" s="14">
        <f t="shared" ref="Z104:Z157" si="37">W104/W104</f>
        <v>1</v>
      </c>
      <c r="AA104" s="14">
        <f t="shared" ref="AA104:AA157" si="38">X104/W104</f>
        <v>8.0726807374362881</v>
      </c>
      <c r="AB104" s="14">
        <f t="shared" ref="AB104:AB157" si="39">Y104/W104</f>
        <v>236.98567693907628</v>
      </c>
      <c r="AC104" s="30">
        <v>10.049200000000001</v>
      </c>
      <c r="AD104" s="15">
        <v>20</v>
      </c>
      <c r="AE104" s="15">
        <v>60</v>
      </c>
      <c r="AF104" s="15">
        <v>60</v>
      </c>
      <c r="AG104" s="15" t="s">
        <v>121</v>
      </c>
      <c r="AH104" s="30">
        <v>10.120799999999999</v>
      </c>
      <c r="AI104" s="10">
        <f t="shared" ref="AI104:AI157" si="40">AH104-AC104</f>
        <v>7.1599999999998332E-2</v>
      </c>
      <c r="AJ104" s="10">
        <f t="shared" ref="AJ104:AJ157" si="41">W104</f>
        <v>2.0683247994604313E-3</v>
      </c>
      <c r="AK104" s="10">
        <f>AJ104*(VLOOKUP(C104,Structures!A:D,4,FALSE))</f>
        <v>0.47075072435719417</v>
      </c>
      <c r="AL104" s="24">
        <f t="shared" ref="AL104:AL157" si="42">AI104/AK104</f>
        <v>0.15209748237300638</v>
      </c>
      <c r="AM104" s="10" t="s">
        <v>261</v>
      </c>
      <c r="AN104" s="10" t="s">
        <v>154</v>
      </c>
      <c r="AO104" s="16"/>
      <c r="AP104" s="23" t="s">
        <v>119</v>
      </c>
      <c r="AQ104" s="10"/>
      <c r="AR104" s="10"/>
      <c r="AS104" s="17"/>
      <c r="AT104" s="10"/>
      <c r="AU104" s="10"/>
      <c r="AV104" s="31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2.75" customHeight="1">
      <c r="A105" s="10">
        <v>20220808</v>
      </c>
      <c r="B105" s="10">
        <v>2</v>
      </c>
      <c r="C105" s="10" t="s">
        <v>85</v>
      </c>
      <c r="D105" s="11" t="s">
        <v>149</v>
      </c>
      <c r="E105" s="11" t="s">
        <v>150</v>
      </c>
      <c r="F105" s="11" t="s">
        <v>151</v>
      </c>
      <c r="G105" s="12" t="s">
        <v>262</v>
      </c>
      <c r="H105" s="12" t="s">
        <v>263</v>
      </c>
      <c r="I105" s="12">
        <v>956.2</v>
      </c>
      <c r="J105" s="10">
        <f>I105/(VLOOKUP(F105,Chemicals!A:E,5,FALSE))</f>
        <v>1210.379746835443</v>
      </c>
      <c r="K105" s="10">
        <f t="shared" si="33"/>
        <v>605.18987341772151</v>
      </c>
      <c r="L105" s="10">
        <f t="shared" si="34"/>
        <v>605.18987341772151</v>
      </c>
      <c r="M105" s="10">
        <f t="shared" si="35"/>
        <v>0</v>
      </c>
      <c r="N105" s="13">
        <v>26.5</v>
      </c>
      <c r="O105" s="13">
        <v>200</v>
      </c>
      <c r="P105" s="13">
        <v>20</v>
      </c>
      <c r="Q105" s="13" t="s">
        <v>152</v>
      </c>
      <c r="R105" s="13" t="s">
        <v>90</v>
      </c>
      <c r="S105" s="13">
        <v>9.9397682414363935</v>
      </c>
      <c r="T105" s="13">
        <v>9.9397682414363935</v>
      </c>
      <c r="U105" s="13">
        <v>0</v>
      </c>
      <c r="V105" s="13">
        <f t="shared" si="36"/>
        <v>19.879536482872787</v>
      </c>
      <c r="W105" s="13">
        <f>((G105/(K105))*S105)/(VLOOKUP(D105,Chemicals!A:E,4,FALSE))</f>
        <v>1.6322732898340923E-3</v>
      </c>
      <c r="X105" s="13">
        <f>((H105/(L105))*T105)/(VLOOKUP(E105,Chemicals!A:E,4,FALSE))</f>
        <v>1.3176976600343174E-2</v>
      </c>
      <c r="Y105" s="13">
        <f>((I105/(J105))*V105)/(VLOOKUP(F105,Chemicals!A:D,4,FALSE))</f>
        <v>0.49016335273000949</v>
      </c>
      <c r="Z105" s="14">
        <f t="shared" si="37"/>
        <v>1</v>
      </c>
      <c r="AA105" s="14">
        <f t="shared" si="38"/>
        <v>8.0727759759412034</v>
      </c>
      <c r="AB105" s="14">
        <f t="shared" si="39"/>
        <v>300.29490513799362</v>
      </c>
      <c r="AC105" s="30">
        <v>10.0985</v>
      </c>
      <c r="AD105" s="15">
        <v>20</v>
      </c>
      <c r="AE105" s="15">
        <v>60</v>
      </c>
      <c r="AF105" s="15">
        <v>60</v>
      </c>
      <c r="AG105" s="15" t="s">
        <v>121</v>
      </c>
      <c r="AH105" s="30">
        <v>10.1694</v>
      </c>
      <c r="AI105" s="10">
        <f t="shared" si="40"/>
        <v>7.0899999999999963E-2</v>
      </c>
      <c r="AJ105" s="10">
        <f t="shared" si="41"/>
        <v>1.6322732898340923E-3</v>
      </c>
      <c r="AK105" s="10">
        <f>AJ105*(VLOOKUP(C105,Structures!A:D,4,FALSE))</f>
        <v>0.37150540076623939</v>
      </c>
      <c r="AL105" s="24">
        <f t="shared" si="42"/>
        <v>0.19084513940784414</v>
      </c>
      <c r="AM105" s="10" t="s">
        <v>264</v>
      </c>
      <c r="AN105" s="10" t="s">
        <v>156</v>
      </c>
      <c r="AO105" s="16"/>
      <c r="AP105" s="23" t="s">
        <v>119</v>
      </c>
      <c r="AQ105" s="10"/>
      <c r="AR105" s="10"/>
      <c r="AS105" s="17"/>
      <c r="AT105" s="10"/>
      <c r="AU105" s="10"/>
      <c r="AV105" s="31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2.75" customHeight="1">
      <c r="A106" s="10">
        <v>20220808</v>
      </c>
      <c r="B106" s="10">
        <v>3</v>
      </c>
      <c r="C106" s="10" t="s">
        <v>85</v>
      </c>
      <c r="D106" s="11" t="s">
        <v>149</v>
      </c>
      <c r="E106" s="11" t="s">
        <v>150</v>
      </c>
      <c r="F106" s="11" t="s">
        <v>151</v>
      </c>
      <c r="G106" s="12" t="s">
        <v>265</v>
      </c>
      <c r="H106" s="12" t="s">
        <v>266</v>
      </c>
      <c r="I106" s="12">
        <v>957.2</v>
      </c>
      <c r="J106" s="10">
        <f>I106/(VLOOKUP(F106,Chemicals!A:E,5,FALSE))</f>
        <v>1211.6455696202531</v>
      </c>
      <c r="K106" s="10">
        <f t="shared" si="33"/>
        <v>605.82278481012656</v>
      </c>
      <c r="L106" s="10">
        <f t="shared" si="34"/>
        <v>605.82278481012656</v>
      </c>
      <c r="M106" s="10">
        <f t="shared" si="35"/>
        <v>0</v>
      </c>
      <c r="N106" s="13">
        <v>26.5</v>
      </c>
      <c r="O106" s="13">
        <v>200</v>
      </c>
      <c r="P106" s="13">
        <v>20</v>
      </c>
      <c r="Q106" s="13" t="s">
        <v>152</v>
      </c>
      <c r="R106" s="13" t="s">
        <v>90</v>
      </c>
      <c r="S106" s="13">
        <v>9.9397682414363899</v>
      </c>
      <c r="T106" s="13">
        <v>9.9397682414363899</v>
      </c>
      <c r="U106" s="13">
        <v>0</v>
      </c>
      <c r="V106" s="13">
        <f t="shared" si="36"/>
        <v>19.87953648287278</v>
      </c>
      <c r="W106" s="13">
        <f>((G106/(K106))*S106)/(VLOOKUP(D106,Chemicals!A:E,4,FALSE))</f>
        <v>1.6305735470199334E-3</v>
      </c>
      <c r="X106" s="13">
        <f>((H106/(L106))*T106)/(VLOOKUP(E106,Chemicals!A:E,4,FALSE))</f>
        <v>1.3163410249723942E-2</v>
      </c>
      <c r="Y106" s="13">
        <f>((I106/(J106))*V106)/(VLOOKUP(F106,Chemicals!A:D,4,FALSE))</f>
        <v>0.49016335273000933</v>
      </c>
      <c r="Z106" s="14">
        <f t="shared" si="37"/>
        <v>1</v>
      </c>
      <c r="AA106" s="14">
        <f t="shared" si="38"/>
        <v>8.0728712138018146</v>
      </c>
      <c r="AB106" s="14">
        <f t="shared" si="39"/>
        <v>300.60793861512167</v>
      </c>
      <c r="AC106" s="30">
        <v>10.0992</v>
      </c>
      <c r="AD106" s="15">
        <v>20</v>
      </c>
      <c r="AE106" s="15">
        <v>60</v>
      </c>
      <c r="AF106" s="15">
        <v>60</v>
      </c>
      <c r="AG106" s="15" t="s">
        <v>121</v>
      </c>
      <c r="AH106" s="30">
        <v>10.1714</v>
      </c>
      <c r="AI106" s="10">
        <f t="shared" si="40"/>
        <v>7.2200000000000486E-2</v>
      </c>
      <c r="AJ106" s="10">
        <f t="shared" si="41"/>
        <v>1.6305735470199334E-3</v>
      </c>
      <c r="AK106" s="10">
        <f>AJ106*(VLOOKUP(C106,Structures!A:D,4,FALSE))</f>
        <v>0.37111853930173683</v>
      </c>
      <c r="AL106" s="24">
        <f t="shared" si="42"/>
        <v>0.19454700413470449</v>
      </c>
      <c r="AM106" s="10" t="s">
        <v>267</v>
      </c>
      <c r="AN106" s="10" t="s">
        <v>158</v>
      </c>
      <c r="AO106" s="16"/>
      <c r="AP106" s="23" t="s">
        <v>119</v>
      </c>
      <c r="AQ106" s="10"/>
      <c r="AR106" s="10"/>
      <c r="AS106" s="17"/>
      <c r="AT106" s="10"/>
      <c r="AU106" s="10"/>
      <c r="AV106" s="31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2.75" customHeight="1">
      <c r="A107" s="10">
        <v>20220808</v>
      </c>
      <c r="B107" s="10">
        <v>4</v>
      </c>
      <c r="C107" s="10" t="s">
        <v>85</v>
      </c>
      <c r="D107" s="11" t="s">
        <v>149</v>
      </c>
      <c r="E107" s="11" t="s">
        <v>150</v>
      </c>
      <c r="F107" s="11" t="s">
        <v>151</v>
      </c>
      <c r="G107" s="12" t="s">
        <v>268</v>
      </c>
      <c r="H107" s="12" t="s">
        <v>269</v>
      </c>
      <c r="I107" s="12">
        <v>958.2</v>
      </c>
      <c r="J107" s="10">
        <f>I107/(VLOOKUP(F107,Chemicals!A:E,5,FALSE))</f>
        <v>1212.9113924050632</v>
      </c>
      <c r="K107" s="10">
        <f t="shared" si="33"/>
        <v>606.45569620253161</v>
      </c>
      <c r="L107" s="10">
        <f t="shared" si="34"/>
        <v>606.45569620253161</v>
      </c>
      <c r="M107" s="10">
        <f t="shared" si="35"/>
        <v>0</v>
      </c>
      <c r="N107" s="13">
        <v>26.5</v>
      </c>
      <c r="O107" s="13">
        <v>200</v>
      </c>
      <c r="P107" s="13">
        <v>20</v>
      </c>
      <c r="Q107" s="13" t="s">
        <v>152</v>
      </c>
      <c r="R107" s="13" t="s">
        <v>90</v>
      </c>
      <c r="S107" s="13">
        <v>9.9397682414363899</v>
      </c>
      <c r="T107" s="13">
        <v>9.9397682414363899</v>
      </c>
      <c r="U107" s="13">
        <v>0</v>
      </c>
      <c r="V107" s="13">
        <f t="shared" si="36"/>
        <v>19.87953648287278</v>
      </c>
      <c r="W107" s="13">
        <f>((G107/(K107))*S107)/(VLOOKUP(D107,Chemicals!A:E,4,FALSE))</f>
        <v>1.6288773519887311E-3</v>
      </c>
      <c r="X107" s="13">
        <f>((H107/(L107))*T107)/(VLOOKUP(E107,Chemicals!A:E,4,FALSE))</f>
        <v>1.3149872215428279E-2</v>
      </c>
      <c r="Y107" s="13">
        <f>((I107/(J107))*V107)/(VLOOKUP(F107,Chemicals!A:D,4,FALSE))</f>
        <v>0.49016335273000933</v>
      </c>
      <c r="Z107" s="14">
        <f t="shared" si="37"/>
        <v>1</v>
      </c>
      <c r="AA107" s="14">
        <f t="shared" si="38"/>
        <v>8.0729664510181323</v>
      </c>
      <c r="AB107" s="14">
        <f t="shared" si="39"/>
        <v>300.92096997454013</v>
      </c>
      <c r="AC107" s="21">
        <v>10.067607843137255</v>
      </c>
      <c r="AD107" s="15">
        <v>20</v>
      </c>
      <c r="AE107" s="15">
        <v>60</v>
      </c>
      <c r="AF107" s="15">
        <v>60</v>
      </c>
      <c r="AG107" s="15" t="s">
        <v>121</v>
      </c>
      <c r="AH107" s="30">
        <v>10.147500000000001</v>
      </c>
      <c r="AI107" s="32">
        <f t="shared" si="40"/>
        <v>7.9892156862745978E-2</v>
      </c>
      <c r="AJ107" s="10">
        <f t="shared" si="41"/>
        <v>1.6288773519887311E-3</v>
      </c>
      <c r="AK107" s="10">
        <f>AJ107*(VLOOKUP(C107,Structures!A:D,4,FALSE))</f>
        <v>0.3707324853126352</v>
      </c>
      <c r="AL107" s="24">
        <f t="shared" si="42"/>
        <v>0.21549812877976873</v>
      </c>
      <c r="AM107" s="10" t="s">
        <v>270</v>
      </c>
      <c r="AN107" s="10" t="s">
        <v>160</v>
      </c>
      <c r="AO107" s="16"/>
      <c r="AP107" s="23" t="s">
        <v>119</v>
      </c>
      <c r="AQ107" s="10"/>
      <c r="AR107" s="10"/>
      <c r="AS107" s="17"/>
      <c r="AT107" s="10"/>
      <c r="AU107" s="10"/>
      <c r="AV107" s="31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2.75" customHeight="1">
      <c r="A108" s="10">
        <v>20220808</v>
      </c>
      <c r="B108" s="10">
        <v>5</v>
      </c>
      <c r="C108" s="10" t="s">
        <v>85</v>
      </c>
      <c r="D108" s="11" t="s">
        <v>149</v>
      </c>
      <c r="E108" s="11" t="s">
        <v>150</v>
      </c>
      <c r="F108" s="11" t="s">
        <v>151</v>
      </c>
      <c r="G108" s="12" t="s">
        <v>271</v>
      </c>
      <c r="H108" s="12" t="s">
        <v>272</v>
      </c>
      <c r="I108" s="12">
        <v>959.2</v>
      </c>
      <c r="J108" s="10">
        <f>I108/(VLOOKUP(F108,Chemicals!A:E,5,FALSE))</f>
        <v>1214.1772151898733</v>
      </c>
      <c r="K108" s="10">
        <f t="shared" si="33"/>
        <v>607.08860759493666</v>
      </c>
      <c r="L108" s="10">
        <f t="shared" si="34"/>
        <v>607.08860759493666</v>
      </c>
      <c r="M108" s="10">
        <f t="shared" si="35"/>
        <v>0</v>
      </c>
      <c r="N108" s="13">
        <v>26.5</v>
      </c>
      <c r="O108" s="13">
        <v>200</v>
      </c>
      <c r="P108" s="13">
        <v>20</v>
      </c>
      <c r="Q108" s="13" t="s">
        <v>152</v>
      </c>
      <c r="R108" s="13" t="s">
        <v>90</v>
      </c>
      <c r="S108" s="13">
        <v>9.9397682414363899</v>
      </c>
      <c r="T108" s="13">
        <v>9.9397682414363899</v>
      </c>
      <c r="U108" s="13">
        <v>0</v>
      </c>
      <c r="V108" s="13">
        <f t="shared" si="36"/>
        <v>19.87953648287278</v>
      </c>
      <c r="W108" s="13">
        <f>((G108/(K108))*S108)/(VLOOKUP(D108,Chemicals!A:E,4,FALSE))</f>
        <v>1.6271846936444158E-3</v>
      </c>
      <c r="X108" s="13">
        <f>((H108/(L108))*T108)/(VLOOKUP(E108,Chemicals!A:E,4,FALSE))</f>
        <v>1.3136362408893869E-2</v>
      </c>
      <c r="Y108" s="13">
        <f>((I108/(J108))*V108)/(VLOOKUP(F108,Chemicals!A:D,4,FALSE))</f>
        <v>0.49016335273000938</v>
      </c>
      <c r="Z108" s="14">
        <f t="shared" si="37"/>
        <v>1</v>
      </c>
      <c r="AA108" s="14">
        <f t="shared" si="38"/>
        <v>8.0730616875901617</v>
      </c>
      <c r="AB108" s="14">
        <f t="shared" si="39"/>
        <v>301.23399921627055</v>
      </c>
      <c r="AC108" s="30">
        <v>10.100099999999999</v>
      </c>
      <c r="AD108" s="15">
        <v>20</v>
      </c>
      <c r="AE108" s="15">
        <v>60</v>
      </c>
      <c r="AF108" s="15">
        <v>60</v>
      </c>
      <c r="AG108" s="15" t="s">
        <v>121</v>
      </c>
      <c r="AH108" s="30">
        <v>10.1729</v>
      </c>
      <c r="AI108" s="10">
        <f t="shared" si="40"/>
        <v>7.2800000000000864E-2</v>
      </c>
      <c r="AJ108" s="10">
        <f t="shared" si="41"/>
        <v>1.6271846936444158E-3</v>
      </c>
      <c r="AK108" s="10">
        <f>AJ108*(VLOOKUP(C108,Structures!A:D,4,FALSE))</f>
        <v>0.37034723627346905</v>
      </c>
      <c r="AL108" s="24">
        <f t="shared" si="42"/>
        <v>0.19657227830976556</v>
      </c>
      <c r="AM108" s="10" t="s">
        <v>273</v>
      </c>
      <c r="AN108" s="10" t="s">
        <v>162</v>
      </c>
      <c r="AO108" s="16"/>
      <c r="AP108" s="23" t="s">
        <v>119</v>
      </c>
      <c r="AQ108" s="10"/>
      <c r="AR108" s="10"/>
      <c r="AS108" s="17"/>
      <c r="AT108" s="10"/>
      <c r="AU108" s="10"/>
      <c r="AV108" s="31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2.75" customHeight="1">
      <c r="A109" s="10">
        <v>20220808</v>
      </c>
      <c r="B109" s="10">
        <v>6</v>
      </c>
      <c r="C109" s="10" t="s">
        <v>85</v>
      </c>
      <c r="D109" s="11" t="s">
        <v>149</v>
      </c>
      <c r="E109" s="11" t="s">
        <v>150</v>
      </c>
      <c r="F109" s="11" t="s">
        <v>151</v>
      </c>
      <c r="G109" s="12" t="s">
        <v>274</v>
      </c>
      <c r="H109" s="12" t="s">
        <v>275</v>
      </c>
      <c r="I109" s="12">
        <v>960.2</v>
      </c>
      <c r="J109" s="10">
        <f>I109/(VLOOKUP(F109,Chemicals!A:E,5,FALSE))</f>
        <v>1215.4430379746836</v>
      </c>
      <c r="K109" s="10">
        <f t="shared" si="33"/>
        <v>607.72151898734182</v>
      </c>
      <c r="L109" s="10">
        <f t="shared" si="34"/>
        <v>607.72151898734182</v>
      </c>
      <c r="M109" s="10">
        <f t="shared" si="35"/>
        <v>0</v>
      </c>
      <c r="N109" s="13">
        <v>26.5</v>
      </c>
      <c r="O109" s="13">
        <v>200</v>
      </c>
      <c r="P109" s="13">
        <v>20</v>
      </c>
      <c r="Q109" s="13" t="s">
        <v>152</v>
      </c>
      <c r="R109" s="13" t="s">
        <v>90</v>
      </c>
      <c r="S109" s="13">
        <v>9.9397682414363899</v>
      </c>
      <c r="T109" s="13">
        <v>9.9397682414363899</v>
      </c>
      <c r="U109" s="13">
        <v>0</v>
      </c>
      <c r="V109" s="13">
        <f t="shared" si="36"/>
        <v>19.87953648287278</v>
      </c>
      <c r="W109" s="13">
        <f>((G109/(K109))*S109)/(VLOOKUP(D109,Chemicals!A:E,4,FALSE))</f>
        <v>1.6254955609371433E-3</v>
      </c>
      <c r="X109" s="13">
        <f>((H109/(L109))*T109)/(VLOOKUP(E109,Chemicals!A:E,4,FALSE))</f>
        <v>1.3122880741927322E-2</v>
      </c>
      <c r="Y109" s="13">
        <f>((I109/(J109))*V109)/(VLOOKUP(F109,Chemicals!A:D,4,FALSE))</f>
        <v>0.49016335273000922</v>
      </c>
      <c r="Z109" s="14">
        <f t="shared" si="37"/>
        <v>1</v>
      </c>
      <c r="AA109" s="14">
        <f t="shared" si="38"/>
        <v>8.0731569235179066</v>
      </c>
      <c r="AB109" s="14">
        <f t="shared" si="39"/>
        <v>301.5470263403343</v>
      </c>
      <c r="AC109" s="30">
        <v>10.095499999999999</v>
      </c>
      <c r="AD109" s="15">
        <v>20</v>
      </c>
      <c r="AE109" s="15">
        <v>60</v>
      </c>
      <c r="AF109" s="15">
        <v>60</v>
      </c>
      <c r="AG109" s="15" t="s">
        <v>121</v>
      </c>
      <c r="AH109" s="30">
        <v>10.1692</v>
      </c>
      <c r="AI109" s="10">
        <f t="shared" si="40"/>
        <v>7.3700000000000543E-2</v>
      </c>
      <c r="AJ109" s="10">
        <f t="shared" si="41"/>
        <v>1.6254955609371433E-3</v>
      </c>
      <c r="AK109" s="10">
        <f>AJ109*(VLOOKUP(C109,Structures!A:D,4,FALSE))</f>
        <v>0.3699627896692938</v>
      </c>
      <c r="AL109" s="24">
        <f t="shared" si="42"/>
        <v>0.19920922335427374</v>
      </c>
      <c r="AM109" s="10" t="s">
        <v>276</v>
      </c>
      <c r="AN109" s="10" t="s">
        <v>164</v>
      </c>
      <c r="AO109" s="16"/>
      <c r="AP109" s="23" t="s">
        <v>119</v>
      </c>
      <c r="AQ109" s="10"/>
      <c r="AR109" s="10"/>
      <c r="AS109" s="17"/>
      <c r="AT109" s="10"/>
      <c r="AU109" s="10"/>
      <c r="AV109" s="31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2.75" customHeight="1">
      <c r="A110" s="10">
        <v>20220808</v>
      </c>
      <c r="B110" s="10">
        <v>7</v>
      </c>
      <c r="C110" s="10" t="s">
        <v>85</v>
      </c>
      <c r="D110" s="11" t="s">
        <v>149</v>
      </c>
      <c r="E110" s="11" t="s">
        <v>150</v>
      </c>
      <c r="F110" s="11" t="s">
        <v>151</v>
      </c>
      <c r="G110" s="12" t="s">
        <v>277</v>
      </c>
      <c r="H110" s="12" t="s">
        <v>278</v>
      </c>
      <c r="I110" s="12">
        <v>961.2</v>
      </c>
      <c r="J110" s="10">
        <f>I110/(VLOOKUP(F110,Chemicals!A:E,5,FALSE))</f>
        <v>1216.7088607594937</v>
      </c>
      <c r="K110" s="10">
        <f t="shared" si="33"/>
        <v>608.35443037974687</v>
      </c>
      <c r="L110" s="10">
        <f t="shared" si="34"/>
        <v>608.35443037974687</v>
      </c>
      <c r="M110" s="10">
        <f t="shared" si="35"/>
        <v>0</v>
      </c>
      <c r="N110" s="13">
        <v>26.5</v>
      </c>
      <c r="O110" s="13">
        <v>200</v>
      </c>
      <c r="P110" s="13">
        <v>20</v>
      </c>
      <c r="Q110" s="13" t="s">
        <v>152</v>
      </c>
      <c r="R110" s="13" t="s">
        <v>90</v>
      </c>
      <c r="S110" s="13">
        <v>9.9397682414363899</v>
      </c>
      <c r="T110" s="13">
        <v>9.9397682414363899</v>
      </c>
      <c r="U110" s="13">
        <v>0</v>
      </c>
      <c r="V110" s="13">
        <f t="shared" si="36"/>
        <v>19.87953648287278</v>
      </c>
      <c r="W110" s="13">
        <f>((G110/(K110))*S110)/(VLOOKUP(D110,Chemicals!A:E,4,FALSE))</f>
        <v>1.623809942863053E-3</v>
      </c>
      <c r="X110" s="13">
        <f>((H110/(L110))*T110)/(VLOOKUP(E110,Chemicals!A:E,4,FALSE))</f>
        <v>1.3109427126702286E-2</v>
      </c>
      <c r="Y110" s="13">
        <f>((I110/(J110))*V110)/(VLOOKUP(F110,Chemicals!A:D,4,FALSE))</f>
        <v>0.49016335273000933</v>
      </c>
      <c r="Z110" s="14">
        <f t="shared" si="37"/>
        <v>1</v>
      </c>
      <c r="AA110" s="14">
        <f t="shared" si="38"/>
        <v>8.0732521588013793</v>
      </c>
      <c r="AB110" s="14">
        <f t="shared" si="39"/>
        <v>301.86005134675304</v>
      </c>
      <c r="AC110" s="30">
        <v>10.085000000000001</v>
      </c>
      <c r="AD110" s="15">
        <v>20</v>
      </c>
      <c r="AE110" s="15">
        <v>60</v>
      </c>
      <c r="AF110" s="15">
        <v>60</v>
      </c>
      <c r="AG110" s="15" t="s">
        <v>121</v>
      </c>
      <c r="AH110" s="30">
        <v>10.159700000000001</v>
      </c>
      <c r="AI110" s="10">
        <f t="shared" si="40"/>
        <v>7.4699999999999989E-2</v>
      </c>
      <c r="AJ110" s="10">
        <f t="shared" si="41"/>
        <v>1.623809942863053E-3</v>
      </c>
      <c r="AK110" s="10">
        <f>AJ110*(VLOOKUP(C110,Structures!A:D,4,FALSE))</f>
        <v>0.36957914299563083</v>
      </c>
      <c r="AL110" s="24">
        <f t="shared" si="42"/>
        <v>0.20212179560382576</v>
      </c>
      <c r="AM110" s="10" t="s">
        <v>279</v>
      </c>
      <c r="AN110" s="10" t="s">
        <v>166</v>
      </c>
      <c r="AO110" s="16"/>
      <c r="AP110" s="23" t="s">
        <v>119</v>
      </c>
      <c r="AQ110" s="10"/>
      <c r="AR110" s="10"/>
      <c r="AS110" s="17"/>
      <c r="AT110" s="10"/>
      <c r="AU110" s="10"/>
      <c r="AV110" s="31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2.75" customHeight="1">
      <c r="A111" s="10">
        <v>20220808</v>
      </c>
      <c r="B111" s="10">
        <v>8</v>
      </c>
      <c r="C111" s="10" t="s">
        <v>85</v>
      </c>
      <c r="D111" s="11" t="s">
        <v>149</v>
      </c>
      <c r="E111" s="11" t="s">
        <v>150</v>
      </c>
      <c r="F111" s="11" t="s">
        <v>151</v>
      </c>
      <c r="G111" s="12" t="s">
        <v>280</v>
      </c>
      <c r="H111" s="12" t="s">
        <v>281</v>
      </c>
      <c r="I111" s="12">
        <v>962.2</v>
      </c>
      <c r="J111" s="10">
        <f>I111/(VLOOKUP(F111,Chemicals!A:E,5,FALSE))</f>
        <v>1217.9746835443038</v>
      </c>
      <c r="K111" s="10">
        <f t="shared" si="33"/>
        <v>608.98734177215192</v>
      </c>
      <c r="L111" s="10">
        <f t="shared" si="34"/>
        <v>608.98734177215192</v>
      </c>
      <c r="M111" s="10">
        <f t="shared" si="35"/>
        <v>0</v>
      </c>
      <c r="N111" s="13">
        <v>26.5</v>
      </c>
      <c r="O111" s="13">
        <v>200</v>
      </c>
      <c r="P111" s="13">
        <v>20</v>
      </c>
      <c r="Q111" s="13" t="s">
        <v>152</v>
      </c>
      <c r="R111" s="13" t="s">
        <v>90</v>
      </c>
      <c r="S111" s="13">
        <v>9.9397682414363899</v>
      </c>
      <c r="T111" s="13">
        <v>9.9397682414363899</v>
      </c>
      <c r="U111" s="13">
        <v>0</v>
      </c>
      <c r="V111" s="13">
        <f t="shared" si="36"/>
        <v>19.87953648287278</v>
      </c>
      <c r="W111" s="13">
        <f>((G111/(K111))*S111)/(VLOOKUP(D111,Chemicals!A:E,4,FALSE))</f>
        <v>1.6221278284640284E-3</v>
      </c>
      <c r="X111" s="13">
        <f>((H111/(L111))*T111)/(VLOOKUP(E111,Chemicals!A:E,4,FALSE))</f>
        <v>1.309600147575749E-2</v>
      </c>
      <c r="Y111" s="13">
        <f>((I111/(J111))*V111)/(VLOOKUP(F111,Chemicals!A:D,4,FALSE))</f>
        <v>0.49016335273000933</v>
      </c>
      <c r="Z111" s="14">
        <f t="shared" si="37"/>
        <v>1</v>
      </c>
      <c r="AA111" s="14">
        <f t="shared" si="38"/>
        <v>8.0733473934405797</v>
      </c>
      <c r="AB111" s="14">
        <f t="shared" si="39"/>
        <v>302.17307423554814</v>
      </c>
      <c r="AC111" s="30">
        <v>10.103300000000001</v>
      </c>
      <c r="AD111" s="15">
        <v>20</v>
      </c>
      <c r="AE111" s="15">
        <v>60</v>
      </c>
      <c r="AF111" s="15">
        <v>60</v>
      </c>
      <c r="AG111" s="15" t="s">
        <v>121</v>
      </c>
      <c r="AH111" s="30">
        <v>10.1754</v>
      </c>
      <c r="AI111" s="10">
        <f t="shared" si="40"/>
        <v>7.2099999999998943E-2</v>
      </c>
      <c r="AJ111" s="10">
        <f t="shared" si="41"/>
        <v>1.6221278284640284E-3</v>
      </c>
      <c r="AK111" s="10">
        <f>AJ111*(VLOOKUP(C111,Structures!A:D,4,FALSE))</f>
        <v>0.36919629375841284</v>
      </c>
      <c r="AL111" s="24">
        <f t="shared" si="42"/>
        <v>0.1952890676827278</v>
      </c>
      <c r="AM111" s="10" t="s">
        <v>282</v>
      </c>
      <c r="AN111" s="10" t="s">
        <v>168</v>
      </c>
      <c r="AO111" s="16"/>
      <c r="AP111" s="23" t="s">
        <v>119</v>
      </c>
      <c r="AQ111" s="10"/>
      <c r="AR111" s="10"/>
      <c r="AS111" s="17"/>
      <c r="AT111" s="10"/>
      <c r="AU111" s="10"/>
      <c r="AV111" s="31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2.75" customHeight="1">
      <c r="A112" s="10">
        <v>20220808</v>
      </c>
      <c r="B112" s="10">
        <v>9</v>
      </c>
      <c r="C112" s="10" t="s">
        <v>85</v>
      </c>
      <c r="D112" s="11" t="s">
        <v>149</v>
      </c>
      <c r="E112" s="11" t="s">
        <v>150</v>
      </c>
      <c r="F112" s="11" t="s">
        <v>151</v>
      </c>
      <c r="G112" s="12" t="s">
        <v>283</v>
      </c>
      <c r="H112" s="12" t="s">
        <v>284</v>
      </c>
      <c r="I112" s="12">
        <v>963.2</v>
      </c>
      <c r="J112" s="10">
        <f>I112/(VLOOKUP(F112,Chemicals!A:E,5,FALSE))</f>
        <v>1219.2405063291139</v>
      </c>
      <c r="K112" s="10">
        <f t="shared" si="33"/>
        <v>609.62025316455697</v>
      </c>
      <c r="L112" s="10">
        <f t="shared" si="34"/>
        <v>609.62025316455697</v>
      </c>
      <c r="M112" s="10">
        <f t="shared" si="35"/>
        <v>0</v>
      </c>
      <c r="N112" s="13">
        <v>26.5</v>
      </c>
      <c r="O112" s="13">
        <v>200</v>
      </c>
      <c r="P112" s="13">
        <v>20</v>
      </c>
      <c r="Q112" s="13" t="s">
        <v>152</v>
      </c>
      <c r="R112" s="13" t="s">
        <v>90</v>
      </c>
      <c r="S112" s="13">
        <v>9.9397682414363899</v>
      </c>
      <c r="T112" s="13">
        <v>9.9397682414363899</v>
      </c>
      <c r="U112" s="13">
        <v>0</v>
      </c>
      <c r="V112" s="13">
        <f t="shared" si="36"/>
        <v>19.87953648287278</v>
      </c>
      <c r="W112" s="13">
        <f>((G112/(K112))*S112)/(VLOOKUP(D112,Chemicals!A:E,4,FALSE))</f>
        <v>1.6204492068274607E-3</v>
      </c>
      <c r="X112" s="13">
        <f>((H112/(L112))*T112)/(VLOOKUP(E112,Chemicals!A:E,4,FALSE))</f>
        <v>1.3082603701994888E-2</v>
      </c>
      <c r="Y112" s="13">
        <f>((I112/(J112))*V112)/(VLOOKUP(F112,Chemicals!A:D,4,FALSE))</f>
        <v>0.49016335273000933</v>
      </c>
      <c r="Z112" s="14">
        <f t="shared" si="37"/>
        <v>1</v>
      </c>
      <c r="AA112" s="14">
        <f t="shared" si="38"/>
        <v>8.0734426274355133</v>
      </c>
      <c r="AB112" s="14">
        <f t="shared" si="39"/>
        <v>302.48609500674098</v>
      </c>
      <c r="AC112" s="30">
        <v>10.095499999999999</v>
      </c>
      <c r="AD112" s="15">
        <v>20</v>
      </c>
      <c r="AE112" s="15">
        <v>60</v>
      </c>
      <c r="AF112" s="15">
        <v>60</v>
      </c>
      <c r="AG112" s="15" t="s">
        <v>121</v>
      </c>
      <c r="AH112" s="30">
        <v>10.1676</v>
      </c>
      <c r="AI112" s="10">
        <f t="shared" si="40"/>
        <v>7.2100000000000719E-2</v>
      </c>
      <c r="AJ112" s="10">
        <f t="shared" si="41"/>
        <v>1.6204492068274607E-3</v>
      </c>
      <c r="AK112" s="10">
        <f>AJ112*(VLOOKUP(C112,Structures!A:D,4,FALSE))</f>
        <v>0.36881423947393005</v>
      </c>
      <c r="AL112" s="24">
        <f t="shared" si="42"/>
        <v>0.19549136742345646</v>
      </c>
      <c r="AM112" s="10" t="s">
        <v>285</v>
      </c>
      <c r="AN112" s="10" t="s">
        <v>170</v>
      </c>
      <c r="AO112" s="16"/>
      <c r="AP112" s="23" t="s">
        <v>119</v>
      </c>
      <c r="AQ112" s="10"/>
      <c r="AR112" s="34"/>
      <c r="AS112" s="17"/>
      <c r="AT112" s="10"/>
      <c r="AU112" s="10"/>
      <c r="AV112" s="31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2.75" customHeight="1">
      <c r="A113" s="10">
        <v>20220808</v>
      </c>
      <c r="B113" s="10">
        <v>10</v>
      </c>
      <c r="C113" s="10" t="s">
        <v>85</v>
      </c>
      <c r="D113" s="11" t="s">
        <v>149</v>
      </c>
      <c r="E113" s="11" t="s">
        <v>150</v>
      </c>
      <c r="F113" s="11" t="s">
        <v>151</v>
      </c>
      <c r="G113" s="12" t="s">
        <v>286</v>
      </c>
      <c r="H113" s="12" t="s">
        <v>287</v>
      </c>
      <c r="I113" s="12">
        <v>964.2</v>
      </c>
      <c r="J113" s="10">
        <f>I113/(VLOOKUP(F113,Chemicals!A:E,5,FALSE))</f>
        <v>1220.506329113924</v>
      </c>
      <c r="K113" s="10">
        <f t="shared" si="33"/>
        <v>610.25316455696202</v>
      </c>
      <c r="L113" s="10">
        <f t="shared" si="34"/>
        <v>610.25316455696202</v>
      </c>
      <c r="M113" s="10">
        <f t="shared" si="35"/>
        <v>0</v>
      </c>
      <c r="N113" s="13">
        <v>26.5</v>
      </c>
      <c r="O113" s="13">
        <v>200</v>
      </c>
      <c r="P113" s="13">
        <v>20</v>
      </c>
      <c r="Q113" s="13" t="s">
        <v>152</v>
      </c>
      <c r="R113" s="13" t="s">
        <v>90</v>
      </c>
      <c r="S113" s="13">
        <v>9.9397682414363899</v>
      </c>
      <c r="T113" s="13">
        <v>9.9397682414363899</v>
      </c>
      <c r="U113" s="13">
        <v>0</v>
      </c>
      <c r="V113" s="13">
        <f t="shared" si="36"/>
        <v>19.87953648287278</v>
      </c>
      <c r="W113" s="13">
        <f>((G113/(K113))*S113)/(VLOOKUP(D113,Chemicals!A:E,4,FALSE))</f>
        <v>1.6187740670860109E-3</v>
      </c>
      <c r="X113" s="13">
        <f>((H113/(L113))*T113)/(VLOOKUP(E113,Chemicals!A:E,4,FALSE))</f>
        <v>1.3069233718677761E-2</v>
      </c>
      <c r="Y113" s="13">
        <f>((I113/(J113))*V113)/(VLOOKUP(F113,Chemicals!A:D,4,FALSE))</f>
        <v>0.49016335273000933</v>
      </c>
      <c r="Z113" s="14">
        <f t="shared" si="37"/>
        <v>1</v>
      </c>
      <c r="AA113" s="14">
        <f t="shared" si="38"/>
        <v>8.0735378607861943</v>
      </c>
      <c r="AB113" s="14">
        <f t="shared" si="39"/>
        <v>302.79911366035327</v>
      </c>
      <c r="AC113" s="30">
        <v>10.0616</v>
      </c>
      <c r="AD113" s="15">
        <v>20</v>
      </c>
      <c r="AE113" s="15">
        <v>60</v>
      </c>
      <c r="AF113" s="15">
        <v>60</v>
      </c>
      <c r="AG113" s="15" t="s">
        <v>121</v>
      </c>
      <c r="AH113" s="30">
        <v>10.1348</v>
      </c>
      <c r="AI113" s="10">
        <f t="shared" si="40"/>
        <v>7.3199999999999932E-2</v>
      </c>
      <c r="AJ113" s="10">
        <f t="shared" si="41"/>
        <v>1.6187740670860109E-3</v>
      </c>
      <c r="AK113" s="10">
        <f>AJ113*(VLOOKUP(C113,Structures!A:D,4,FALSE))</f>
        <v>0.36843297766877608</v>
      </c>
      <c r="AL113" s="24">
        <f t="shared" si="42"/>
        <v>0.19867928344299099</v>
      </c>
      <c r="AM113" s="10" t="s">
        <v>288</v>
      </c>
      <c r="AN113" s="10" t="s">
        <v>172</v>
      </c>
      <c r="AO113" s="16"/>
      <c r="AP113" s="23" t="s">
        <v>119</v>
      </c>
      <c r="AQ113" s="10"/>
      <c r="AR113" s="10"/>
      <c r="AS113" s="17"/>
      <c r="AT113" s="10"/>
      <c r="AU113" s="10"/>
      <c r="AV113" s="31"/>
      <c r="AW113" s="10"/>
      <c r="AX113" s="10"/>
      <c r="AY113" s="10"/>
      <c r="AZ113" s="10"/>
      <c r="BA113" s="34"/>
      <c r="BB113" s="34"/>
      <c r="BC113" s="10"/>
      <c r="BD113" s="10"/>
      <c r="BE113" s="10"/>
      <c r="BF113" s="10"/>
      <c r="BG113" s="10"/>
      <c r="BH113" s="10"/>
      <c r="BI113" s="10"/>
      <c r="BJ113" s="10"/>
    </row>
    <row r="114" spans="1:62" ht="12.75" customHeight="1">
      <c r="A114" s="10">
        <v>20220808</v>
      </c>
      <c r="B114" s="10">
        <v>11</v>
      </c>
      <c r="C114" s="10" t="s">
        <v>85</v>
      </c>
      <c r="D114" s="11" t="s">
        <v>149</v>
      </c>
      <c r="E114" s="11" t="s">
        <v>150</v>
      </c>
      <c r="F114" s="11" t="s">
        <v>151</v>
      </c>
      <c r="G114" s="12" t="s">
        <v>289</v>
      </c>
      <c r="H114" s="12" t="s">
        <v>290</v>
      </c>
      <c r="I114" s="12">
        <v>965.2</v>
      </c>
      <c r="J114" s="10">
        <f>I114/(VLOOKUP(F114,Chemicals!A:E,5,FALSE))</f>
        <v>1221.7721518987341</v>
      </c>
      <c r="K114" s="10">
        <f t="shared" si="33"/>
        <v>610.88607594936707</v>
      </c>
      <c r="L114" s="10">
        <f t="shared" si="34"/>
        <v>610.88607594936707</v>
      </c>
      <c r="M114" s="10">
        <f t="shared" si="35"/>
        <v>0</v>
      </c>
      <c r="N114" s="13">
        <v>26.5</v>
      </c>
      <c r="O114" s="13">
        <v>200</v>
      </c>
      <c r="P114" s="13">
        <v>20</v>
      </c>
      <c r="Q114" s="13">
        <v>10</v>
      </c>
      <c r="R114" s="13" t="s">
        <v>90</v>
      </c>
      <c r="S114" s="13">
        <v>9.9397682414363899</v>
      </c>
      <c r="T114" s="13">
        <v>9.9397682414363899</v>
      </c>
      <c r="U114" s="13">
        <v>0</v>
      </c>
      <c r="V114" s="13">
        <f t="shared" si="36"/>
        <v>19.87953648287278</v>
      </c>
      <c r="W114" s="13">
        <f>((G114/(K114))*S114)/(VLOOKUP(D114,Chemicals!A:E,4,FALSE))</f>
        <v>1.6171023984173781E-3</v>
      </c>
      <c r="X114" s="13">
        <f>((H114/(L114))*T114)/(VLOOKUP(E114,Chemicals!A:E,4,FALSE))</f>
        <v>1.3055891439428841E-2</v>
      </c>
      <c r="Y114" s="13">
        <f>((I114/(J114))*V114)/(VLOOKUP(F114,Chemicals!A:D,4,FALSE))</f>
        <v>0.49016335273000933</v>
      </c>
      <c r="Z114" s="14">
        <f t="shared" si="37"/>
        <v>1</v>
      </c>
      <c r="AA114" s="14">
        <f t="shared" si="38"/>
        <v>8.0736330934926261</v>
      </c>
      <c r="AB114" s="14">
        <f t="shared" si="39"/>
        <v>303.11213019640638</v>
      </c>
      <c r="AC114" s="30">
        <v>10.057499999999999</v>
      </c>
      <c r="AD114" s="15">
        <v>20</v>
      </c>
      <c r="AE114" s="15">
        <v>60</v>
      </c>
      <c r="AF114" s="15">
        <v>60</v>
      </c>
      <c r="AG114" s="15" t="s">
        <v>121</v>
      </c>
      <c r="AH114" s="30">
        <v>10.127800000000001</v>
      </c>
      <c r="AI114" s="10">
        <f t="shared" si="40"/>
        <v>7.0300000000001361E-2</v>
      </c>
      <c r="AJ114" s="10">
        <f t="shared" si="41"/>
        <v>1.6171023984173781E-3</v>
      </c>
      <c r="AK114" s="10">
        <f>AJ114*(VLOOKUP(C114,Structures!A:D,4,FALSE))</f>
        <v>0.36805250587979527</v>
      </c>
      <c r="AL114" s="24">
        <f t="shared" si="42"/>
        <v>0.1910053562383871</v>
      </c>
      <c r="AM114" s="10" t="s">
        <v>291</v>
      </c>
      <c r="AN114" s="10" t="s">
        <v>194</v>
      </c>
      <c r="AO114" s="16"/>
      <c r="AP114" s="23" t="s">
        <v>119</v>
      </c>
      <c r="AQ114" s="10"/>
      <c r="AR114" s="10"/>
      <c r="AS114" s="17"/>
      <c r="AT114" s="10"/>
      <c r="AU114" s="10"/>
      <c r="AV114" s="24"/>
      <c r="AW114" s="10"/>
      <c r="AX114" s="10"/>
      <c r="AY114" s="24"/>
      <c r="AZ114" s="10"/>
      <c r="BA114" s="10"/>
      <c r="BB114" s="35"/>
      <c r="BC114" s="10"/>
      <c r="BD114" s="10"/>
      <c r="BE114" s="10"/>
      <c r="BF114" s="10"/>
      <c r="BG114" s="10"/>
      <c r="BH114" s="10"/>
      <c r="BI114" s="10"/>
      <c r="BJ114" s="10"/>
    </row>
    <row r="115" spans="1:62" ht="12.75" customHeight="1">
      <c r="A115" s="10">
        <v>20220808</v>
      </c>
      <c r="B115" s="10">
        <v>12</v>
      </c>
      <c r="C115" s="10" t="s">
        <v>85</v>
      </c>
      <c r="D115" s="11" t="s">
        <v>149</v>
      </c>
      <c r="E115" s="11" t="s">
        <v>150</v>
      </c>
      <c r="F115" s="11" t="s">
        <v>151</v>
      </c>
      <c r="G115" s="12" t="s">
        <v>292</v>
      </c>
      <c r="H115" s="12" t="s">
        <v>293</v>
      </c>
      <c r="I115" s="12">
        <v>966.2</v>
      </c>
      <c r="J115" s="10">
        <f>I115/(VLOOKUP(F115,Chemicals!A:E,5,FALSE))</f>
        <v>1223.0379746835442</v>
      </c>
      <c r="K115" s="10">
        <f t="shared" si="33"/>
        <v>611.51898734177212</v>
      </c>
      <c r="L115" s="10">
        <f t="shared" si="34"/>
        <v>611.51898734177212</v>
      </c>
      <c r="M115" s="10">
        <f t="shared" si="35"/>
        <v>0</v>
      </c>
      <c r="N115" s="13">
        <v>26.5</v>
      </c>
      <c r="O115" s="13">
        <v>200</v>
      </c>
      <c r="P115" s="13">
        <v>20</v>
      </c>
      <c r="Q115" s="13">
        <v>10</v>
      </c>
      <c r="R115" s="13" t="s">
        <v>90</v>
      </c>
      <c r="S115" s="13">
        <v>9.9397682414363899</v>
      </c>
      <c r="T115" s="13">
        <v>9.9397682414363899</v>
      </c>
      <c r="U115" s="13">
        <v>0</v>
      </c>
      <c r="V115" s="13">
        <f t="shared" si="36"/>
        <v>19.87953648287278</v>
      </c>
      <c r="W115" s="13">
        <f>((G115/(K115))*S115)/(VLOOKUP(D115,Chemicals!A:E,4,FALSE))</f>
        <v>1.6154341900440645E-3</v>
      </c>
      <c r="X115" s="13">
        <f>((H115/(L115))*T115)/(VLOOKUP(E115,Chemicals!A:E,4,FALSE))</f>
        <v>1.3042576778228459E-2</v>
      </c>
      <c r="Y115" s="13">
        <f>((I115/(J115))*V115)/(VLOOKUP(F115,Chemicals!A:D,4,FALSE))</f>
        <v>0.49016335273000933</v>
      </c>
      <c r="Z115" s="14">
        <f t="shared" si="37"/>
        <v>1</v>
      </c>
      <c r="AA115" s="14">
        <f t="shared" si="38"/>
        <v>8.0737283255548125</v>
      </c>
      <c r="AB115" s="14">
        <f t="shared" si="39"/>
        <v>303.42514461492181</v>
      </c>
      <c r="AC115" s="30">
        <v>10.0512</v>
      </c>
      <c r="AD115" s="15">
        <v>20</v>
      </c>
      <c r="AE115" s="15">
        <v>60</v>
      </c>
      <c r="AF115" s="15">
        <v>60</v>
      </c>
      <c r="AG115" s="15" t="s">
        <v>121</v>
      </c>
      <c r="AH115" s="30">
        <v>10.1227</v>
      </c>
      <c r="AI115" s="10">
        <f t="shared" si="40"/>
        <v>7.1500000000000341E-2</v>
      </c>
      <c r="AJ115" s="10">
        <f t="shared" si="41"/>
        <v>1.6154341900440645E-3</v>
      </c>
      <c r="AK115" s="10">
        <f>AJ115*(VLOOKUP(C115,Structures!A:D,4,FALSE))</f>
        <v>0.36767282165402909</v>
      </c>
      <c r="AL115" s="24">
        <f t="shared" si="42"/>
        <v>0.19446637278857681</v>
      </c>
      <c r="AM115" s="10" t="s">
        <v>294</v>
      </c>
      <c r="AN115" s="10" t="s">
        <v>196</v>
      </c>
      <c r="AO115" s="16"/>
      <c r="AP115" s="23" t="s">
        <v>119</v>
      </c>
      <c r="AQ115" s="10"/>
      <c r="AR115" s="10"/>
      <c r="AS115" s="17"/>
      <c r="AT115" s="10"/>
      <c r="AU115" s="10"/>
      <c r="AV115" s="24"/>
      <c r="AW115" s="10"/>
      <c r="AX115" s="10"/>
      <c r="AY115" s="24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2.75" customHeight="1">
      <c r="A116" s="10">
        <v>20220808</v>
      </c>
      <c r="B116" s="10">
        <v>13</v>
      </c>
      <c r="C116" s="10" t="s">
        <v>85</v>
      </c>
      <c r="D116" s="11" t="s">
        <v>149</v>
      </c>
      <c r="E116" s="11" t="s">
        <v>150</v>
      </c>
      <c r="F116" s="11" t="s">
        <v>151</v>
      </c>
      <c r="G116" s="12" t="s">
        <v>295</v>
      </c>
      <c r="H116" s="12" t="s">
        <v>296</v>
      </c>
      <c r="I116" s="12">
        <v>967.2</v>
      </c>
      <c r="J116" s="10">
        <f>I116/(VLOOKUP(F116,Chemicals!A:E,5,FALSE))</f>
        <v>1224.3037974683543</v>
      </c>
      <c r="K116" s="10">
        <f t="shared" si="33"/>
        <v>612.15189873417717</v>
      </c>
      <c r="L116" s="10">
        <f t="shared" si="34"/>
        <v>612.15189873417717</v>
      </c>
      <c r="M116" s="10">
        <f t="shared" si="35"/>
        <v>0</v>
      </c>
      <c r="N116" s="13">
        <v>26.5</v>
      </c>
      <c r="O116" s="13">
        <v>200</v>
      </c>
      <c r="P116" s="13">
        <v>20</v>
      </c>
      <c r="Q116" s="13">
        <v>10</v>
      </c>
      <c r="R116" s="13" t="s">
        <v>90</v>
      </c>
      <c r="S116" s="13">
        <v>9.9397682414363899</v>
      </c>
      <c r="T116" s="13">
        <v>9.9397682414363899</v>
      </c>
      <c r="U116" s="13">
        <v>0</v>
      </c>
      <c r="V116" s="13">
        <f t="shared" si="36"/>
        <v>19.87953648287278</v>
      </c>
      <c r="W116" s="13">
        <f>((G116/(K116))*S116)/(VLOOKUP(D116,Chemicals!A:E,4,FALSE))</f>
        <v>1.6137694312331437E-3</v>
      </c>
      <c r="X116" s="13">
        <f>((H116/(L116))*T116)/(VLOOKUP(E116,Chemicals!A:E,4,FALSE))</f>
        <v>1.3029289649412691E-2</v>
      </c>
      <c r="Y116" s="13">
        <f>((I116/(J116))*V116)/(VLOOKUP(F116,Chemicals!A:D,4,FALSE))</f>
        <v>0.49016335273000938</v>
      </c>
      <c r="Z116" s="14">
        <f t="shared" si="37"/>
        <v>1</v>
      </c>
      <c r="AA116" s="14">
        <f t="shared" si="38"/>
        <v>8.0738235569727621</v>
      </c>
      <c r="AB116" s="14">
        <f t="shared" si="39"/>
        <v>303.73815691592114</v>
      </c>
      <c r="AC116" s="30">
        <v>10.0977</v>
      </c>
      <c r="AD116" s="15">
        <v>20</v>
      </c>
      <c r="AE116" s="15">
        <v>60</v>
      </c>
      <c r="AF116" s="15">
        <v>60</v>
      </c>
      <c r="AG116" s="15" t="s">
        <v>121</v>
      </c>
      <c r="AH116" s="30">
        <v>10.1714</v>
      </c>
      <c r="AI116" s="10">
        <f t="shared" si="40"/>
        <v>7.3700000000000543E-2</v>
      </c>
      <c r="AJ116" s="10">
        <f t="shared" si="41"/>
        <v>1.6137694312331437E-3</v>
      </c>
      <c r="AK116" s="10">
        <f>AJ116*(VLOOKUP(C116,Structures!A:D,4,FALSE))</f>
        <v>0.3672939225486635</v>
      </c>
      <c r="AL116" s="24">
        <f t="shared" si="42"/>
        <v>0.20065673694950911</v>
      </c>
      <c r="AM116" s="10" t="s">
        <v>297</v>
      </c>
      <c r="AN116" s="10" t="s">
        <v>198</v>
      </c>
      <c r="AO116" s="16"/>
      <c r="AP116" s="23" t="s">
        <v>119</v>
      </c>
      <c r="AQ116" s="10"/>
      <c r="AR116" s="10"/>
      <c r="AS116" s="17"/>
      <c r="AT116" s="10"/>
      <c r="AU116" s="10"/>
      <c r="AV116" s="24"/>
      <c r="AW116" s="10"/>
      <c r="AX116" s="10"/>
      <c r="AY116" s="24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2.75" customHeight="1">
      <c r="A117" s="10">
        <v>20220808</v>
      </c>
      <c r="B117" s="10">
        <v>14</v>
      </c>
      <c r="C117" s="10" t="s">
        <v>85</v>
      </c>
      <c r="D117" s="11" t="s">
        <v>149</v>
      </c>
      <c r="E117" s="11" t="s">
        <v>150</v>
      </c>
      <c r="F117" s="11" t="s">
        <v>151</v>
      </c>
      <c r="G117" s="12" t="s">
        <v>298</v>
      </c>
      <c r="H117" s="12" t="s">
        <v>299</v>
      </c>
      <c r="I117" s="12">
        <v>968.2</v>
      </c>
      <c r="J117" s="10">
        <f>I117/(VLOOKUP(F117,Chemicals!A:E,5,FALSE))</f>
        <v>1225.5696202531647</v>
      </c>
      <c r="K117" s="10">
        <f t="shared" si="33"/>
        <v>612.78481012658233</v>
      </c>
      <c r="L117" s="10">
        <f t="shared" si="34"/>
        <v>612.78481012658233</v>
      </c>
      <c r="M117" s="10">
        <f t="shared" si="35"/>
        <v>0</v>
      </c>
      <c r="N117" s="13">
        <v>26.5</v>
      </c>
      <c r="O117" s="13">
        <v>200</v>
      </c>
      <c r="P117" s="13">
        <v>20</v>
      </c>
      <c r="Q117" s="13">
        <v>10</v>
      </c>
      <c r="R117" s="13" t="s">
        <v>90</v>
      </c>
      <c r="S117" s="13">
        <v>9.9397682414363899</v>
      </c>
      <c r="T117" s="13">
        <v>9.9397682414363899</v>
      </c>
      <c r="U117" s="13">
        <v>0</v>
      </c>
      <c r="V117" s="13">
        <f t="shared" si="36"/>
        <v>19.87953648287278</v>
      </c>
      <c r="W117" s="13">
        <f>((G117/(K117))*S117)/(VLOOKUP(D117,Chemicals!A:E,4,FALSE))</f>
        <v>1.612108111296032E-3</v>
      </c>
      <c r="X117" s="13">
        <f>((H117/(L117))*T117)/(VLOOKUP(E117,Chemicals!A:E,4,FALSE))</f>
        <v>1.3016029967671532E-2</v>
      </c>
      <c r="Y117" s="13">
        <f>((I117/(J117))*V117)/(VLOOKUP(F117,Chemicals!A:D,4,FALSE))</f>
        <v>0.49016335273000922</v>
      </c>
      <c r="Z117" s="14">
        <f t="shared" si="37"/>
        <v>1</v>
      </c>
      <c r="AA117" s="14">
        <f t="shared" si="38"/>
        <v>8.073918787746484</v>
      </c>
      <c r="AB117" s="14">
        <f t="shared" si="39"/>
        <v>304.05116709942558</v>
      </c>
      <c r="AC117" s="30">
        <v>9.9961000000000002</v>
      </c>
      <c r="AD117" s="15">
        <v>20</v>
      </c>
      <c r="AE117" s="15">
        <v>60</v>
      </c>
      <c r="AF117" s="15">
        <v>60</v>
      </c>
      <c r="AG117" s="15" t="s">
        <v>121</v>
      </c>
      <c r="AH117" s="30">
        <v>10.0672</v>
      </c>
      <c r="AI117" s="10">
        <f t="shared" si="40"/>
        <v>7.1099999999999497E-2</v>
      </c>
      <c r="AJ117" s="10">
        <f t="shared" si="41"/>
        <v>1.612108111296032E-3</v>
      </c>
      <c r="AK117" s="10">
        <f>AJ117*(VLOOKUP(C117,Structures!A:D,4,FALSE))</f>
        <v>0.36691580613097685</v>
      </c>
      <c r="AL117" s="24">
        <f t="shared" si="42"/>
        <v>0.19377742471693668</v>
      </c>
      <c r="AM117" s="10" t="s">
        <v>300</v>
      </c>
      <c r="AN117" s="10" t="s">
        <v>200</v>
      </c>
      <c r="AO117" s="16"/>
      <c r="AP117" s="23" t="s">
        <v>119</v>
      </c>
      <c r="AQ117" s="10"/>
      <c r="AR117" s="10"/>
      <c r="AS117" s="17"/>
      <c r="AT117" s="10"/>
      <c r="AU117" s="10"/>
      <c r="AV117" s="24"/>
      <c r="AW117" s="10"/>
      <c r="AX117" s="10"/>
      <c r="AY117" s="24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2.75" customHeight="1">
      <c r="A118" s="10">
        <v>20220808</v>
      </c>
      <c r="B118" s="10">
        <v>15</v>
      </c>
      <c r="C118" s="10" t="s">
        <v>85</v>
      </c>
      <c r="D118" s="11" t="s">
        <v>149</v>
      </c>
      <c r="E118" s="11" t="s">
        <v>150</v>
      </c>
      <c r="F118" s="11" t="s">
        <v>151</v>
      </c>
      <c r="G118" s="12" t="s">
        <v>301</v>
      </c>
      <c r="H118" s="12" t="s">
        <v>302</v>
      </c>
      <c r="I118" s="12">
        <v>969.2</v>
      </c>
      <c r="J118" s="10">
        <f>I118/(VLOOKUP(F118,Chemicals!A:E,5,FALSE))</f>
        <v>1226.8354430379748</v>
      </c>
      <c r="K118" s="10">
        <f t="shared" si="33"/>
        <v>613.41772151898738</v>
      </c>
      <c r="L118" s="10">
        <f t="shared" si="34"/>
        <v>613.41772151898738</v>
      </c>
      <c r="M118" s="10">
        <f t="shared" si="35"/>
        <v>0</v>
      </c>
      <c r="N118" s="13">
        <v>26.5</v>
      </c>
      <c r="O118" s="13">
        <v>200</v>
      </c>
      <c r="P118" s="13">
        <v>20</v>
      </c>
      <c r="Q118" s="13">
        <v>10</v>
      </c>
      <c r="R118" s="13" t="s">
        <v>90</v>
      </c>
      <c r="S118" s="13">
        <v>9.9397682414363899</v>
      </c>
      <c r="T118" s="13">
        <v>9.9397682414363899</v>
      </c>
      <c r="U118" s="13">
        <v>0</v>
      </c>
      <c r="V118" s="13">
        <f t="shared" si="36"/>
        <v>19.87953648287278</v>
      </c>
      <c r="W118" s="13">
        <f>((G118/(K118))*S118)/(VLOOKUP(D118,Chemicals!A:E,4,FALSE))</f>
        <v>1.610450219588258E-3</v>
      </c>
      <c r="X118" s="13">
        <f>((H118/(L118))*T118)/(VLOOKUP(E118,Chemicals!A:E,4,FALSE))</f>
        <v>1.3002797648047045E-2</v>
      </c>
      <c r="Y118" s="13">
        <f>((I118/(J118))*V118)/(VLOOKUP(F118,Chemicals!A:D,4,FALSE))</f>
        <v>0.49016335273000933</v>
      </c>
      <c r="Z118" s="14">
        <f t="shared" si="37"/>
        <v>1</v>
      </c>
      <c r="AA118" s="14">
        <f t="shared" si="38"/>
        <v>8.0740140178759798</v>
      </c>
      <c r="AB118" s="14">
        <f t="shared" si="39"/>
        <v>304.36417516545703</v>
      </c>
      <c r="AC118" s="30">
        <v>10.0937</v>
      </c>
      <c r="AD118" s="15">
        <v>20</v>
      </c>
      <c r="AE118" s="15">
        <v>60</v>
      </c>
      <c r="AF118" s="15">
        <v>60</v>
      </c>
      <c r="AG118" s="15" t="s">
        <v>121</v>
      </c>
      <c r="AH118" s="30">
        <v>10.1646</v>
      </c>
      <c r="AI118" s="10">
        <f t="shared" si="40"/>
        <v>7.0899999999999963E-2</v>
      </c>
      <c r="AJ118" s="10">
        <f t="shared" si="41"/>
        <v>1.610450219588258E-3</v>
      </c>
      <c r="AK118" s="10">
        <f>AJ118*(VLOOKUP(C118,Structures!A:D,4,FALSE))</f>
        <v>0.36653846997828748</v>
      </c>
      <c r="AL118" s="24">
        <f t="shared" si="42"/>
        <v>0.19343126522080981</v>
      </c>
      <c r="AM118" s="10" t="s">
        <v>303</v>
      </c>
      <c r="AN118" s="10" t="s">
        <v>202</v>
      </c>
      <c r="AO118" s="16"/>
      <c r="AP118" s="23" t="s">
        <v>119</v>
      </c>
      <c r="AQ118" s="10"/>
      <c r="AR118" s="10"/>
      <c r="AS118" s="17"/>
      <c r="AT118" s="10"/>
      <c r="AU118" s="10"/>
      <c r="AV118" s="24"/>
      <c r="AW118" s="10"/>
      <c r="AX118" s="10"/>
      <c r="AY118" s="24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2.75" customHeight="1">
      <c r="A119" s="10">
        <v>20220808</v>
      </c>
      <c r="B119" s="10">
        <v>16</v>
      </c>
      <c r="C119" s="10" t="s">
        <v>85</v>
      </c>
      <c r="D119" s="11" t="s">
        <v>149</v>
      </c>
      <c r="E119" s="11" t="s">
        <v>150</v>
      </c>
      <c r="F119" s="11" t="s">
        <v>151</v>
      </c>
      <c r="G119" s="12" t="s">
        <v>304</v>
      </c>
      <c r="H119" s="12" t="s">
        <v>305</v>
      </c>
      <c r="I119" s="12">
        <v>970.2</v>
      </c>
      <c r="J119" s="10">
        <f>I119/(VLOOKUP(F119,Chemicals!A:E,5,FALSE))</f>
        <v>1228.1012658227849</v>
      </c>
      <c r="K119" s="10">
        <f t="shared" si="33"/>
        <v>614.05063291139243</v>
      </c>
      <c r="L119" s="10">
        <f t="shared" si="34"/>
        <v>614.05063291139243</v>
      </c>
      <c r="M119" s="10">
        <f t="shared" si="35"/>
        <v>0</v>
      </c>
      <c r="N119" s="13">
        <v>26.5</v>
      </c>
      <c r="O119" s="13">
        <v>200</v>
      </c>
      <c r="P119" s="13">
        <v>20</v>
      </c>
      <c r="Q119" s="13">
        <v>10</v>
      </c>
      <c r="R119" s="13" t="s">
        <v>90</v>
      </c>
      <c r="S119" s="13">
        <v>9.9397682414363899</v>
      </c>
      <c r="T119" s="13">
        <v>9.9397682414363899</v>
      </c>
      <c r="U119" s="13">
        <v>0</v>
      </c>
      <c r="V119" s="13">
        <f t="shared" si="36"/>
        <v>19.87953648287278</v>
      </c>
      <c r="W119" s="13">
        <f>((G119/(K119))*S119)/(VLOOKUP(D119,Chemicals!A:E,4,FALSE))</f>
        <v>1.6087957455092367E-3</v>
      </c>
      <c r="X119" s="13">
        <f>((H119/(L119))*T119)/(VLOOKUP(E119,Chemicals!A:E,4,FALSE))</f>
        <v>1.2989592605931575E-2</v>
      </c>
      <c r="Y119" s="13">
        <f>((I119/(J119))*V119)/(VLOOKUP(F119,Chemicals!A:D,4,FALSE))</f>
        <v>0.49016335273000933</v>
      </c>
      <c r="Z119" s="14">
        <f t="shared" si="37"/>
        <v>1</v>
      </c>
      <c r="AA119" s="14">
        <f t="shared" si="38"/>
        <v>8.0741092473612568</v>
      </c>
      <c r="AB119" s="14">
        <f t="shared" si="39"/>
        <v>304.67718111403667</v>
      </c>
      <c r="AC119" s="30">
        <v>10.072800000000001</v>
      </c>
      <c r="AD119" s="15">
        <v>20</v>
      </c>
      <c r="AE119" s="15">
        <v>60</v>
      </c>
      <c r="AF119" s="15">
        <v>60</v>
      </c>
      <c r="AG119" s="15" t="s">
        <v>121</v>
      </c>
      <c r="AH119" s="30">
        <v>10.1455</v>
      </c>
      <c r="AI119" s="10">
        <f t="shared" si="40"/>
        <v>7.2699999999999321E-2</v>
      </c>
      <c r="AJ119" s="10">
        <f t="shared" si="41"/>
        <v>1.6087957455092367E-3</v>
      </c>
      <c r="AK119" s="10">
        <f>AJ119*(VLOOKUP(C119,Structures!A:D,4,FALSE))</f>
        <v>0.36616191167790224</v>
      </c>
      <c r="AL119" s="24">
        <f t="shared" si="42"/>
        <v>0.19854604665695147</v>
      </c>
      <c r="AM119" s="10" t="s">
        <v>306</v>
      </c>
      <c r="AN119" s="10" t="s">
        <v>204</v>
      </c>
      <c r="AO119" s="16"/>
      <c r="AP119" s="23" t="s">
        <v>119</v>
      </c>
      <c r="AQ119" s="10"/>
      <c r="AR119" s="10"/>
      <c r="AS119" s="17"/>
      <c r="AT119" s="10"/>
      <c r="AU119" s="10"/>
      <c r="AV119" s="24"/>
      <c r="AW119" s="10"/>
      <c r="AX119" s="10"/>
      <c r="AY119" s="24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2.75" customHeight="1">
      <c r="A120" s="10">
        <v>20220808</v>
      </c>
      <c r="B120" s="10">
        <v>17</v>
      </c>
      <c r="C120" s="10" t="s">
        <v>85</v>
      </c>
      <c r="D120" s="11" t="s">
        <v>149</v>
      </c>
      <c r="E120" s="11" t="s">
        <v>150</v>
      </c>
      <c r="F120" s="11" t="s">
        <v>151</v>
      </c>
      <c r="G120" s="12" t="s">
        <v>307</v>
      </c>
      <c r="H120" s="12" t="s">
        <v>308</v>
      </c>
      <c r="I120" s="12">
        <v>971.2</v>
      </c>
      <c r="J120" s="10">
        <f>I120/(VLOOKUP(F120,Chemicals!A:E,5,FALSE))</f>
        <v>1229.367088607595</v>
      </c>
      <c r="K120" s="10">
        <f t="shared" si="33"/>
        <v>614.68354430379748</v>
      </c>
      <c r="L120" s="10">
        <f t="shared" si="34"/>
        <v>614.68354430379748</v>
      </c>
      <c r="M120" s="10">
        <f t="shared" si="35"/>
        <v>0</v>
      </c>
      <c r="N120" s="13">
        <v>26.5</v>
      </c>
      <c r="O120" s="13">
        <v>200</v>
      </c>
      <c r="P120" s="13">
        <v>20</v>
      </c>
      <c r="Q120" s="13">
        <v>10</v>
      </c>
      <c r="R120" s="13" t="s">
        <v>90</v>
      </c>
      <c r="S120" s="13">
        <v>9.9397682414363899</v>
      </c>
      <c r="T120" s="13">
        <v>9.9397682414363899</v>
      </c>
      <c r="U120" s="13">
        <v>0</v>
      </c>
      <c r="V120" s="13">
        <f t="shared" si="36"/>
        <v>19.87953648287278</v>
      </c>
      <c r="W120" s="13">
        <f>((G120/(K120))*S120)/(VLOOKUP(D120,Chemicals!A:E,4,FALSE))</f>
        <v>1.6071446785020419E-3</v>
      </c>
      <c r="X120" s="13">
        <f>((H120/(L120))*T120)/(VLOOKUP(E120,Chemicals!A:E,4,FALSE))</f>
        <v>1.2976414757065935E-2</v>
      </c>
      <c r="Y120" s="13">
        <f>((I120/(J120))*V120)/(VLOOKUP(F120,Chemicals!A:D,4,FALSE))</f>
        <v>0.49016335273000933</v>
      </c>
      <c r="Z120" s="14">
        <f t="shared" si="37"/>
        <v>1</v>
      </c>
      <c r="AA120" s="14">
        <f t="shared" si="38"/>
        <v>8.0742044762023255</v>
      </c>
      <c r="AB120" s="14">
        <f t="shared" si="39"/>
        <v>304.99018494518606</v>
      </c>
      <c r="AC120" s="30">
        <v>10.011799999999999</v>
      </c>
      <c r="AD120" s="15">
        <v>20</v>
      </c>
      <c r="AE120" s="15">
        <v>60</v>
      </c>
      <c r="AF120" s="15">
        <v>60</v>
      </c>
      <c r="AG120" s="15" t="s">
        <v>121</v>
      </c>
      <c r="AH120" s="30">
        <v>10.0844</v>
      </c>
      <c r="AI120" s="10">
        <f t="shared" si="40"/>
        <v>7.260000000000133E-2</v>
      </c>
      <c r="AJ120" s="10">
        <f t="shared" si="41"/>
        <v>1.6071446785020419E-3</v>
      </c>
      <c r="AK120" s="10">
        <f>AJ120*(VLOOKUP(C120,Structures!A:D,4,FALSE))</f>
        <v>0.36578612882706474</v>
      </c>
      <c r="AL120" s="24">
        <f t="shared" si="42"/>
        <v>0.19847663505666979</v>
      </c>
      <c r="AM120" s="10" t="s">
        <v>309</v>
      </c>
      <c r="AN120" s="10" t="s">
        <v>206</v>
      </c>
      <c r="AO120" s="16"/>
      <c r="AP120" s="23" t="s">
        <v>119</v>
      </c>
      <c r="AQ120" s="10"/>
      <c r="AR120" s="34"/>
      <c r="AS120" s="17"/>
      <c r="AT120" s="10"/>
      <c r="AU120" s="10"/>
      <c r="AV120" s="24"/>
      <c r="AW120" s="10"/>
      <c r="AX120" s="10"/>
      <c r="AY120" s="24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2.75" customHeight="1">
      <c r="A121" s="10">
        <v>20220808</v>
      </c>
      <c r="B121" s="10">
        <v>18</v>
      </c>
      <c r="C121" s="10" t="s">
        <v>85</v>
      </c>
      <c r="D121" s="11" t="s">
        <v>149</v>
      </c>
      <c r="E121" s="11" t="s">
        <v>150</v>
      </c>
      <c r="F121" s="11" t="s">
        <v>151</v>
      </c>
      <c r="G121" s="12" t="s">
        <v>310</v>
      </c>
      <c r="H121" s="12" t="s">
        <v>311</v>
      </c>
      <c r="I121" s="12">
        <v>972.2</v>
      </c>
      <c r="J121" s="10">
        <f>I121/(VLOOKUP(F121,Chemicals!A:E,5,FALSE))</f>
        <v>1230.632911392405</v>
      </c>
      <c r="K121" s="10">
        <f t="shared" si="33"/>
        <v>615.31645569620252</v>
      </c>
      <c r="L121" s="10">
        <f t="shared" si="34"/>
        <v>615.31645569620252</v>
      </c>
      <c r="M121" s="10">
        <f t="shared" si="35"/>
        <v>0</v>
      </c>
      <c r="N121" s="13">
        <v>26.5</v>
      </c>
      <c r="O121" s="13">
        <v>200</v>
      </c>
      <c r="P121" s="13">
        <v>20</v>
      </c>
      <c r="Q121" s="13">
        <v>10</v>
      </c>
      <c r="R121" s="13" t="s">
        <v>90</v>
      </c>
      <c r="S121" s="13">
        <v>9.9397682414363899</v>
      </c>
      <c r="T121" s="13">
        <v>9.9397682414363899</v>
      </c>
      <c r="U121" s="13">
        <v>0</v>
      </c>
      <c r="V121" s="13">
        <f t="shared" si="36"/>
        <v>19.87953648287278</v>
      </c>
      <c r="W121" s="13">
        <f>((G121/(K121))*S121)/(VLOOKUP(D121,Chemicals!A:E,4,FALSE))</f>
        <v>1.6054970080531833E-3</v>
      </c>
      <c r="X121" s="13">
        <f>((H121/(L121))*T121)/(VLOOKUP(E121,Chemicals!A:E,4,FALSE))</f>
        <v>1.2963264017537598E-2</v>
      </c>
      <c r="Y121" s="13">
        <f>((I121/(J121))*V121)/(VLOOKUP(F121,Chemicals!A:D,4,FALSE))</f>
        <v>0.49016335273000933</v>
      </c>
      <c r="Z121" s="14">
        <f t="shared" si="37"/>
        <v>1</v>
      </c>
      <c r="AA121" s="14">
        <f t="shared" si="38"/>
        <v>8.0742997043991878</v>
      </c>
      <c r="AB121" s="14">
        <f t="shared" si="39"/>
        <v>305.30318665892668</v>
      </c>
      <c r="AC121" s="30">
        <v>10.007400000000001</v>
      </c>
      <c r="AD121" s="15">
        <v>20</v>
      </c>
      <c r="AE121" s="15">
        <v>60</v>
      </c>
      <c r="AF121" s="15">
        <v>60</v>
      </c>
      <c r="AG121" s="15" t="s">
        <v>121</v>
      </c>
      <c r="AH121" s="30">
        <v>10.0777</v>
      </c>
      <c r="AI121" s="10">
        <f t="shared" si="40"/>
        <v>7.0299999999999585E-2</v>
      </c>
      <c r="AJ121" s="10">
        <f t="shared" si="41"/>
        <v>1.6054970080531833E-3</v>
      </c>
      <c r="AK121" s="10">
        <f>AJ121*(VLOOKUP(C121,Structures!A:D,4,FALSE))</f>
        <v>0.36541111903290452</v>
      </c>
      <c r="AL121" s="24">
        <f t="shared" si="42"/>
        <v>0.19238604502800916</v>
      </c>
      <c r="AM121" s="10" t="s">
        <v>312</v>
      </c>
      <c r="AN121" s="10" t="s">
        <v>208</v>
      </c>
      <c r="AO121" s="16"/>
      <c r="AP121" s="23" t="s">
        <v>119</v>
      </c>
      <c r="AQ121" s="10"/>
      <c r="AR121" s="10"/>
      <c r="AS121" s="17"/>
      <c r="AT121" s="10"/>
      <c r="AU121" s="10"/>
      <c r="AV121" s="24"/>
      <c r="AW121" s="10"/>
      <c r="AX121" s="10"/>
      <c r="AY121" s="24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2.75" customHeight="1">
      <c r="A122" s="10">
        <v>20220808</v>
      </c>
      <c r="B122" s="10">
        <v>19</v>
      </c>
      <c r="C122" s="10" t="s">
        <v>85</v>
      </c>
      <c r="D122" s="11" t="s">
        <v>149</v>
      </c>
      <c r="E122" s="11" t="s">
        <v>150</v>
      </c>
      <c r="F122" s="11" t="s">
        <v>151</v>
      </c>
      <c r="G122" s="12" t="s">
        <v>313</v>
      </c>
      <c r="H122" s="12" t="s">
        <v>314</v>
      </c>
      <c r="I122" s="12">
        <v>973.2</v>
      </c>
      <c r="J122" s="10">
        <f>I122/(VLOOKUP(F122,Chemicals!A:E,5,FALSE))</f>
        <v>1231.8987341772151</v>
      </c>
      <c r="K122" s="10">
        <f t="shared" si="33"/>
        <v>615.94936708860757</v>
      </c>
      <c r="L122" s="10">
        <f t="shared" si="34"/>
        <v>615.94936708860757</v>
      </c>
      <c r="M122" s="10">
        <f t="shared" si="35"/>
        <v>0</v>
      </c>
      <c r="N122" s="13">
        <v>26.5</v>
      </c>
      <c r="O122" s="13">
        <v>200</v>
      </c>
      <c r="P122" s="13">
        <v>20</v>
      </c>
      <c r="Q122" s="13">
        <v>10</v>
      </c>
      <c r="R122" s="13" t="s">
        <v>90</v>
      </c>
      <c r="S122" s="13">
        <v>9.9397682414363899</v>
      </c>
      <c r="T122" s="13">
        <v>9.9397682414363899</v>
      </c>
      <c r="U122" s="13">
        <v>0</v>
      </c>
      <c r="V122" s="13">
        <f t="shared" si="36"/>
        <v>19.87953648287278</v>
      </c>
      <c r="W122" s="13">
        <f>((G122/(K122))*S122)/(VLOOKUP(D122,Chemicals!A:E,4,FALSE))</f>
        <v>1.6038527236923825E-3</v>
      </c>
      <c r="X122" s="13">
        <f>((H122/(L122))*T122)/(VLOOKUP(E122,Chemicals!A:E,4,FALSE))</f>
        <v>1.2950140303778952E-2</v>
      </c>
      <c r="Y122" s="13">
        <f>((I122/(J122))*V122)/(VLOOKUP(F122,Chemicals!A:D,4,FALSE))</f>
        <v>0.49016335273000933</v>
      </c>
      <c r="Z122" s="14">
        <f t="shared" si="37"/>
        <v>1</v>
      </c>
      <c r="AA122" s="14">
        <f t="shared" si="38"/>
        <v>8.0743949319518542</v>
      </c>
      <c r="AB122" s="14">
        <f t="shared" si="39"/>
        <v>305.61618625528001</v>
      </c>
      <c r="AC122" s="30">
        <v>10.1015</v>
      </c>
      <c r="AD122" s="15">
        <v>20</v>
      </c>
      <c r="AE122" s="15">
        <v>60</v>
      </c>
      <c r="AF122" s="15">
        <v>60</v>
      </c>
      <c r="AG122" s="15" t="s">
        <v>121</v>
      </c>
      <c r="AH122" s="30">
        <v>10.1731</v>
      </c>
      <c r="AI122" s="10">
        <f t="shared" si="40"/>
        <v>7.1600000000000108E-2</v>
      </c>
      <c r="AJ122" s="10">
        <f t="shared" si="41"/>
        <v>1.6038527236923825E-3</v>
      </c>
      <c r="AK122" s="10">
        <f>AJ122*(VLOOKUP(C122,Structures!A:D,4,FALSE))</f>
        <v>0.36503687991238626</v>
      </c>
      <c r="AL122" s="24">
        <f t="shared" si="42"/>
        <v>0.19614456494693103</v>
      </c>
      <c r="AM122" s="10" t="s">
        <v>315</v>
      </c>
      <c r="AN122" s="10" t="s">
        <v>210</v>
      </c>
      <c r="AO122" s="16"/>
      <c r="AP122" s="23" t="s">
        <v>119</v>
      </c>
      <c r="AQ122" s="10"/>
      <c r="AR122" s="10"/>
      <c r="AS122" s="17"/>
      <c r="AT122" s="10"/>
      <c r="AU122" s="10"/>
      <c r="AV122" s="24"/>
      <c r="AW122" s="10"/>
      <c r="AX122" s="10"/>
      <c r="AY122" s="24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2.75" customHeight="1">
      <c r="A123" s="10">
        <v>20220808</v>
      </c>
      <c r="B123" s="10">
        <v>20</v>
      </c>
      <c r="C123" s="10" t="s">
        <v>85</v>
      </c>
      <c r="D123" s="11" t="s">
        <v>149</v>
      </c>
      <c r="E123" s="11" t="s">
        <v>150</v>
      </c>
      <c r="F123" s="11" t="s">
        <v>151</v>
      </c>
      <c r="G123" s="12" t="s">
        <v>316</v>
      </c>
      <c r="H123" s="12" t="s">
        <v>317</v>
      </c>
      <c r="I123" s="12">
        <v>974.2</v>
      </c>
      <c r="J123" s="10">
        <f>I123/(VLOOKUP(F123,Chemicals!A:E,5,FALSE))</f>
        <v>1233.1645569620252</v>
      </c>
      <c r="K123" s="10">
        <f t="shared" si="33"/>
        <v>616.58227848101262</v>
      </c>
      <c r="L123" s="10">
        <f t="shared" si="34"/>
        <v>616.58227848101262</v>
      </c>
      <c r="M123" s="10">
        <f t="shared" si="35"/>
        <v>0</v>
      </c>
      <c r="N123" s="13">
        <v>26.5</v>
      </c>
      <c r="O123" s="13">
        <v>200</v>
      </c>
      <c r="P123" s="13">
        <v>20</v>
      </c>
      <c r="Q123" s="13">
        <v>10</v>
      </c>
      <c r="R123" s="13" t="s">
        <v>90</v>
      </c>
      <c r="S123" s="13">
        <v>9.9397682414363899</v>
      </c>
      <c r="T123" s="13">
        <v>9.9397682414363899</v>
      </c>
      <c r="U123" s="13">
        <v>0</v>
      </c>
      <c r="V123" s="13">
        <f t="shared" si="36"/>
        <v>19.87953648287278</v>
      </c>
      <c r="W123" s="13">
        <f>((G123/(K123))*S123)/(VLOOKUP(D123,Chemicals!A:E,4,FALSE))</f>
        <v>1.6022118149923508E-3</v>
      </c>
      <c r="X123" s="13">
        <f>((H123/(L123))*T123)/(VLOOKUP(E123,Chemicals!A:E,4,FALSE))</f>
        <v>1.2937043532565487E-2</v>
      </c>
      <c r="Y123" s="13">
        <f>((I123/(J123))*V123)/(VLOOKUP(F123,Chemicals!A:D,4,FALSE))</f>
        <v>0.49016335273000933</v>
      </c>
      <c r="Z123" s="14">
        <f t="shared" si="37"/>
        <v>1</v>
      </c>
      <c r="AA123" s="14">
        <f t="shared" si="38"/>
        <v>8.0744901588603319</v>
      </c>
      <c r="AB123" s="14">
        <f t="shared" si="39"/>
        <v>305.92918373426767</v>
      </c>
      <c r="AC123" s="30">
        <v>10.0197</v>
      </c>
      <c r="AD123" s="15">
        <v>20</v>
      </c>
      <c r="AE123" s="15">
        <v>60</v>
      </c>
      <c r="AF123" s="15">
        <v>60</v>
      </c>
      <c r="AG123" s="15" t="s">
        <v>121</v>
      </c>
      <c r="AH123" s="30">
        <v>10.090299999999999</v>
      </c>
      <c r="AI123" s="10">
        <f t="shared" si="40"/>
        <v>7.0599999999998886E-2</v>
      </c>
      <c r="AJ123" s="10">
        <f t="shared" si="41"/>
        <v>1.6022118149923508E-3</v>
      </c>
      <c r="AK123" s="10">
        <f>AJ123*(VLOOKUP(C123,Structures!A:D,4,FALSE))</f>
        <v>0.36466340909225903</v>
      </c>
      <c r="AL123" s="24">
        <f t="shared" si="42"/>
        <v>0.19360319198391865</v>
      </c>
      <c r="AM123" s="10" t="s">
        <v>318</v>
      </c>
      <c r="AN123" s="10" t="s">
        <v>212</v>
      </c>
      <c r="AO123" s="16"/>
      <c r="AP123" s="23" t="s">
        <v>119</v>
      </c>
      <c r="AQ123" s="10"/>
      <c r="AR123" s="10"/>
      <c r="AS123" s="24"/>
      <c r="AT123" s="10"/>
      <c r="AU123" s="10"/>
      <c r="AV123" s="24"/>
      <c r="AW123" s="35"/>
      <c r="AX123" s="34"/>
      <c r="AY123" s="34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2.75" customHeight="1">
      <c r="A124" s="10">
        <v>20220808</v>
      </c>
      <c r="B124" s="10">
        <v>21</v>
      </c>
      <c r="C124" s="10" t="s">
        <v>85</v>
      </c>
      <c r="D124" s="11" t="s">
        <v>149</v>
      </c>
      <c r="E124" s="11" t="s">
        <v>150</v>
      </c>
      <c r="F124" s="11" t="s">
        <v>151</v>
      </c>
      <c r="G124" s="12" t="s">
        <v>319</v>
      </c>
      <c r="H124" s="12" t="s">
        <v>320</v>
      </c>
      <c r="I124" s="12">
        <v>975.2</v>
      </c>
      <c r="J124" s="10">
        <f>I124/(VLOOKUP(F124,Chemicals!A:E,5,FALSE))</f>
        <v>1234.4303797468353</v>
      </c>
      <c r="K124" s="10">
        <f t="shared" si="33"/>
        <v>617.21518987341767</v>
      </c>
      <c r="L124" s="10">
        <f t="shared" si="34"/>
        <v>617.21518987341767</v>
      </c>
      <c r="M124" s="10">
        <f t="shared" si="35"/>
        <v>0</v>
      </c>
      <c r="N124" s="13">
        <v>26.5</v>
      </c>
      <c r="O124" s="13">
        <v>200</v>
      </c>
      <c r="P124" s="13" t="s">
        <v>213</v>
      </c>
      <c r="Q124" s="13">
        <v>10</v>
      </c>
      <c r="R124" s="13" t="s">
        <v>124</v>
      </c>
      <c r="S124" s="13">
        <v>9.9397682414363899</v>
      </c>
      <c r="T124" s="13">
        <v>9.9397682414363899</v>
      </c>
      <c r="U124" s="13">
        <v>0</v>
      </c>
      <c r="V124" s="13">
        <f t="shared" si="36"/>
        <v>19.87953648287278</v>
      </c>
      <c r="W124" s="13">
        <f>((G124/(K124))*S124)/(VLOOKUP(D124,Chemicals!A:E,4,FALSE))</f>
        <v>1.6005742715685704E-3</v>
      </c>
      <c r="X124" s="13">
        <f>((H124/(L124))*T124)/(VLOOKUP(E124,Chemicals!A:E,4,FALSE))</f>
        <v>1.2923973621014061E-2</v>
      </c>
      <c r="Y124" s="13">
        <f>((I124/(J124))*V124)/(VLOOKUP(F124,Chemicals!A:D,4,FALSE))</f>
        <v>0.49016335273000938</v>
      </c>
      <c r="Z124" s="14">
        <f t="shared" si="37"/>
        <v>1</v>
      </c>
      <c r="AA124" s="14">
        <f t="shared" si="38"/>
        <v>8.0745853851246192</v>
      </c>
      <c r="AB124" s="14">
        <f t="shared" si="39"/>
        <v>306.24217909591096</v>
      </c>
      <c r="AC124" s="30">
        <v>12.846500000000001</v>
      </c>
      <c r="AD124" s="15">
        <v>20</v>
      </c>
      <c r="AE124" s="15">
        <v>60</v>
      </c>
      <c r="AF124" s="15">
        <v>60</v>
      </c>
      <c r="AG124" s="15" t="s">
        <v>121</v>
      </c>
      <c r="AH124" s="30">
        <v>10.104799999999999</v>
      </c>
      <c r="AI124" s="10">
        <f t="shared" si="40"/>
        <v>-2.7417000000000016</v>
      </c>
      <c r="AJ124" s="10">
        <f t="shared" si="41"/>
        <v>1.6005742715685704E-3</v>
      </c>
      <c r="AK124" s="10">
        <f>AJ124*(VLOOKUP(C124,Structures!A:D,4,FALSE))</f>
        <v>0.36429070420900661</v>
      </c>
      <c r="AL124" s="24">
        <f t="shared" si="42"/>
        <v>-7.5261322024483785</v>
      </c>
      <c r="AM124" s="10" t="s">
        <v>321</v>
      </c>
      <c r="AN124" s="10" t="s">
        <v>215</v>
      </c>
      <c r="AO124" s="16"/>
      <c r="AP124" s="22" t="s">
        <v>94</v>
      </c>
      <c r="AQ124" s="10"/>
      <c r="AR124" s="10"/>
      <c r="AS124" s="17"/>
      <c r="AT124" s="10"/>
      <c r="AU124" s="10"/>
      <c r="AV124" s="10"/>
      <c r="AW124" s="10"/>
      <c r="AX124" s="10"/>
      <c r="AY124" s="35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2.75" customHeight="1">
      <c r="A125" s="10">
        <v>20220808</v>
      </c>
      <c r="B125" s="10">
        <v>22</v>
      </c>
      <c r="C125" s="10" t="s">
        <v>85</v>
      </c>
      <c r="D125" s="11" t="s">
        <v>149</v>
      </c>
      <c r="E125" s="11" t="s">
        <v>150</v>
      </c>
      <c r="F125" s="11" t="s">
        <v>151</v>
      </c>
      <c r="G125" s="12" t="s">
        <v>322</v>
      </c>
      <c r="H125" s="12" t="s">
        <v>323</v>
      </c>
      <c r="I125" s="12">
        <v>976.2</v>
      </c>
      <c r="J125" s="10">
        <f>I125/(VLOOKUP(F125,Chemicals!A:E,5,FALSE))</f>
        <v>1235.6962025316457</v>
      </c>
      <c r="K125" s="10">
        <f t="shared" si="33"/>
        <v>617.84810126582283</v>
      </c>
      <c r="L125" s="10">
        <f t="shared" si="34"/>
        <v>617.84810126582283</v>
      </c>
      <c r="M125" s="10">
        <f t="shared" si="35"/>
        <v>0</v>
      </c>
      <c r="N125" s="13">
        <v>26.5</v>
      </c>
      <c r="O125" s="13">
        <v>200</v>
      </c>
      <c r="P125" s="13">
        <v>20</v>
      </c>
      <c r="Q125" s="13">
        <v>1</v>
      </c>
      <c r="R125" s="13" t="s">
        <v>124</v>
      </c>
      <c r="S125" s="13">
        <v>9.9397682414363899</v>
      </c>
      <c r="T125" s="13">
        <v>9.9397682414363899</v>
      </c>
      <c r="U125" s="13">
        <v>0</v>
      </c>
      <c r="V125" s="13">
        <f t="shared" si="36"/>
        <v>19.87953648287278</v>
      </c>
      <c r="W125" s="13">
        <f>((G125/(K125))*S125)/(VLOOKUP(D125,Chemicals!A:E,4,FALSE))</f>
        <v>1.5989400830790732E-3</v>
      </c>
      <c r="X125" s="13">
        <f>((H125/(L125))*T125)/(VLOOKUP(E125,Chemicals!A:E,4,FALSE))</f>
        <v>1.2910930486581167E-2</v>
      </c>
      <c r="Y125" s="13">
        <f>((I125/(J125))*V125)/(VLOOKUP(F125,Chemicals!A:D,4,FALSE))</f>
        <v>0.49016335273000922</v>
      </c>
      <c r="Z125" s="14">
        <f t="shared" si="37"/>
        <v>1</v>
      </c>
      <c r="AA125" s="14">
        <f t="shared" si="38"/>
        <v>8.0746806107447338</v>
      </c>
      <c r="AB125" s="14">
        <f t="shared" si="39"/>
        <v>306.55517234023142</v>
      </c>
      <c r="AC125" s="30">
        <v>10.0863</v>
      </c>
      <c r="AD125" s="15">
        <v>20</v>
      </c>
      <c r="AE125" s="15">
        <v>60</v>
      </c>
      <c r="AF125" s="15">
        <v>60</v>
      </c>
      <c r="AG125" s="15" t="s">
        <v>121</v>
      </c>
      <c r="AH125" s="30">
        <v>10.147399999999999</v>
      </c>
      <c r="AI125" s="10">
        <f t="shared" si="40"/>
        <v>6.109999999999971E-2</v>
      </c>
      <c r="AJ125" s="10">
        <f t="shared" si="41"/>
        <v>1.5989400830790732E-3</v>
      </c>
      <c r="AK125" s="10">
        <f>AJ125*(VLOOKUP(C125,Structures!A:D,4,FALSE))</f>
        <v>0.36391876290879704</v>
      </c>
      <c r="AL125" s="24">
        <f t="shared" si="42"/>
        <v>0.16789461337917386</v>
      </c>
      <c r="AM125" s="10" t="s">
        <v>324</v>
      </c>
      <c r="AN125" s="10" t="s">
        <v>218</v>
      </c>
      <c r="AO125" s="16"/>
      <c r="AP125" s="22" t="s">
        <v>94</v>
      </c>
      <c r="AQ125" s="10"/>
      <c r="AR125" s="10"/>
      <c r="AS125" s="34"/>
      <c r="AT125" s="35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2.75" customHeight="1">
      <c r="A126" s="10">
        <v>20220808</v>
      </c>
      <c r="B126" s="10">
        <v>23</v>
      </c>
      <c r="C126" s="10" t="s">
        <v>85</v>
      </c>
      <c r="D126" s="11" t="s">
        <v>149</v>
      </c>
      <c r="E126" s="11" t="s">
        <v>150</v>
      </c>
      <c r="F126" s="11" t="s">
        <v>151</v>
      </c>
      <c r="G126" s="12" t="s">
        <v>325</v>
      </c>
      <c r="H126" s="12" t="s">
        <v>326</v>
      </c>
      <c r="I126" s="12">
        <v>977.2</v>
      </c>
      <c r="J126" s="10">
        <f>I126/(VLOOKUP(F126,Chemicals!A:E,5,FALSE))</f>
        <v>1236.9620253164558</v>
      </c>
      <c r="K126" s="10">
        <f t="shared" si="33"/>
        <v>618.48101265822788</v>
      </c>
      <c r="L126" s="10">
        <f t="shared" si="34"/>
        <v>618.48101265822788</v>
      </c>
      <c r="M126" s="10">
        <f t="shared" si="35"/>
        <v>0</v>
      </c>
      <c r="N126" s="13">
        <v>26.5</v>
      </c>
      <c r="O126" s="13">
        <v>200</v>
      </c>
      <c r="P126" s="13">
        <v>20</v>
      </c>
      <c r="Q126" s="13">
        <v>2</v>
      </c>
      <c r="R126" s="13" t="s">
        <v>124</v>
      </c>
      <c r="S126" s="13">
        <v>9.9397682414363899</v>
      </c>
      <c r="T126" s="13">
        <v>9.9397682414363899</v>
      </c>
      <c r="U126" s="13">
        <v>0</v>
      </c>
      <c r="V126" s="13">
        <f t="shared" si="36"/>
        <v>19.87953648287278</v>
      </c>
      <c r="W126" s="13">
        <f>((G126/(K126))*S126)/(VLOOKUP(D126,Chemicals!A:E,4,FALSE))</f>
        <v>1.5973092392242254E-3</v>
      </c>
      <c r="X126" s="13">
        <f>((H126/(L126))*T126)/(VLOOKUP(E126,Chemicals!A:E,4,FALSE))</f>
        <v>1.289791404706115E-2</v>
      </c>
      <c r="Y126" s="13">
        <f>((I126/(J126))*V126)/(VLOOKUP(F126,Chemicals!A:D,4,FALSE))</f>
        <v>0.49016335273000933</v>
      </c>
      <c r="Z126" s="14">
        <f t="shared" si="37"/>
        <v>1</v>
      </c>
      <c r="AA126" s="14">
        <f t="shared" si="38"/>
        <v>8.0747758357206756</v>
      </c>
      <c r="AB126" s="14">
        <f t="shared" si="39"/>
        <v>306.86816346725061</v>
      </c>
      <c r="AC126" s="30">
        <v>10.0975</v>
      </c>
      <c r="AD126" s="15">
        <v>20</v>
      </c>
      <c r="AE126" s="15">
        <v>60</v>
      </c>
      <c r="AF126" s="15">
        <v>60</v>
      </c>
      <c r="AG126" s="15" t="s">
        <v>121</v>
      </c>
      <c r="AH126" s="30">
        <v>10.1637</v>
      </c>
      <c r="AI126" s="10">
        <f t="shared" si="40"/>
        <v>6.6200000000000259E-2</v>
      </c>
      <c r="AJ126" s="10">
        <f t="shared" si="41"/>
        <v>1.5973092392242254E-3</v>
      </c>
      <c r="AK126" s="10">
        <f>AJ126*(VLOOKUP(C126,Structures!A:D,4,FALSE))</f>
        <v>0.36354758284743371</v>
      </c>
      <c r="AL126" s="24">
        <f t="shared" si="42"/>
        <v>0.18209445784647599</v>
      </c>
      <c r="AM126" s="10" t="s">
        <v>327</v>
      </c>
      <c r="AN126" s="10" t="s">
        <v>220</v>
      </c>
      <c r="AO126" s="16"/>
      <c r="AP126" s="22" t="s">
        <v>94</v>
      </c>
      <c r="AQ126" s="10"/>
      <c r="AR126" s="10"/>
      <c r="AS126" s="34"/>
      <c r="AT126" s="35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2.75" customHeight="1">
      <c r="A127" s="10">
        <v>20220808</v>
      </c>
      <c r="B127" s="10">
        <v>24</v>
      </c>
      <c r="C127" s="10" t="s">
        <v>85</v>
      </c>
      <c r="D127" s="11" t="s">
        <v>149</v>
      </c>
      <c r="E127" s="11" t="s">
        <v>150</v>
      </c>
      <c r="F127" s="11" t="s">
        <v>151</v>
      </c>
      <c r="G127" s="12" t="s">
        <v>328</v>
      </c>
      <c r="H127" s="12" t="s">
        <v>329</v>
      </c>
      <c r="I127" s="12">
        <v>978.2</v>
      </c>
      <c r="J127" s="10">
        <f>I127/(VLOOKUP(F127,Chemicals!A:E,5,FALSE))</f>
        <v>1238.2278481012659</v>
      </c>
      <c r="K127" s="10">
        <f t="shared" si="33"/>
        <v>619.11392405063293</v>
      </c>
      <c r="L127" s="10">
        <f t="shared" si="34"/>
        <v>619.11392405063293</v>
      </c>
      <c r="M127" s="10">
        <f t="shared" si="35"/>
        <v>0</v>
      </c>
      <c r="N127" s="13">
        <v>26.5</v>
      </c>
      <c r="O127" s="13">
        <v>200</v>
      </c>
      <c r="P127" s="13">
        <v>20</v>
      </c>
      <c r="Q127" s="13">
        <v>5</v>
      </c>
      <c r="R127" s="13" t="s">
        <v>124</v>
      </c>
      <c r="S127" s="13">
        <v>9.9397682414363899</v>
      </c>
      <c r="T127" s="13">
        <v>9.9397682414363899</v>
      </c>
      <c r="U127" s="13">
        <v>0</v>
      </c>
      <c r="V127" s="13">
        <f t="shared" si="36"/>
        <v>19.87953648287278</v>
      </c>
      <c r="W127" s="13">
        <f>((G127/(K127))*S127)/(VLOOKUP(D127,Chemicals!A:E,4,FALSE))</f>
        <v>1.5956817297465087E-3</v>
      </c>
      <c r="X127" s="13">
        <f>((H127/(L127))*T127)/(VLOOKUP(E127,Chemicals!A:E,4,FALSE))</f>
        <v>1.2884924220584517E-2</v>
      </c>
      <c r="Y127" s="13">
        <f>((I127/(J127))*V127)/(VLOOKUP(F127,Chemicals!A:D,4,FALSE))</f>
        <v>0.49016335273000933</v>
      </c>
      <c r="Z127" s="14">
        <f t="shared" si="37"/>
        <v>1</v>
      </c>
      <c r="AA127" s="14">
        <f t="shared" si="38"/>
        <v>8.07487106005245</v>
      </c>
      <c r="AB127" s="14">
        <f t="shared" si="39"/>
        <v>307.18115247698995</v>
      </c>
      <c r="AC127" s="30">
        <v>10.0528</v>
      </c>
      <c r="AD127" s="15">
        <v>20</v>
      </c>
      <c r="AE127" s="15">
        <v>60</v>
      </c>
      <c r="AF127" s="15">
        <v>60</v>
      </c>
      <c r="AG127" s="15" t="s">
        <v>121</v>
      </c>
      <c r="AH127" s="30">
        <v>10.1221</v>
      </c>
      <c r="AI127" s="10">
        <f t="shared" si="40"/>
        <v>6.9300000000000139E-2</v>
      </c>
      <c r="AJ127" s="10">
        <f t="shared" si="41"/>
        <v>1.5956817297465087E-3</v>
      </c>
      <c r="AK127" s="10">
        <f>AJ127*(VLOOKUP(C127,Structures!A:D,4,FALSE))</f>
        <v>0.36317716169030539</v>
      </c>
      <c r="AL127" s="24">
        <f t="shared" si="42"/>
        <v>0.19081596341978907</v>
      </c>
      <c r="AM127" s="10" t="s">
        <v>330</v>
      </c>
      <c r="AN127" s="10" t="s">
        <v>222</v>
      </c>
      <c r="AO127" s="16"/>
      <c r="AP127" s="22" t="s">
        <v>94</v>
      </c>
      <c r="AQ127" s="10"/>
      <c r="AR127" s="10"/>
      <c r="AS127" s="34"/>
      <c r="AT127" s="35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2.75" customHeight="1">
      <c r="A128" s="10">
        <v>20220808</v>
      </c>
      <c r="B128" s="10">
        <v>25</v>
      </c>
      <c r="C128" s="10" t="s">
        <v>85</v>
      </c>
      <c r="D128" s="11" t="s">
        <v>149</v>
      </c>
      <c r="E128" s="11" t="s">
        <v>150</v>
      </c>
      <c r="F128" s="11" t="s">
        <v>151</v>
      </c>
      <c r="G128" s="12" t="s">
        <v>331</v>
      </c>
      <c r="H128" s="12" t="s">
        <v>332</v>
      </c>
      <c r="I128" s="12">
        <v>979.2</v>
      </c>
      <c r="J128" s="10">
        <f>I128/(VLOOKUP(F128,Chemicals!A:E,5,FALSE))</f>
        <v>1239.493670886076</v>
      </c>
      <c r="K128" s="10">
        <f t="shared" si="33"/>
        <v>619.74683544303798</v>
      </c>
      <c r="L128" s="10">
        <f t="shared" si="34"/>
        <v>619.74683544303798</v>
      </c>
      <c r="M128" s="10">
        <f t="shared" si="35"/>
        <v>0</v>
      </c>
      <c r="N128" s="13">
        <v>26.5</v>
      </c>
      <c r="O128" s="13">
        <v>200</v>
      </c>
      <c r="P128" s="13">
        <v>20</v>
      </c>
      <c r="Q128" s="13">
        <v>10</v>
      </c>
      <c r="R128" s="13" t="s">
        <v>124</v>
      </c>
      <c r="S128" s="13">
        <v>9.9397682414363899</v>
      </c>
      <c r="T128" s="13">
        <v>9.9397682414363899</v>
      </c>
      <c r="U128" s="13">
        <v>0</v>
      </c>
      <c r="V128" s="13">
        <f t="shared" si="36"/>
        <v>19.87953648287278</v>
      </c>
      <c r="W128" s="13">
        <f>((G128/(K128))*S128)/(VLOOKUP(D128,Chemicals!A:E,4,FALSE))</f>
        <v>1.5940575444303069E-3</v>
      </c>
      <c r="X128" s="13">
        <f>((H128/(L128))*T128)/(VLOOKUP(E128,Chemicals!A:E,4,FALSE))</f>
        <v>1.2871960925616212E-2</v>
      </c>
      <c r="Y128" s="13">
        <f>((I128/(J128))*V128)/(VLOOKUP(F128,Chemicals!A:D,4,FALSE))</f>
        <v>0.49016335273000933</v>
      </c>
      <c r="Z128" s="14">
        <f t="shared" si="37"/>
        <v>1</v>
      </c>
      <c r="AA128" s="14">
        <f t="shared" si="38"/>
        <v>8.0749662837400678</v>
      </c>
      <c r="AB128" s="14">
        <f t="shared" si="39"/>
        <v>307.49413936947087</v>
      </c>
      <c r="AC128" s="30">
        <v>10.017899999999999</v>
      </c>
      <c r="AD128" s="15">
        <v>20</v>
      </c>
      <c r="AE128" s="15">
        <v>60</v>
      </c>
      <c r="AF128" s="15">
        <v>60</v>
      </c>
      <c r="AG128" s="15" t="s">
        <v>121</v>
      </c>
      <c r="AH128" s="30">
        <v>10.089700000000001</v>
      </c>
      <c r="AI128" s="10">
        <f t="shared" si="40"/>
        <v>7.1800000000001418E-2</v>
      </c>
      <c r="AJ128" s="10">
        <f t="shared" si="41"/>
        <v>1.5940575444303069E-3</v>
      </c>
      <c r="AK128" s="10">
        <f>AJ128*(VLOOKUP(C128,Structures!A:D,4,FALSE))</f>
        <v>0.36280749711233784</v>
      </c>
      <c r="AL128" s="24">
        <f t="shared" si="42"/>
        <v>0.19790109237398046</v>
      </c>
      <c r="AM128" s="10" t="s">
        <v>333</v>
      </c>
      <c r="AN128" s="10" t="s">
        <v>224</v>
      </c>
      <c r="AO128" s="16"/>
      <c r="AP128" s="22" t="s">
        <v>94</v>
      </c>
      <c r="AQ128" s="10"/>
      <c r="AR128" s="10"/>
      <c r="AS128" s="34"/>
      <c r="AT128" s="35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2.75" customHeight="1">
      <c r="A129" s="10">
        <v>20220808</v>
      </c>
      <c r="B129" s="10">
        <v>26</v>
      </c>
      <c r="C129" s="10" t="s">
        <v>85</v>
      </c>
      <c r="D129" s="11" t="s">
        <v>149</v>
      </c>
      <c r="E129" s="11" t="s">
        <v>150</v>
      </c>
      <c r="F129" s="11" t="s">
        <v>151</v>
      </c>
      <c r="G129" s="12" t="s">
        <v>334</v>
      </c>
      <c r="H129" s="12" t="s">
        <v>335</v>
      </c>
      <c r="I129" s="12">
        <v>980.2</v>
      </c>
      <c r="J129" s="10">
        <f>I129/(VLOOKUP(F129,Chemicals!A:E,5,FALSE))</f>
        <v>1240.7594936708861</v>
      </c>
      <c r="K129" s="10">
        <f t="shared" si="33"/>
        <v>620.37974683544303</v>
      </c>
      <c r="L129" s="10">
        <f t="shared" si="34"/>
        <v>620.37974683544303</v>
      </c>
      <c r="M129" s="10">
        <f t="shared" si="35"/>
        <v>0</v>
      </c>
      <c r="N129" s="13">
        <v>26.5</v>
      </c>
      <c r="O129" s="13">
        <v>200</v>
      </c>
      <c r="P129" s="13">
        <v>20</v>
      </c>
      <c r="Q129" s="13">
        <v>15</v>
      </c>
      <c r="R129" s="13" t="s">
        <v>124</v>
      </c>
      <c r="S129" s="13">
        <v>9.9397682414363899</v>
      </c>
      <c r="T129" s="13">
        <v>9.9397682414363899</v>
      </c>
      <c r="U129" s="13">
        <v>0</v>
      </c>
      <c r="V129" s="13">
        <f t="shared" si="36"/>
        <v>19.87953648287278</v>
      </c>
      <c r="W129" s="13">
        <f>((G129/(K129))*S129)/(VLOOKUP(D129,Chemicals!A:E,4,FALSE))</f>
        <v>1.5924366731016914E-3</v>
      </c>
      <c r="X129" s="13">
        <f>((H129/(L129))*T129)/(VLOOKUP(E129,Chemicals!A:E,4,FALSE))</f>
        <v>1.2859024080953902E-2</v>
      </c>
      <c r="Y129" s="13">
        <f>((I129/(J129))*V129)/(VLOOKUP(F129,Chemicals!A:D,4,FALSE))</f>
        <v>0.49016335273000933</v>
      </c>
      <c r="Z129" s="14">
        <f t="shared" si="37"/>
        <v>1</v>
      </c>
      <c r="AA129" s="14">
        <f t="shared" si="38"/>
        <v>8.0750615067835341</v>
      </c>
      <c r="AB129" s="14">
        <f t="shared" si="39"/>
        <v>307.80712414471503</v>
      </c>
      <c r="AC129" s="30">
        <v>9.9968000000000004</v>
      </c>
      <c r="AD129" s="15">
        <v>20</v>
      </c>
      <c r="AE129" s="15">
        <v>60</v>
      </c>
      <c r="AF129" s="15">
        <v>60</v>
      </c>
      <c r="AG129" s="15" t="s">
        <v>121</v>
      </c>
      <c r="AH129" s="30">
        <v>10.069699999999999</v>
      </c>
      <c r="AI129" s="10">
        <f t="shared" si="40"/>
        <v>7.2899999999998855E-2</v>
      </c>
      <c r="AJ129" s="10">
        <f t="shared" si="41"/>
        <v>1.5924366731016914E-3</v>
      </c>
      <c r="AK129" s="10">
        <f>AJ129*(VLOOKUP(C129,Structures!A:D,4,FALSE))</f>
        <v>0.36243858679794494</v>
      </c>
      <c r="AL129" s="24">
        <f t="shared" si="42"/>
        <v>0.20113752413630204</v>
      </c>
      <c r="AM129" s="10" t="s">
        <v>336</v>
      </c>
      <c r="AN129" s="10" t="s">
        <v>226</v>
      </c>
      <c r="AO129" s="16"/>
      <c r="AP129" s="22" t="s">
        <v>94</v>
      </c>
      <c r="AQ129" s="10"/>
      <c r="AR129" s="10"/>
      <c r="AS129" s="34"/>
      <c r="AT129" s="35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2.75" customHeight="1">
      <c r="A130" s="10">
        <v>20220808</v>
      </c>
      <c r="B130" s="10">
        <v>27</v>
      </c>
      <c r="C130" s="10" t="s">
        <v>85</v>
      </c>
      <c r="D130" s="11" t="s">
        <v>149</v>
      </c>
      <c r="E130" s="11" t="s">
        <v>150</v>
      </c>
      <c r="F130" s="11" t="s">
        <v>151</v>
      </c>
      <c r="G130" s="12" t="s">
        <v>337</v>
      </c>
      <c r="H130" s="12" t="s">
        <v>338</v>
      </c>
      <c r="I130" s="12">
        <v>981.2</v>
      </c>
      <c r="J130" s="10">
        <f>I130/(VLOOKUP(F130,Chemicals!A:E,5,FALSE))</f>
        <v>1242.0253164556962</v>
      </c>
      <c r="K130" s="10">
        <f t="shared" si="33"/>
        <v>621.01265822784808</v>
      </c>
      <c r="L130" s="10">
        <f t="shared" si="34"/>
        <v>621.01265822784808</v>
      </c>
      <c r="M130" s="10">
        <f t="shared" si="35"/>
        <v>0</v>
      </c>
      <c r="N130" s="13">
        <v>26.5</v>
      </c>
      <c r="O130" s="13">
        <v>200</v>
      </c>
      <c r="P130" s="13">
        <v>16</v>
      </c>
      <c r="Q130" s="13">
        <v>10</v>
      </c>
      <c r="R130" s="13" t="s">
        <v>124</v>
      </c>
      <c r="S130" s="13">
        <v>9.9397682414363899</v>
      </c>
      <c r="T130" s="13">
        <v>9.9397682414363899</v>
      </c>
      <c r="U130" s="13">
        <v>0</v>
      </c>
      <c r="V130" s="13">
        <f t="shared" si="36"/>
        <v>19.87953648287278</v>
      </c>
      <c r="W130" s="13">
        <f>((G130/(K130))*S130)/(VLOOKUP(D130,Chemicals!A:E,4,FALSE))</f>
        <v>1.59081910562821E-3</v>
      </c>
      <c r="X130" s="13">
        <f>((H130/(L130))*T130)/(VLOOKUP(E130,Chemicals!A:E,4,FALSE))</f>
        <v>1.2846113605726288E-2</v>
      </c>
      <c r="Y130" s="13">
        <f>((I130/(J130))*V130)/(VLOOKUP(F130,Chemicals!A:D,4,FALSE))</f>
        <v>0.49016335273000933</v>
      </c>
      <c r="Z130" s="14">
        <f t="shared" si="37"/>
        <v>1</v>
      </c>
      <c r="AA130" s="14">
        <f t="shared" si="38"/>
        <v>8.0751567291828525</v>
      </c>
      <c r="AB130" s="14">
        <f t="shared" si="39"/>
        <v>308.12010680274375</v>
      </c>
      <c r="AC130" s="30">
        <v>10.0989</v>
      </c>
      <c r="AD130" s="15">
        <v>20</v>
      </c>
      <c r="AE130" s="15">
        <v>60</v>
      </c>
      <c r="AF130" s="15">
        <v>60</v>
      </c>
      <c r="AG130" s="15" t="s">
        <v>121</v>
      </c>
      <c r="AH130" s="30">
        <v>10.1683</v>
      </c>
      <c r="AI130" s="10">
        <f t="shared" si="40"/>
        <v>6.9399999999999906E-2</v>
      </c>
      <c r="AJ130" s="10">
        <f t="shared" si="41"/>
        <v>1.59081910562821E-3</v>
      </c>
      <c r="AK130" s="10">
        <f>AJ130*(VLOOKUP(C130,Structures!A:D,4,FALSE))</f>
        <v>0.36207042844098059</v>
      </c>
      <c r="AL130" s="24">
        <f t="shared" si="42"/>
        <v>0.19167541602009752</v>
      </c>
      <c r="AM130" s="10" t="s">
        <v>339</v>
      </c>
      <c r="AN130" s="10" t="s">
        <v>228</v>
      </c>
      <c r="AO130" s="16"/>
      <c r="AP130" s="22" t="s">
        <v>94</v>
      </c>
      <c r="AQ130" s="10"/>
      <c r="AR130" s="10"/>
      <c r="AS130" s="34"/>
      <c r="AT130" s="35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2.75" customHeight="1">
      <c r="A131" s="10">
        <v>20220808</v>
      </c>
      <c r="B131" s="10">
        <v>28</v>
      </c>
      <c r="C131" s="10" t="s">
        <v>85</v>
      </c>
      <c r="D131" s="11" t="s">
        <v>149</v>
      </c>
      <c r="E131" s="11" t="s">
        <v>150</v>
      </c>
      <c r="F131" s="11" t="s">
        <v>151</v>
      </c>
      <c r="G131" s="12" t="s">
        <v>340</v>
      </c>
      <c r="H131" s="12" t="s">
        <v>341</v>
      </c>
      <c r="I131" s="12">
        <v>982.2</v>
      </c>
      <c r="J131" s="10">
        <f>I131/(VLOOKUP(F131,Chemicals!A:E,5,FALSE))</f>
        <v>1243.2911392405063</v>
      </c>
      <c r="K131" s="10">
        <f t="shared" si="33"/>
        <v>621.64556962025313</v>
      </c>
      <c r="L131" s="10">
        <f t="shared" si="34"/>
        <v>621.64556962025313</v>
      </c>
      <c r="M131" s="10">
        <f t="shared" si="35"/>
        <v>0</v>
      </c>
      <c r="N131" s="13">
        <v>26.5</v>
      </c>
      <c r="O131" s="13">
        <v>200</v>
      </c>
      <c r="P131" s="13">
        <v>14</v>
      </c>
      <c r="Q131" s="13">
        <v>10</v>
      </c>
      <c r="R131" s="13" t="s">
        <v>124</v>
      </c>
      <c r="S131" s="13">
        <v>9.9397682414363899</v>
      </c>
      <c r="T131" s="13">
        <v>9.9397682414363899</v>
      </c>
      <c r="U131" s="13">
        <v>0</v>
      </c>
      <c r="V131" s="13">
        <f t="shared" si="36"/>
        <v>19.87953648287278</v>
      </c>
      <c r="W131" s="13">
        <f>((G131/(K131))*S131)/(VLOOKUP(D131,Chemicals!A:E,4,FALSE))</f>
        <v>1.5892048319186738E-3</v>
      </c>
      <c r="X131" s="13">
        <f>((H131/(L131))*T131)/(VLOOKUP(E131,Chemicals!A:E,4,FALSE))</f>
        <v>1.2833229419391422E-2</v>
      </c>
      <c r="Y131" s="13">
        <f>((I131/(J131))*V131)/(VLOOKUP(F131,Chemicals!A:D,4,FALSE))</f>
        <v>0.49016335273000933</v>
      </c>
      <c r="Z131" s="14">
        <f t="shared" si="37"/>
        <v>1</v>
      </c>
      <c r="AA131" s="14">
        <f t="shared" si="38"/>
        <v>8.0752519509380356</v>
      </c>
      <c r="AB131" s="14">
        <f t="shared" si="39"/>
        <v>308.43308734357851</v>
      </c>
      <c r="AC131" s="30">
        <v>10.023999999999999</v>
      </c>
      <c r="AD131" s="15">
        <v>20</v>
      </c>
      <c r="AE131" s="15">
        <v>60</v>
      </c>
      <c r="AF131" s="15">
        <v>60</v>
      </c>
      <c r="AG131" s="15" t="s">
        <v>121</v>
      </c>
      <c r="AH131" s="30">
        <v>10.091799999999999</v>
      </c>
      <c r="AI131" s="10">
        <f t="shared" si="40"/>
        <v>6.7800000000000082E-2</v>
      </c>
      <c r="AJ131" s="10">
        <f t="shared" si="41"/>
        <v>1.5892048319186738E-3</v>
      </c>
      <c r="AK131" s="10">
        <f>AJ131*(VLOOKUP(C131,Structures!A:D,4,FALSE))</f>
        <v>0.36170301974469016</v>
      </c>
      <c r="AL131" s="24">
        <f t="shared" si="42"/>
        <v>0.1874465965140602</v>
      </c>
      <c r="AM131" s="10" t="s">
        <v>342</v>
      </c>
      <c r="AN131" s="10" t="s">
        <v>230</v>
      </c>
      <c r="AO131" s="16"/>
      <c r="AP131" s="22" t="s">
        <v>94</v>
      </c>
      <c r="AQ131" s="10"/>
      <c r="AR131" s="10"/>
      <c r="AS131" s="34"/>
      <c r="AT131" s="35"/>
      <c r="AU131" s="10"/>
      <c r="AV131" s="24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2.75" customHeight="1">
      <c r="A132" s="10">
        <v>20220808</v>
      </c>
      <c r="B132" s="10">
        <v>29</v>
      </c>
      <c r="C132" s="10" t="s">
        <v>85</v>
      </c>
      <c r="D132" s="11" t="s">
        <v>149</v>
      </c>
      <c r="E132" s="11" t="s">
        <v>150</v>
      </c>
      <c r="F132" s="11" t="s">
        <v>151</v>
      </c>
      <c r="G132" s="12" t="s">
        <v>343</v>
      </c>
      <c r="H132" s="12" t="s">
        <v>344</v>
      </c>
      <c r="I132" s="12">
        <v>983.2</v>
      </c>
      <c r="J132" s="10">
        <f>I132/(VLOOKUP(F132,Chemicals!A:E,5,FALSE))</f>
        <v>1244.5569620253164</v>
      </c>
      <c r="K132" s="10">
        <f t="shared" si="33"/>
        <v>622.27848101265818</v>
      </c>
      <c r="L132" s="10">
        <f t="shared" si="34"/>
        <v>622.27848101265818</v>
      </c>
      <c r="M132" s="10">
        <f t="shared" si="35"/>
        <v>0</v>
      </c>
      <c r="N132" s="13">
        <v>26.5</v>
      </c>
      <c r="O132" s="13">
        <v>200</v>
      </c>
      <c r="P132" s="13">
        <v>12</v>
      </c>
      <c r="Q132" s="13">
        <v>10</v>
      </c>
      <c r="R132" s="13" t="s">
        <v>124</v>
      </c>
      <c r="S132" s="13">
        <v>9.9397682414363899</v>
      </c>
      <c r="T132" s="13">
        <v>9.9397682414363899</v>
      </c>
      <c r="U132" s="13">
        <v>0</v>
      </c>
      <c r="V132" s="13">
        <f t="shared" si="36"/>
        <v>19.87953648287278</v>
      </c>
      <c r="W132" s="13">
        <f>((G132/(K132))*S132)/(VLOOKUP(D132,Chemicals!A:E,4,FALSE))</f>
        <v>1.5875938419229484E-3</v>
      </c>
      <c r="X132" s="13">
        <f>((H132/(L132))*T132)/(VLOOKUP(E132,Chemicals!A:E,4,FALSE))</f>
        <v>1.2820371441735024E-2</v>
      </c>
      <c r="Y132" s="13">
        <f>((I132/(J132))*V132)/(VLOOKUP(F132,Chemicals!A:D,4,FALSE))</f>
        <v>0.49016335273000938</v>
      </c>
      <c r="Z132" s="14">
        <f t="shared" si="37"/>
        <v>1</v>
      </c>
      <c r="AA132" s="14">
        <f t="shared" si="38"/>
        <v>8.075347172049085</v>
      </c>
      <c r="AB132" s="14">
        <f t="shared" si="39"/>
        <v>308.74606576724096</v>
      </c>
      <c r="AC132" s="30">
        <v>10.0067</v>
      </c>
      <c r="AD132" s="15">
        <v>20</v>
      </c>
      <c r="AE132" s="15">
        <v>60</v>
      </c>
      <c r="AF132" s="15">
        <v>60</v>
      </c>
      <c r="AG132" s="15" t="s">
        <v>121</v>
      </c>
      <c r="AH132" s="30">
        <v>10.0717</v>
      </c>
      <c r="AI132" s="10">
        <f t="shared" si="40"/>
        <v>6.4999999999999503E-2</v>
      </c>
      <c r="AJ132" s="10">
        <f t="shared" si="41"/>
        <v>1.5875938419229484E-3</v>
      </c>
      <c r="AK132" s="10">
        <f>AJ132*(VLOOKUP(C132,Structures!A:D,4,FALSE))</f>
        <v>0.36133635842166306</v>
      </c>
      <c r="AL132" s="24">
        <f t="shared" si="42"/>
        <v>0.17988779286956633</v>
      </c>
      <c r="AM132" s="10" t="s">
        <v>345</v>
      </c>
      <c r="AN132" s="10" t="s">
        <v>232</v>
      </c>
      <c r="AO132" s="16"/>
      <c r="AP132" s="22" t="s">
        <v>94</v>
      </c>
      <c r="AQ132" s="10"/>
      <c r="AR132" s="10"/>
      <c r="AS132" s="34"/>
      <c r="AT132" s="35"/>
      <c r="AU132" s="10"/>
      <c r="AV132" s="24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2.75" customHeight="1">
      <c r="A133" s="10">
        <v>20220808</v>
      </c>
      <c r="B133" s="10">
        <v>30</v>
      </c>
      <c r="C133" s="10" t="s">
        <v>85</v>
      </c>
      <c r="D133" s="11" t="s">
        <v>149</v>
      </c>
      <c r="E133" s="11" t="s">
        <v>150</v>
      </c>
      <c r="F133" s="11" t="s">
        <v>151</v>
      </c>
      <c r="G133" s="12" t="s">
        <v>346</v>
      </c>
      <c r="H133" s="12" t="s">
        <v>347</v>
      </c>
      <c r="I133" s="12">
        <v>984.2</v>
      </c>
      <c r="J133" s="10">
        <f>I133/(VLOOKUP(F133,Chemicals!A:E,5,FALSE))</f>
        <v>1245.8227848101267</v>
      </c>
      <c r="K133" s="10">
        <f t="shared" si="33"/>
        <v>622.91139240506334</v>
      </c>
      <c r="L133" s="10">
        <f t="shared" si="34"/>
        <v>622.91139240506334</v>
      </c>
      <c r="M133" s="10">
        <f t="shared" si="35"/>
        <v>0</v>
      </c>
      <c r="N133" s="13">
        <v>26.5</v>
      </c>
      <c r="O133" s="13">
        <v>200</v>
      </c>
      <c r="P133" s="13">
        <v>10</v>
      </c>
      <c r="Q133" s="13">
        <v>10</v>
      </c>
      <c r="R133" s="13" t="s">
        <v>124</v>
      </c>
      <c r="S133" s="13">
        <v>9.9397682414363899</v>
      </c>
      <c r="T133" s="13">
        <v>9.9397682414363899</v>
      </c>
      <c r="U133" s="13">
        <v>0</v>
      </c>
      <c r="V133" s="13">
        <f t="shared" si="36"/>
        <v>19.87953648287278</v>
      </c>
      <c r="W133" s="13">
        <f>((G133/(K133))*S133)/(VLOOKUP(D133,Chemicals!A:E,4,FALSE))</f>
        <v>1.5859861256317461E-3</v>
      </c>
      <c r="X133" s="13">
        <f>((H133/(L133))*T133)/(VLOOKUP(E133,Chemicals!A:E,4,FALSE))</f>
        <v>1.2807539592868818E-2</v>
      </c>
      <c r="Y133" s="13">
        <f>((I133/(J133))*V133)/(VLOOKUP(F133,Chemicals!A:D,4,FALSE))</f>
        <v>0.49016335273000922</v>
      </c>
      <c r="Z133" s="14">
        <f t="shared" si="37"/>
        <v>1</v>
      </c>
      <c r="AA133" s="14">
        <f t="shared" si="38"/>
        <v>8.0754423925160062</v>
      </c>
      <c r="AB133" s="14">
        <f t="shared" si="39"/>
        <v>309.05904207375232</v>
      </c>
      <c r="AC133" s="30">
        <v>10.102</v>
      </c>
      <c r="AD133" s="15">
        <v>20</v>
      </c>
      <c r="AE133" s="15">
        <v>60</v>
      </c>
      <c r="AF133" s="15">
        <v>60</v>
      </c>
      <c r="AG133" s="15" t="s">
        <v>121</v>
      </c>
      <c r="AH133" s="30">
        <v>10.167299999999999</v>
      </c>
      <c r="AI133" s="10">
        <f t="shared" si="40"/>
        <v>6.5299999999998803E-2</v>
      </c>
      <c r="AJ133" s="10">
        <f t="shared" si="41"/>
        <v>1.5859861256317461E-3</v>
      </c>
      <c r="AK133" s="10">
        <f>AJ133*(VLOOKUP(C133,Structures!A:D,4,FALSE))</f>
        <v>0.36097044219378538</v>
      </c>
      <c r="AL133" s="24">
        <f t="shared" si="42"/>
        <v>0.18090123834832655</v>
      </c>
      <c r="AM133" s="10" t="s">
        <v>348</v>
      </c>
      <c r="AN133" s="10" t="s">
        <v>234</v>
      </c>
      <c r="AO133" s="16"/>
      <c r="AP133" s="22" t="s">
        <v>94</v>
      </c>
      <c r="AQ133" s="10"/>
      <c r="AR133" s="10"/>
      <c r="AS133" s="34"/>
      <c r="AT133" s="35"/>
      <c r="AU133" s="10"/>
      <c r="AV133" s="24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2.75" customHeight="1">
      <c r="A134" s="10">
        <v>20220808</v>
      </c>
      <c r="B134" s="10">
        <v>31</v>
      </c>
      <c r="C134" s="10" t="s">
        <v>85</v>
      </c>
      <c r="D134" s="11" t="s">
        <v>149</v>
      </c>
      <c r="E134" s="11" t="s">
        <v>150</v>
      </c>
      <c r="F134" s="11" t="s">
        <v>151</v>
      </c>
      <c r="G134" s="12" t="s">
        <v>349</v>
      </c>
      <c r="H134" s="12" t="s">
        <v>350</v>
      </c>
      <c r="I134" s="12">
        <v>985.2</v>
      </c>
      <c r="J134" s="10">
        <f>I134/(VLOOKUP(F134,Chemicals!A:E,5,FALSE))</f>
        <v>1247.0886075949368</v>
      </c>
      <c r="K134" s="10">
        <f t="shared" si="33"/>
        <v>623.54430379746839</v>
      </c>
      <c r="L134" s="10">
        <f t="shared" si="34"/>
        <v>623.54430379746839</v>
      </c>
      <c r="M134" s="10">
        <f t="shared" si="35"/>
        <v>0</v>
      </c>
      <c r="N134" s="13">
        <v>26.5</v>
      </c>
      <c r="O134" s="13">
        <v>200</v>
      </c>
      <c r="P134" s="13">
        <v>16</v>
      </c>
      <c r="Q134" s="13">
        <v>15</v>
      </c>
      <c r="R134" s="13" t="s">
        <v>124</v>
      </c>
      <c r="S134" s="13">
        <v>9.9397682414363899</v>
      </c>
      <c r="T134" s="13">
        <v>9.9397682414363899</v>
      </c>
      <c r="U134" s="13">
        <v>0</v>
      </c>
      <c r="V134" s="13">
        <f t="shared" si="36"/>
        <v>19.87953648287278</v>
      </c>
      <c r="W134" s="13">
        <f>((G134/(K134))*S134)/(VLOOKUP(D134,Chemicals!A:E,4,FALSE))</f>
        <v>1.584381673076417E-3</v>
      </c>
      <c r="X134" s="13">
        <f>((H134/(L134))*T134)/(VLOOKUP(E134,Chemicals!A:E,4,FALSE))</f>
        <v>1.2794733793228904E-2</v>
      </c>
      <c r="Y134" s="13">
        <f>((I134/(J134))*V134)/(VLOOKUP(F134,Chemicals!A:D,4,FALSE))</f>
        <v>0.49016335273000933</v>
      </c>
      <c r="Z134" s="14">
        <f t="shared" si="37"/>
        <v>1</v>
      </c>
      <c r="AA134" s="14">
        <f t="shared" si="38"/>
        <v>8.0755376123388132</v>
      </c>
      <c r="AB134" s="14">
        <f t="shared" si="39"/>
        <v>309.37201626313436</v>
      </c>
      <c r="AC134" s="30">
        <v>10.054600000000001</v>
      </c>
      <c r="AD134" s="15">
        <v>20</v>
      </c>
      <c r="AE134" s="15">
        <v>60</v>
      </c>
      <c r="AF134" s="15">
        <v>60</v>
      </c>
      <c r="AG134" s="15" t="s">
        <v>121</v>
      </c>
      <c r="AH134" s="30">
        <v>10.1244</v>
      </c>
      <c r="AI134" s="10">
        <f t="shared" si="40"/>
        <v>6.9799999999998974E-2</v>
      </c>
      <c r="AJ134" s="10">
        <f t="shared" si="41"/>
        <v>1.584381673076417E-3</v>
      </c>
      <c r="AK134" s="10">
        <f>AJ134*(VLOOKUP(C134,Structures!A:D,4,FALSE))</f>
        <v>0.36060526879219251</v>
      </c>
      <c r="AL134" s="24">
        <f t="shared" si="42"/>
        <v>0.1935634502340644</v>
      </c>
      <c r="AM134" s="10" t="s">
        <v>351</v>
      </c>
      <c r="AN134" s="10" t="s">
        <v>236</v>
      </c>
      <c r="AO134" s="16"/>
      <c r="AP134" s="22" t="s">
        <v>94</v>
      </c>
      <c r="AQ134" s="10"/>
      <c r="AR134" s="10"/>
      <c r="AS134" s="34"/>
      <c r="AT134" s="35"/>
      <c r="AU134" s="10"/>
      <c r="AV134" s="24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2.75" customHeight="1">
      <c r="A135" s="10">
        <v>20220808</v>
      </c>
      <c r="B135" s="10">
        <v>32</v>
      </c>
      <c r="C135" s="10" t="s">
        <v>85</v>
      </c>
      <c r="D135" s="11" t="s">
        <v>149</v>
      </c>
      <c r="E135" s="11" t="s">
        <v>150</v>
      </c>
      <c r="F135" s="11" t="s">
        <v>151</v>
      </c>
      <c r="G135" s="12" t="s">
        <v>352</v>
      </c>
      <c r="H135" s="12" t="s">
        <v>353</v>
      </c>
      <c r="I135" s="12">
        <v>986.2</v>
      </c>
      <c r="J135" s="10">
        <f>I135/(VLOOKUP(F135,Chemicals!A:E,5,FALSE))</f>
        <v>1248.3544303797469</v>
      </c>
      <c r="K135" s="10">
        <f t="shared" si="33"/>
        <v>624.17721518987344</v>
      </c>
      <c r="L135" s="10">
        <f t="shared" si="34"/>
        <v>624.17721518987344</v>
      </c>
      <c r="M135" s="10">
        <f t="shared" si="35"/>
        <v>0</v>
      </c>
      <c r="N135" s="13">
        <v>26.5</v>
      </c>
      <c r="O135" s="13">
        <v>200</v>
      </c>
      <c r="P135" s="13">
        <v>14</v>
      </c>
      <c r="Q135" s="13">
        <v>15</v>
      </c>
      <c r="R135" s="13" t="s">
        <v>124</v>
      </c>
      <c r="S135" s="13">
        <v>9.9397682414363899</v>
      </c>
      <c r="T135" s="13">
        <v>9.9397682414363899</v>
      </c>
      <c r="U135" s="13">
        <v>0</v>
      </c>
      <c r="V135" s="13">
        <f t="shared" si="36"/>
        <v>19.87953648287278</v>
      </c>
      <c r="W135" s="13">
        <f>((G135/(K135))*S135)/(VLOOKUP(D135,Chemicals!A:E,4,FALSE))</f>
        <v>1.5827804743287445E-3</v>
      </c>
      <c r="X135" s="13">
        <f>((H135/(L135))*T135)/(VLOOKUP(E135,Chemicals!A:E,4,FALSE))</f>
        <v>1.2781953963574058E-2</v>
      </c>
      <c r="Y135" s="13">
        <f>((I135/(J135))*V135)/(VLOOKUP(F135,Chemicals!A:D,4,FALSE))</f>
        <v>0.49016335273000933</v>
      </c>
      <c r="Z135" s="14">
        <f t="shared" si="37"/>
        <v>1</v>
      </c>
      <c r="AA135" s="14">
        <f t="shared" si="38"/>
        <v>8.0756328315175043</v>
      </c>
      <c r="AB135" s="14">
        <f t="shared" si="39"/>
        <v>309.68498833540838</v>
      </c>
      <c r="AC135" s="30">
        <v>10.102399999999999</v>
      </c>
      <c r="AD135" s="15">
        <v>20</v>
      </c>
      <c r="AE135" s="15">
        <v>60</v>
      </c>
      <c r="AF135" s="15">
        <v>60</v>
      </c>
      <c r="AG135" s="15" t="s">
        <v>121</v>
      </c>
      <c r="AH135" s="30">
        <v>10.171099999999999</v>
      </c>
      <c r="AI135" s="10">
        <f t="shared" si="40"/>
        <v>6.8699999999999761E-2</v>
      </c>
      <c r="AJ135" s="10">
        <f t="shared" si="41"/>
        <v>1.5827804743287445E-3</v>
      </c>
      <c r="AK135" s="10">
        <f>AJ135*(VLOOKUP(C135,Structures!A:D,4,FALSE))</f>
        <v>0.36024083595722223</v>
      </c>
      <c r="AL135" s="24">
        <f t="shared" si="42"/>
        <v>0.19070575332597142</v>
      </c>
      <c r="AM135" s="10" t="s">
        <v>354</v>
      </c>
      <c r="AN135" s="10" t="s">
        <v>238</v>
      </c>
      <c r="AO135" s="16"/>
      <c r="AP135" s="22" t="s">
        <v>94</v>
      </c>
      <c r="AQ135" s="10"/>
      <c r="AR135" s="10"/>
      <c r="AS135" s="34"/>
      <c r="AT135" s="35"/>
      <c r="AU135" s="10"/>
      <c r="AV135" s="24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2.75" customHeight="1">
      <c r="A136" s="10">
        <v>20220808</v>
      </c>
      <c r="B136" s="10">
        <v>33</v>
      </c>
      <c r="C136" s="10" t="s">
        <v>85</v>
      </c>
      <c r="D136" s="11" t="s">
        <v>149</v>
      </c>
      <c r="E136" s="11" t="s">
        <v>150</v>
      </c>
      <c r="F136" s="11" t="s">
        <v>151</v>
      </c>
      <c r="G136" s="12" t="s">
        <v>355</v>
      </c>
      <c r="H136" s="12" t="s">
        <v>356</v>
      </c>
      <c r="I136" s="12">
        <v>987.2</v>
      </c>
      <c r="J136" s="10">
        <f>I136/(VLOOKUP(F136,Chemicals!A:E,5,FALSE))</f>
        <v>1249.620253164557</v>
      </c>
      <c r="K136" s="10">
        <f t="shared" si="33"/>
        <v>624.81012658227849</v>
      </c>
      <c r="L136" s="10">
        <f t="shared" si="34"/>
        <v>624.81012658227849</v>
      </c>
      <c r="M136" s="10">
        <f t="shared" si="35"/>
        <v>0</v>
      </c>
      <c r="N136" s="13">
        <v>26.5</v>
      </c>
      <c r="O136" s="13">
        <v>200</v>
      </c>
      <c r="P136" s="13">
        <v>12</v>
      </c>
      <c r="Q136" s="13">
        <v>15</v>
      </c>
      <c r="R136" s="13" t="s">
        <v>124</v>
      </c>
      <c r="S136" s="13">
        <v>9.9397682414363899</v>
      </c>
      <c r="T136" s="13">
        <v>9.9397682414363899</v>
      </c>
      <c r="U136" s="13">
        <v>0</v>
      </c>
      <c r="V136" s="13">
        <f t="shared" si="36"/>
        <v>19.87953648287278</v>
      </c>
      <c r="W136" s="13">
        <f>((G136/(K136))*S136)/(VLOOKUP(D136,Chemicals!A:E,4,FALSE))</f>
        <v>1.5811825195007391E-3</v>
      </c>
      <c r="X136" s="13">
        <f>((H136/(L136))*T136)/(VLOOKUP(E136,Chemicals!A:E,4,FALSE))</f>
        <v>1.2769200024984148E-2</v>
      </c>
      <c r="Y136" s="13">
        <f>((I136/(J136))*V136)/(VLOOKUP(F136,Chemicals!A:D,4,FALSE))</f>
        <v>0.49016335273000933</v>
      </c>
      <c r="Z136" s="14">
        <f t="shared" si="37"/>
        <v>1</v>
      </c>
      <c r="AA136" s="14">
        <f t="shared" si="38"/>
        <v>8.0757280500520867</v>
      </c>
      <c r="AB136" s="14">
        <f t="shared" si="39"/>
        <v>309.99795829059582</v>
      </c>
      <c r="AC136" s="30">
        <v>10.073399999999999</v>
      </c>
      <c r="AD136" s="15">
        <v>20</v>
      </c>
      <c r="AE136" s="15">
        <v>60</v>
      </c>
      <c r="AF136" s="15">
        <v>60</v>
      </c>
      <c r="AG136" s="15" t="s">
        <v>121</v>
      </c>
      <c r="AH136" s="30">
        <v>10.1425</v>
      </c>
      <c r="AI136" s="10">
        <f t="shared" si="40"/>
        <v>6.9100000000000605E-2</v>
      </c>
      <c r="AJ136" s="10">
        <f t="shared" si="41"/>
        <v>1.5811825195007391E-3</v>
      </c>
      <c r="AK136" s="10">
        <f>AJ136*(VLOOKUP(C136,Structures!A:D,4,FALSE))</f>
        <v>0.35987714143836819</v>
      </c>
      <c r="AL136" s="24">
        <f t="shared" si="42"/>
        <v>0.19200997241397319</v>
      </c>
      <c r="AM136" s="10" t="s">
        <v>357</v>
      </c>
      <c r="AN136" s="10" t="s">
        <v>240</v>
      </c>
      <c r="AO136" s="16"/>
      <c r="AP136" s="22" t="s">
        <v>94</v>
      </c>
      <c r="AQ136" s="10"/>
      <c r="AR136" s="10"/>
      <c r="AS136" s="34"/>
      <c r="AT136" s="35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2.75" customHeight="1">
      <c r="A137" s="10">
        <v>20220808</v>
      </c>
      <c r="B137" s="10">
        <v>34</v>
      </c>
      <c r="C137" s="10" t="s">
        <v>85</v>
      </c>
      <c r="D137" s="11" t="s">
        <v>149</v>
      </c>
      <c r="E137" s="11" t="s">
        <v>150</v>
      </c>
      <c r="F137" s="11" t="s">
        <v>151</v>
      </c>
      <c r="G137" s="12" t="s">
        <v>358</v>
      </c>
      <c r="H137" s="12" t="s">
        <v>359</v>
      </c>
      <c r="I137" s="12">
        <v>988.2</v>
      </c>
      <c r="J137" s="10">
        <f>I137/(VLOOKUP(F137,Chemicals!A:E,5,FALSE))</f>
        <v>1250.8860759493671</v>
      </c>
      <c r="K137" s="10">
        <f t="shared" si="33"/>
        <v>625.44303797468353</v>
      </c>
      <c r="L137" s="10">
        <f t="shared" si="34"/>
        <v>625.44303797468353</v>
      </c>
      <c r="M137" s="10">
        <f t="shared" si="35"/>
        <v>0</v>
      </c>
      <c r="N137" s="13">
        <v>26.5</v>
      </c>
      <c r="O137" s="13">
        <v>200</v>
      </c>
      <c r="P137" s="13">
        <v>10</v>
      </c>
      <c r="Q137" s="13">
        <v>15</v>
      </c>
      <c r="R137" s="13" t="s">
        <v>124</v>
      </c>
      <c r="S137" s="13">
        <v>9.9397682414363899</v>
      </c>
      <c r="T137" s="13">
        <v>9.9397682414363899</v>
      </c>
      <c r="U137" s="13">
        <v>0</v>
      </c>
      <c r="V137" s="13">
        <f t="shared" si="36"/>
        <v>19.87953648287278</v>
      </c>
      <c r="W137" s="13">
        <f>((G137/(K137))*S137)/(VLOOKUP(D137,Chemicals!A:E,4,FALSE))</f>
        <v>1.5795877987444357E-3</v>
      </c>
      <c r="X137" s="13">
        <f>((H137/(L137))*T137)/(VLOOKUP(E137,Chemicals!A:E,4,FALSE))</f>
        <v>1.2756471898858503E-2</v>
      </c>
      <c r="Y137" s="13">
        <f>((I137/(J137))*V137)/(VLOOKUP(F137,Chemicals!A:D,4,FALSE))</f>
        <v>0.49016335273000933</v>
      </c>
      <c r="Z137" s="14">
        <f t="shared" si="37"/>
        <v>1</v>
      </c>
      <c r="AA137" s="14">
        <f t="shared" si="38"/>
        <v>8.0758232679425728</v>
      </c>
      <c r="AB137" s="14">
        <f t="shared" si="39"/>
        <v>310.31092612871828</v>
      </c>
      <c r="AC137" s="30">
        <v>10.0999</v>
      </c>
      <c r="AD137" s="15">
        <v>20</v>
      </c>
      <c r="AE137" s="15">
        <v>60</v>
      </c>
      <c r="AF137" s="15">
        <v>60</v>
      </c>
      <c r="AG137" s="15" t="s">
        <v>121</v>
      </c>
      <c r="AH137" s="30">
        <v>10.1669</v>
      </c>
      <c r="AI137" s="10">
        <f t="shared" si="40"/>
        <v>6.7000000000000171E-2</v>
      </c>
      <c r="AJ137" s="10">
        <f t="shared" si="41"/>
        <v>1.5795877987444357E-3</v>
      </c>
      <c r="AK137" s="10">
        <f>AJ137*(VLOOKUP(C137,Structures!A:D,4,FALSE))</f>
        <v>0.35951418299423354</v>
      </c>
      <c r="AL137" s="24">
        <f t="shared" si="42"/>
        <v>0.18636260589773401</v>
      </c>
      <c r="AM137" s="10" t="s">
        <v>360</v>
      </c>
      <c r="AN137" s="10" t="s">
        <v>242</v>
      </c>
      <c r="AO137" s="16"/>
      <c r="AP137" s="22" t="s">
        <v>94</v>
      </c>
      <c r="AQ137" s="10"/>
      <c r="AR137" s="10"/>
      <c r="AS137" s="34"/>
      <c r="AT137" s="35"/>
      <c r="AU137" s="10"/>
      <c r="AV137" s="24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2.75" customHeight="1">
      <c r="A138" s="10">
        <v>20220808</v>
      </c>
      <c r="B138" s="10">
        <v>35</v>
      </c>
      <c r="C138" s="10" t="s">
        <v>85</v>
      </c>
      <c r="D138" s="11" t="s">
        <v>149</v>
      </c>
      <c r="E138" s="11" t="s">
        <v>150</v>
      </c>
      <c r="F138" s="11" t="s">
        <v>151</v>
      </c>
      <c r="G138" s="12" t="s">
        <v>361</v>
      </c>
      <c r="H138" s="12" t="s">
        <v>362</v>
      </c>
      <c r="I138" s="12">
        <v>989.2</v>
      </c>
      <c r="J138" s="10">
        <f>I138/(VLOOKUP(F138,Chemicals!A:E,5,FALSE))</f>
        <v>1252.1518987341772</v>
      </c>
      <c r="K138" s="10">
        <f t="shared" si="33"/>
        <v>626.07594936708858</v>
      </c>
      <c r="L138" s="10">
        <f t="shared" si="34"/>
        <v>626.07594936708858</v>
      </c>
      <c r="M138" s="10">
        <f t="shared" si="35"/>
        <v>0</v>
      </c>
      <c r="N138" s="13">
        <v>26.5</v>
      </c>
      <c r="O138" s="13">
        <v>0</v>
      </c>
      <c r="P138" s="13">
        <v>40</v>
      </c>
      <c r="Q138" s="13">
        <v>15</v>
      </c>
      <c r="R138" s="13" t="s">
        <v>124</v>
      </c>
      <c r="S138" s="13">
        <v>9.9397682414363899</v>
      </c>
      <c r="T138" s="13">
        <v>9.9397682414363899</v>
      </c>
      <c r="U138" s="13">
        <v>0</v>
      </c>
      <c r="V138" s="13">
        <f t="shared" si="36"/>
        <v>19.87953648287278</v>
      </c>
      <c r="W138" s="13">
        <f>((G138/(K138))*S138)/(VLOOKUP(D138,Chemicals!A:E,4,FALSE))</f>
        <v>1.5779963022516913E-3</v>
      </c>
      <c r="X138" s="13">
        <f>((H138/(L138))*T138)/(VLOOKUP(E138,Chemicals!A:E,4,FALSE))</f>
        <v>1.2743769506914268E-2</v>
      </c>
      <c r="Y138" s="13">
        <f>((I138/(J138))*V138)/(VLOOKUP(F138,Chemicals!A:D,4,FALSE))</f>
        <v>0.49016335273000933</v>
      </c>
      <c r="Z138" s="14">
        <f t="shared" si="37"/>
        <v>1</v>
      </c>
      <c r="AA138" s="14">
        <f t="shared" si="38"/>
        <v>8.075918485188966</v>
      </c>
      <c r="AB138" s="14">
        <f t="shared" si="39"/>
        <v>310.62389184979725</v>
      </c>
      <c r="AC138" s="30">
        <v>10.054600000000001</v>
      </c>
      <c r="AD138" s="15">
        <v>20</v>
      </c>
      <c r="AE138" s="15">
        <v>60</v>
      </c>
      <c r="AF138" s="15">
        <v>60</v>
      </c>
      <c r="AG138" s="15" t="s">
        <v>121</v>
      </c>
      <c r="AH138" s="30">
        <v>10.1244</v>
      </c>
      <c r="AI138" s="10">
        <f t="shared" si="40"/>
        <v>6.9799999999998974E-2</v>
      </c>
      <c r="AJ138" s="10">
        <f t="shared" si="41"/>
        <v>1.5779963022516913E-3</v>
      </c>
      <c r="AK138" s="10">
        <f>AJ138*(VLOOKUP(C138,Structures!A:D,4,FALSE))</f>
        <v>0.35915195839248493</v>
      </c>
      <c r="AL138" s="24">
        <f t="shared" si="42"/>
        <v>0.19434670581336722</v>
      </c>
      <c r="AM138" s="10" t="s">
        <v>363</v>
      </c>
      <c r="AN138" s="10" t="s">
        <v>364</v>
      </c>
      <c r="AO138" s="16"/>
      <c r="AP138" s="22" t="s">
        <v>94</v>
      </c>
      <c r="AQ138" s="10"/>
      <c r="AR138" s="10"/>
      <c r="AS138" s="34"/>
      <c r="AT138" s="35"/>
      <c r="AU138" s="10"/>
      <c r="AV138" s="24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2.75" customHeight="1">
      <c r="A139" s="10">
        <v>20220808</v>
      </c>
      <c r="B139" s="10">
        <v>36</v>
      </c>
      <c r="C139" s="10" t="s">
        <v>85</v>
      </c>
      <c r="D139" s="11" t="s">
        <v>149</v>
      </c>
      <c r="E139" s="11" t="s">
        <v>150</v>
      </c>
      <c r="F139" s="11" t="s">
        <v>151</v>
      </c>
      <c r="G139" s="12" t="s">
        <v>365</v>
      </c>
      <c r="H139" s="12" t="s">
        <v>366</v>
      </c>
      <c r="I139" s="12">
        <v>990.2</v>
      </c>
      <c r="J139" s="10">
        <f>I139/(VLOOKUP(F139,Chemicals!A:E,5,FALSE))</f>
        <v>1253.4177215189873</v>
      </c>
      <c r="K139" s="10">
        <f t="shared" si="33"/>
        <v>626.70886075949363</v>
      </c>
      <c r="L139" s="10">
        <f t="shared" si="34"/>
        <v>626.70886075949363</v>
      </c>
      <c r="M139" s="10">
        <f t="shared" si="35"/>
        <v>0</v>
      </c>
      <c r="N139" s="13">
        <v>26.5</v>
      </c>
      <c r="O139" s="13">
        <v>0</v>
      </c>
      <c r="P139" s="13">
        <v>60</v>
      </c>
      <c r="Q139" s="13">
        <v>15</v>
      </c>
      <c r="R139" s="13" t="s">
        <v>124</v>
      </c>
      <c r="S139" s="13">
        <v>9.9397682414363899</v>
      </c>
      <c r="T139" s="13">
        <v>9.9397682414363899</v>
      </c>
      <c r="U139" s="13">
        <v>0</v>
      </c>
      <c r="V139" s="13">
        <f t="shared" si="36"/>
        <v>19.87953648287278</v>
      </c>
      <c r="W139" s="13">
        <f>((G139/(K139))*S139)/(VLOOKUP(D139,Chemicals!A:E,4,FALSE))</f>
        <v>1.5764080202539839E-3</v>
      </c>
      <c r="X139" s="13">
        <f>((H139/(L139))*T139)/(VLOOKUP(E139,Chemicals!A:E,4,FALSE))</f>
        <v>1.2731092771184825E-2</v>
      </c>
      <c r="Y139" s="13">
        <f>((I139/(J139))*V139)/(VLOOKUP(F139,Chemicals!A:D,4,FALSE))</f>
        <v>0.49016335273000933</v>
      </c>
      <c r="Z139" s="14">
        <f t="shared" si="37"/>
        <v>1</v>
      </c>
      <c r="AA139" s="14">
        <f t="shared" si="38"/>
        <v>8.0760137017912719</v>
      </c>
      <c r="AB139" s="14">
        <f t="shared" si="39"/>
        <v>310.93685545385415</v>
      </c>
      <c r="AC139" s="30">
        <v>10.102399999999999</v>
      </c>
      <c r="AD139" s="15">
        <v>20</v>
      </c>
      <c r="AE139" s="15">
        <v>60</v>
      </c>
      <c r="AF139" s="15">
        <v>60</v>
      </c>
      <c r="AG139" s="15" t="s">
        <v>121</v>
      </c>
      <c r="AH139" s="30">
        <v>10.171099999999999</v>
      </c>
      <c r="AI139" s="10">
        <f t="shared" si="40"/>
        <v>6.8699999999999761E-2</v>
      </c>
      <c r="AJ139" s="10">
        <f t="shared" si="41"/>
        <v>1.5764080202539839E-3</v>
      </c>
      <c r="AK139" s="10">
        <f>AJ139*(VLOOKUP(C139,Structures!A:D,4,FALSE))</f>
        <v>0.35879046540980675</v>
      </c>
      <c r="AL139" s="24">
        <f t="shared" si="42"/>
        <v>0.1914766601211973</v>
      </c>
      <c r="AM139" s="10" t="s">
        <v>367</v>
      </c>
      <c r="AN139" s="10" t="s">
        <v>368</v>
      </c>
      <c r="AO139" s="16"/>
      <c r="AP139" s="22" t="s">
        <v>94</v>
      </c>
      <c r="AQ139" s="10"/>
      <c r="AR139" s="10"/>
      <c r="AS139" s="34"/>
      <c r="AT139" s="35"/>
      <c r="AU139" s="10"/>
      <c r="AV139" s="24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2.75" customHeight="1">
      <c r="A140" s="10">
        <v>20220808</v>
      </c>
      <c r="B140" s="10">
        <v>37</v>
      </c>
      <c r="C140" s="10" t="s">
        <v>85</v>
      </c>
      <c r="D140" s="11" t="s">
        <v>149</v>
      </c>
      <c r="E140" s="11" t="s">
        <v>150</v>
      </c>
      <c r="F140" s="11" t="s">
        <v>151</v>
      </c>
      <c r="G140" s="12" t="s">
        <v>369</v>
      </c>
      <c r="H140" s="12" t="s">
        <v>370</v>
      </c>
      <c r="I140" s="12">
        <v>991.2</v>
      </c>
      <c r="J140" s="10">
        <f>I140/(VLOOKUP(F140,Chemicals!A:E,5,FALSE))</f>
        <v>1254.6835443037974</v>
      </c>
      <c r="K140" s="10">
        <f t="shared" si="33"/>
        <v>627.34177215189868</v>
      </c>
      <c r="L140" s="10">
        <f t="shared" si="34"/>
        <v>627.34177215189868</v>
      </c>
      <c r="M140" s="10">
        <f t="shared" si="35"/>
        <v>0</v>
      </c>
      <c r="N140" s="13">
        <v>26.5</v>
      </c>
      <c r="O140" s="13">
        <v>0</v>
      </c>
      <c r="P140" s="13">
        <v>80</v>
      </c>
      <c r="Q140" s="13">
        <v>15</v>
      </c>
      <c r="R140" s="13" t="s">
        <v>124</v>
      </c>
      <c r="S140" s="13">
        <v>9.9397682414363899</v>
      </c>
      <c r="T140" s="13">
        <v>9.9397682414363899</v>
      </c>
      <c r="U140" s="13">
        <v>0</v>
      </c>
      <c r="V140" s="13">
        <f t="shared" si="36"/>
        <v>19.87953648287278</v>
      </c>
      <c r="W140" s="13">
        <f>((G140/(K140))*S140)/(VLOOKUP(D140,Chemicals!A:E,4,FALSE))</f>
        <v>1.5748229430222118E-3</v>
      </c>
      <c r="X140" s="13">
        <f>((H140/(L140))*T140)/(VLOOKUP(E140,Chemicals!A:E,4,FALSE))</f>
        <v>1.2718441614018194E-2</v>
      </c>
      <c r="Y140" s="13">
        <f>((I140/(J140))*V140)/(VLOOKUP(F140,Chemicals!A:D,4,FALSE))</f>
        <v>0.49016335273000938</v>
      </c>
      <c r="Z140" s="14">
        <f t="shared" si="37"/>
        <v>1</v>
      </c>
      <c r="AA140" s="14">
        <f t="shared" si="38"/>
        <v>8.0761089177494974</v>
      </c>
      <c r="AB140" s="14">
        <f t="shared" si="39"/>
        <v>311.24981694091053</v>
      </c>
      <c r="AC140" s="30">
        <v>10.073399999999999</v>
      </c>
      <c r="AD140" s="15">
        <v>20</v>
      </c>
      <c r="AE140" s="15">
        <v>60</v>
      </c>
      <c r="AF140" s="15">
        <v>60</v>
      </c>
      <c r="AG140" s="15" t="s">
        <v>121</v>
      </c>
      <c r="AH140" s="30">
        <v>10.1425</v>
      </c>
      <c r="AI140" s="10">
        <f t="shared" si="40"/>
        <v>6.9100000000000605E-2</v>
      </c>
      <c r="AJ140" s="10">
        <f t="shared" si="41"/>
        <v>1.5748229430222118E-3</v>
      </c>
      <c r="AK140" s="10">
        <f>AJ140*(VLOOKUP(C140,Structures!A:D,4,FALSE))</f>
        <v>0.35842970183185541</v>
      </c>
      <c r="AL140" s="24">
        <f t="shared" si="42"/>
        <v>0.19278536250440656</v>
      </c>
      <c r="AM140" s="10" t="s">
        <v>371</v>
      </c>
      <c r="AN140" s="10" t="s">
        <v>372</v>
      </c>
      <c r="AO140" s="16"/>
      <c r="AP140" s="22" t="s">
        <v>94</v>
      </c>
      <c r="AQ140" s="10"/>
      <c r="AR140" s="10"/>
      <c r="AS140" s="34"/>
      <c r="AT140" s="35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2.75" customHeight="1">
      <c r="A141" s="10">
        <v>20220808</v>
      </c>
      <c r="B141" s="10">
        <v>38</v>
      </c>
      <c r="C141" s="10" t="s">
        <v>85</v>
      </c>
      <c r="D141" s="11" t="s">
        <v>149</v>
      </c>
      <c r="E141" s="11" t="s">
        <v>150</v>
      </c>
      <c r="F141" s="11" t="s">
        <v>151</v>
      </c>
      <c r="G141" s="12" t="s">
        <v>373</v>
      </c>
      <c r="H141" s="12" t="s">
        <v>374</v>
      </c>
      <c r="I141" s="12">
        <v>992.2</v>
      </c>
      <c r="J141" s="10">
        <f>I141/(VLOOKUP(F141,Chemicals!A:E,5,FALSE))</f>
        <v>1255.9493670886077</v>
      </c>
      <c r="K141" s="10">
        <f t="shared" si="33"/>
        <v>627.97468354430384</v>
      </c>
      <c r="L141" s="10">
        <f t="shared" si="34"/>
        <v>627.97468354430384</v>
      </c>
      <c r="M141" s="10">
        <f t="shared" si="35"/>
        <v>0</v>
      </c>
      <c r="N141" s="13">
        <v>26.5</v>
      </c>
      <c r="O141" s="13">
        <v>0</v>
      </c>
      <c r="P141" s="13">
        <v>1440</v>
      </c>
      <c r="Q141" s="13">
        <v>15</v>
      </c>
      <c r="R141" s="13" t="s">
        <v>124</v>
      </c>
      <c r="S141" s="13">
        <v>9.9397682414363899</v>
      </c>
      <c r="T141" s="13">
        <v>9.9397682414363899</v>
      </c>
      <c r="U141" s="13">
        <v>0</v>
      </c>
      <c r="V141" s="13">
        <f t="shared" si="36"/>
        <v>19.87953648287278</v>
      </c>
      <c r="W141" s="13">
        <f>((G141/(K141))*S141)/(VLOOKUP(D141,Chemicals!A:E,4,FALSE))</f>
        <v>1.5732410608664963E-3</v>
      </c>
      <c r="X141" s="13">
        <f>((H141/(L141))*T141)/(VLOOKUP(E141,Chemicals!A:E,4,FALSE))</f>
        <v>1.2705815958075441E-2</v>
      </c>
      <c r="Y141" s="13">
        <f>((I141/(J141))*V141)/(VLOOKUP(F141,Chemicals!A:D,4,FALSE))</f>
        <v>0.49016335273000922</v>
      </c>
      <c r="Z141" s="14">
        <f t="shared" si="37"/>
        <v>1</v>
      </c>
      <c r="AA141" s="14">
        <f t="shared" si="38"/>
        <v>8.0762041330636514</v>
      </c>
      <c r="AB141" s="14">
        <f t="shared" si="39"/>
        <v>311.56277631098772</v>
      </c>
      <c r="AC141" s="30">
        <v>10.0999</v>
      </c>
      <c r="AD141" s="15">
        <v>20</v>
      </c>
      <c r="AE141" s="15">
        <v>60</v>
      </c>
      <c r="AF141" s="15">
        <v>60</v>
      </c>
      <c r="AG141" s="15" t="s">
        <v>121</v>
      </c>
      <c r="AH141" s="30">
        <v>10.1669</v>
      </c>
      <c r="AI141" s="10">
        <f t="shared" si="40"/>
        <v>6.7000000000000171E-2</v>
      </c>
      <c r="AJ141" s="10">
        <f t="shared" si="41"/>
        <v>1.5732410608664963E-3</v>
      </c>
      <c r="AK141" s="10">
        <f>AJ141*(VLOOKUP(C141,Structures!A:D,4,FALSE))</f>
        <v>0.35806966545321456</v>
      </c>
      <c r="AL141" s="24">
        <f t="shared" si="42"/>
        <v>0.18711442622540278</v>
      </c>
      <c r="AM141" s="10" t="s">
        <v>375</v>
      </c>
      <c r="AN141" s="10" t="s">
        <v>376</v>
      </c>
      <c r="AO141" s="16"/>
      <c r="AP141" s="22" t="s">
        <v>94</v>
      </c>
      <c r="AQ141" s="10"/>
      <c r="AR141" s="10"/>
      <c r="AS141" s="34"/>
      <c r="AT141" s="35"/>
      <c r="AU141" s="10"/>
      <c r="AV141" s="24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2.75" customHeight="1">
      <c r="A142" s="10">
        <v>20220808</v>
      </c>
      <c r="B142" s="10">
        <v>39</v>
      </c>
      <c r="C142" s="10" t="s">
        <v>85</v>
      </c>
      <c r="D142" s="11" t="s">
        <v>149</v>
      </c>
      <c r="E142" s="11" t="s">
        <v>150</v>
      </c>
      <c r="F142" s="11" t="s">
        <v>151</v>
      </c>
      <c r="G142" s="12" t="s">
        <v>377</v>
      </c>
      <c r="H142" s="12" t="s">
        <v>378</v>
      </c>
      <c r="I142" s="12">
        <v>993.2</v>
      </c>
      <c r="J142" s="10">
        <f>I142/(VLOOKUP(F142,Chemicals!A:E,5,FALSE))</f>
        <v>1257.2151898734178</v>
      </c>
      <c r="K142" s="10">
        <f t="shared" si="33"/>
        <v>628.60759493670889</v>
      </c>
      <c r="L142" s="10">
        <f t="shared" si="34"/>
        <v>628.60759493670889</v>
      </c>
      <c r="M142" s="10">
        <f t="shared" si="35"/>
        <v>0</v>
      </c>
      <c r="N142" s="13">
        <v>26.5</v>
      </c>
      <c r="O142" s="13">
        <v>200</v>
      </c>
      <c r="P142" s="13">
        <v>40</v>
      </c>
      <c r="Q142" s="13">
        <v>15</v>
      </c>
      <c r="R142" s="13" t="s">
        <v>124</v>
      </c>
      <c r="S142" s="13">
        <v>9.9397682414363899</v>
      </c>
      <c r="T142" s="13">
        <v>9.9397682414363899</v>
      </c>
      <c r="U142" s="13">
        <v>0</v>
      </c>
      <c r="V142" s="13">
        <f t="shared" si="36"/>
        <v>19.87953648287278</v>
      </c>
      <c r="W142" s="13">
        <f>((G142/(K142))*S142)/(VLOOKUP(D142,Chemicals!A:E,4,FALSE))</f>
        <v>1.5716623641359841E-3</v>
      </c>
      <c r="X142" s="13">
        <f>((H142/(L142))*T142)/(VLOOKUP(E142,Chemicals!A:E,4,FALSE))</f>
        <v>1.2693215726329109E-2</v>
      </c>
      <c r="Y142" s="13">
        <f>((I142/(J142))*V142)/(VLOOKUP(F142,Chemicals!A:D,4,FALSE))</f>
        <v>0.49016335273000933</v>
      </c>
      <c r="Z142" s="14">
        <f t="shared" si="37"/>
        <v>1</v>
      </c>
      <c r="AA142" s="14">
        <f t="shared" si="38"/>
        <v>8.0762993477337357</v>
      </c>
      <c r="AB142" s="14">
        <f t="shared" si="39"/>
        <v>311.87573356410741</v>
      </c>
      <c r="AC142" s="30">
        <v>10.054600000000001</v>
      </c>
      <c r="AD142" s="15">
        <v>20</v>
      </c>
      <c r="AE142" s="15">
        <v>60</v>
      </c>
      <c r="AF142" s="15">
        <v>60</v>
      </c>
      <c r="AG142" s="15" t="s">
        <v>121</v>
      </c>
      <c r="AH142" s="30">
        <v>10.1244</v>
      </c>
      <c r="AI142" s="10">
        <f t="shared" si="40"/>
        <v>6.9799999999998974E-2</v>
      </c>
      <c r="AJ142" s="10">
        <f t="shared" si="41"/>
        <v>1.5716623641359841E-3</v>
      </c>
      <c r="AK142" s="10">
        <f>AJ142*(VLOOKUP(C142,Structures!A:D,4,FALSE))</f>
        <v>0.35771035407734997</v>
      </c>
      <c r="AL142" s="24">
        <f t="shared" si="42"/>
        <v>0.19512994019990174</v>
      </c>
      <c r="AM142" s="10" t="s">
        <v>379</v>
      </c>
      <c r="AN142" s="10" t="s">
        <v>380</v>
      </c>
      <c r="AO142" s="16"/>
      <c r="AP142" s="22" t="s">
        <v>94</v>
      </c>
      <c r="AQ142" s="10"/>
      <c r="AR142" s="10"/>
      <c r="AS142" s="34"/>
      <c r="AT142" s="35"/>
      <c r="AU142" s="10"/>
      <c r="AV142" s="24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2.75" customHeight="1">
      <c r="A143" s="10">
        <v>20220808</v>
      </c>
      <c r="B143" s="10">
        <v>40</v>
      </c>
      <c r="C143" s="10" t="s">
        <v>85</v>
      </c>
      <c r="D143" s="11" t="s">
        <v>149</v>
      </c>
      <c r="E143" s="11" t="s">
        <v>150</v>
      </c>
      <c r="F143" s="11" t="s">
        <v>151</v>
      </c>
      <c r="G143" s="12" t="s">
        <v>381</v>
      </c>
      <c r="H143" s="12" t="s">
        <v>382</v>
      </c>
      <c r="I143" s="12">
        <v>994.2</v>
      </c>
      <c r="J143" s="10">
        <f>I143/(VLOOKUP(F143,Chemicals!A:E,5,FALSE))</f>
        <v>1258.4810126582279</v>
      </c>
      <c r="K143" s="10">
        <f t="shared" si="33"/>
        <v>629.24050632911394</v>
      </c>
      <c r="L143" s="10">
        <f t="shared" si="34"/>
        <v>629.24050632911394</v>
      </c>
      <c r="M143" s="10">
        <f t="shared" si="35"/>
        <v>0</v>
      </c>
      <c r="N143" s="13">
        <v>26.5</v>
      </c>
      <c r="O143" s="13">
        <v>200</v>
      </c>
      <c r="P143" s="13">
        <v>60</v>
      </c>
      <c r="Q143" s="13">
        <v>15</v>
      </c>
      <c r="R143" s="13" t="s">
        <v>124</v>
      </c>
      <c r="S143" s="13">
        <v>9.9397682414363899</v>
      </c>
      <c r="T143" s="13">
        <v>9.9397682414363899</v>
      </c>
      <c r="U143" s="13">
        <v>0</v>
      </c>
      <c r="V143" s="13">
        <f t="shared" si="36"/>
        <v>19.87953648287278</v>
      </c>
      <c r="W143" s="13">
        <f>((G143/(K143))*S143)/(VLOOKUP(D143,Chemicals!A:E,4,FALSE))</f>
        <v>1.5700868432186493E-3</v>
      </c>
      <c r="X143" s="13">
        <f>((H143/(L143))*T143)/(VLOOKUP(E143,Chemicals!A:E,4,FALSE))</f>
        <v>1.2680640842061653E-2</v>
      </c>
      <c r="Y143" s="13">
        <f>((I143/(J143))*V143)/(VLOOKUP(F143,Chemicals!A:D,4,FALSE))</f>
        <v>0.49016335273000933</v>
      </c>
      <c r="Z143" s="14">
        <f t="shared" si="37"/>
        <v>1</v>
      </c>
      <c r="AA143" s="14">
        <f t="shared" si="38"/>
        <v>8.0763945617597628</v>
      </c>
      <c r="AB143" s="14">
        <f t="shared" si="39"/>
        <v>312.18868870029087</v>
      </c>
      <c r="AC143" s="30">
        <v>10.102399999999999</v>
      </c>
      <c r="AD143" s="15">
        <v>20</v>
      </c>
      <c r="AE143" s="15">
        <v>60</v>
      </c>
      <c r="AF143" s="15">
        <v>60</v>
      </c>
      <c r="AG143" s="15" t="s">
        <v>121</v>
      </c>
      <c r="AH143" s="30">
        <v>10.171099999999999</v>
      </c>
      <c r="AI143" s="10">
        <f t="shared" si="40"/>
        <v>6.8699999999999761E-2</v>
      </c>
      <c r="AJ143" s="10">
        <f t="shared" si="41"/>
        <v>1.5700868432186493E-3</v>
      </c>
      <c r="AK143" s="10">
        <f>AJ143*(VLOOKUP(C143,Structures!A:D,4,FALSE))</f>
        <v>0.35735176551656456</v>
      </c>
      <c r="AL143" s="24">
        <f t="shared" si="42"/>
        <v>0.19224754605785002</v>
      </c>
      <c r="AM143" s="10" t="s">
        <v>383</v>
      </c>
      <c r="AN143" s="10" t="s">
        <v>384</v>
      </c>
      <c r="AO143" s="16"/>
      <c r="AP143" s="22" t="s">
        <v>94</v>
      </c>
      <c r="AQ143" s="10"/>
      <c r="AR143" s="10"/>
      <c r="AS143" s="34"/>
      <c r="AT143" s="35"/>
      <c r="AU143" s="10"/>
      <c r="AV143" s="24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2.75" customHeight="1">
      <c r="A144" s="10">
        <v>20220808</v>
      </c>
      <c r="B144" s="10">
        <v>41</v>
      </c>
      <c r="C144" s="10" t="s">
        <v>85</v>
      </c>
      <c r="D144" s="11" t="s">
        <v>149</v>
      </c>
      <c r="E144" s="11" t="s">
        <v>150</v>
      </c>
      <c r="F144" s="11" t="s">
        <v>151</v>
      </c>
      <c r="G144" s="12" t="s">
        <v>385</v>
      </c>
      <c r="H144" s="12" t="s">
        <v>386</v>
      </c>
      <c r="I144" s="12">
        <v>995.2</v>
      </c>
      <c r="J144" s="10">
        <f>I144/(VLOOKUP(F144,Chemicals!A:E,5,FALSE))</f>
        <v>1259.746835443038</v>
      </c>
      <c r="K144" s="10">
        <f t="shared" si="33"/>
        <v>629.87341772151899</v>
      </c>
      <c r="L144" s="10">
        <f t="shared" si="34"/>
        <v>629.87341772151899</v>
      </c>
      <c r="M144" s="10">
        <f t="shared" si="35"/>
        <v>0</v>
      </c>
      <c r="N144" s="13">
        <v>26.5</v>
      </c>
      <c r="O144" s="13">
        <v>200</v>
      </c>
      <c r="P144" s="13">
        <v>80</v>
      </c>
      <c r="Q144" s="13">
        <v>15</v>
      </c>
      <c r="R144" s="13" t="s">
        <v>124</v>
      </c>
      <c r="S144" s="13">
        <v>9.9397682414363899</v>
      </c>
      <c r="T144" s="13">
        <v>9.9397682414363899</v>
      </c>
      <c r="U144" s="13">
        <v>0</v>
      </c>
      <c r="V144" s="13">
        <f t="shared" si="36"/>
        <v>19.87953648287278</v>
      </c>
      <c r="W144" s="13">
        <f>((G144/(K144))*S144)/(VLOOKUP(D144,Chemicals!A:E,4,FALSE))</f>
        <v>1.5685144885411E-3</v>
      </c>
      <c r="X144" s="13">
        <f>((H144/(L144))*T144)/(VLOOKUP(E144,Chemicals!A:E,4,FALSE))</f>
        <v>1.2668091228863861E-2</v>
      </c>
      <c r="Y144" s="13">
        <f>((I144/(J144))*V144)/(VLOOKUP(F144,Chemicals!A:D,4,FALSE))</f>
        <v>0.49016335273000933</v>
      </c>
      <c r="Z144" s="14">
        <f t="shared" si="37"/>
        <v>1</v>
      </c>
      <c r="AA144" s="14">
        <f t="shared" si="38"/>
        <v>8.0764897751417344</v>
      </c>
      <c r="AB144" s="14">
        <f t="shared" si="39"/>
        <v>312.50164171955976</v>
      </c>
      <c r="AC144" s="30">
        <v>10.073399999999999</v>
      </c>
      <c r="AD144" s="15">
        <v>20</v>
      </c>
      <c r="AE144" s="15">
        <v>60</v>
      </c>
      <c r="AF144" s="15">
        <v>60</v>
      </c>
      <c r="AG144" s="15" t="s">
        <v>121</v>
      </c>
      <c r="AH144" s="30">
        <v>10.1425</v>
      </c>
      <c r="AI144" s="10">
        <f t="shared" si="40"/>
        <v>6.9100000000000605E-2</v>
      </c>
      <c r="AJ144" s="10">
        <f t="shared" si="41"/>
        <v>1.5685144885411E-3</v>
      </c>
      <c r="AK144" s="10">
        <f>AJ144*(VLOOKUP(C144,Structures!A:D,4,FALSE))</f>
        <v>0.35699389759195432</v>
      </c>
      <c r="AL144" s="24">
        <f t="shared" si="42"/>
        <v>0.19356073161503232</v>
      </c>
      <c r="AM144" s="10" t="s">
        <v>387</v>
      </c>
      <c r="AN144" s="10" t="s">
        <v>388</v>
      </c>
      <c r="AO144" s="16"/>
      <c r="AP144" s="22" t="s">
        <v>94</v>
      </c>
      <c r="AQ144" s="10"/>
      <c r="AR144" s="10"/>
      <c r="AS144" s="34"/>
      <c r="AT144" s="35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2.75" customHeight="1">
      <c r="A145" s="10">
        <v>20220808</v>
      </c>
      <c r="B145" s="10">
        <v>42</v>
      </c>
      <c r="C145" s="10" t="s">
        <v>85</v>
      </c>
      <c r="D145" s="11" t="s">
        <v>149</v>
      </c>
      <c r="E145" s="11" t="s">
        <v>150</v>
      </c>
      <c r="F145" s="11" t="s">
        <v>151</v>
      </c>
      <c r="G145" s="12" t="s">
        <v>389</v>
      </c>
      <c r="H145" s="12" t="s">
        <v>390</v>
      </c>
      <c r="I145" s="12">
        <v>996.2</v>
      </c>
      <c r="J145" s="10">
        <f>I145/(VLOOKUP(F145,Chemicals!A:E,5,FALSE))</f>
        <v>1261.0126582278481</v>
      </c>
      <c r="K145" s="10">
        <f t="shared" si="33"/>
        <v>630.50632911392404</v>
      </c>
      <c r="L145" s="10">
        <f t="shared" si="34"/>
        <v>630.50632911392404</v>
      </c>
      <c r="M145" s="10">
        <f t="shared" si="35"/>
        <v>0</v>
      </c>
      <c r="N145" s="13">
        <v>26.5</v>
      </c>
      <c r="O145" s="13">
        <v>200</v>
      </c>
      <c r="P145" s="13">
        <v>1440</v>
      </c>
      <c r="Q145" s="13">
        <v>15</v>
      </c>
      <c r="R145" s="13" t="s">
        <v>124</v>
      </c>
      <c r="S145" s="13">
        <v>9.9397682414363899</v>
      </c>
      <c r="T145" s="13">
        <v>9.9397682414363899</v>
      </c>
      <c r="U145" s="13">
        <v>0</v>
      </c>
      <c r="V145" s="13">
        <f t="shared" si="36"/>
        <v>19.87953648287278</v>
      </c>
      <c r="W145" s="13">
        <f>((G145/(K145))*S145)/(VLOOKUP(D145,Chemicals!A:E,4,FALSE))</f>
        <v>1.5669452905683844E-3</v>
      </c>
      <c r="X145" s="13">
        <f>((H145/(L145))*T145)/(VLOOKUP(E145,Chemicals!A:E,4,FALSE))</f>
        <v>1.265556681063334E-2</v>
      </c>
      <c r="Y145" s="13">
        <f>((I145/(J145))*V145)/(VLOOKUP(F145,Chemicals!A:D,4,FALSE))</f>
        <v>0.49016335273000933</v>
      </c>
      <c r="Z145" s="14">
        <f t="shared" si="37"/>
        <v>1</v>
      </c>
      <c r="AA145" s="14">
        <f t="shared" si="38"/>
        <v>8.0765849878796576</v>
      </c>
      <c r="AB145" s="14">
        <f t="shared" si="39"/>
        <v>312.81459262193539</v>
      </c>
      <c r="AC145" s="30">
        <v>10.0999</v>
      </c>
      <c r="AD145" s="15">
        <v>20</v>
      </c>
      <c r="AE145" s="15">
        <v>60</v>
      </c>
      <c r="AF145" s="15">
        <v>60</v>
      </c>
      <c r="AG145" s="15" t="s">
        <v>121</v>
      </c>
      <c r="AH145" s="30">
        <v>10.1669</v>
      </c>
      <c r="AI145" s="10">
        <f t="shared" si="40"/>
        <v>6.7000000000000171E-2</v>
      </c>
      <c r="AJ145" s="10">
        <f t="shared" si="41"/>
        <v>1.5669452905683844E-3</v>
      </c>
      <c r="AK145" s="10">
        <f>AJ145*(VLOOKUP(C145,Structures!A:D,4,FALSE))</f>
        <v>0.35663674813336427</v>
      </c>
      <c r="AL145" s="24">
        <f t="shared" si="42"/>
        <v>0.18786622621106205</v>
      </c>
      <c r="AM145" s="10" t="s">
        <v>391</v>
      </c>
      <c r="AN145" s="10" t="s">
        <v>392</v>
      </c>
      <c r="AO145" s="16"/>
      <c r="AP145" s="22" t="s">
        <v>94</v>
      </c>
      <c r="AQ145" s="10"/>
      <c r="AR145" s="10"/>
      <c r="AS145" s="34"/>
      <c r="AT145" s="35"/>
      <c r="AU145" s="10"/>
      <c r="AV145" s="24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2.75" customHeight="1">
      <c r="A146" s="10">
        <v>20220808</v>
      </c>
      <c r="B146" s="10">
        <v>43</v>
      </c>
      <c r="C146" s="10" t="s">
        <v>85</v>
      </c>
      <c r="D146" s="11" t="s">
        <v>149</v>
      </c>
      <c r="E146" s="11" t="s">
        <v>150</v>
      </c>
      <c r="F146" s="11" t="s">
        <v>151</v>
      </c>
      <c r="G146" s="12" t="s">
        <v>393</v>
      </c>
      <c r="H146" s="12" t="s">
        <v>394</v>
      </c>
      <c r="I146" s="12">
        <v>997.2</v>
      </c>
      <c r="J146" s="10">
        <f>I146/(VLOOKUP(F146,Chemicals!A:E,5,FALSE))</f>
        <v>1262.2784810126582</v>
      </c>
      <c r="K146" s="10">
        <f t="shared" si="33"/>
        <v>631.13924050632909</v>
      </c>
      <c r="L146" s="10">
        <f t="shared" si="34"/>
        <v>631.13924050632909</v>
      </c>
      <c r="M146" s="10">
        <f t="shared" si="35"/>
        <v>0</v>
      </c>
      <c r="N146" s="13">
        <v>26.5</v>
      </c>
      <c r="O146" s="13">
        <v>200</v>
      </c>
      <c r="P146" s="13">
        <v>20</v>
      </c>
      <c r="Q146" s="13">
        <v>1</v>
      </c>
      <c r="R146" s="13" t="s">
        <v>90</v>
      </c>
      <c r="S146" s="13">
        <v>9.9397682414363899</v>
      </c>
      <c r="T146" s="13">
        <v>9.9397682414363899</v>
      </c>
      <c r="U146" s="13">
        <v>0</v>
      </c>
      <c r="V146" s="13">
        <f t="shared" si="36"/>
        <v>19.87953648287278</v>
      </c>
      <c r="W146" s="13">
        <f>((G146/(K146))*S146)/(VLOOKUP(D146,Chemicals!A:E,4,FALSE))</f>
        <v>1.5653792398037968E-3</v>
      </c>
      <c r="X146" s="13">
        <f>((H146/(L146))*T146)/(VLOOKUP(E146,Chemicals!A:E,4,FALSE))</f>
        <v>1.2643067511572957E-2</v>
      </c>
      <c r="Y146" s="13">
        <f>((I146/(J146))*V146)/(VLOOKUP(F146,Chemicals!A:D,4,FALSE))</f>
        <v>0.49016335273000933</v>
      </c>
      <c r="Z146" s="14">
        <f t="shared" si="37"/>
        <v>1</v>
      </c>
      <c r="AA146" s="14">
        <f t="shared" si="38"/>
        <v>8.0766801999735396</v>
      </c>
      <c r="AB146" s="14">
        <f t="shared" si="39"/>
        <v>313.12754140743937</v>
      </c>
      <c r="AC146" s="38">
        <v>10.0867</v>
      </c>
      <c r="AD146" s="15">
        <v>20</v>
      </c>
      <c r="AE146" s="15">
        <v>60</v>
      </c>
      <c r="AF146" s="15">
        <v>60</v>
      </c>
      <c r="AG146" s="15" t="s">
        <v>121</v>
      </c>
      <c r="AH146" s="30">
        <v>10.149699999999999</v>
      </c>
      <c r="AI146" s="10">
        <f t="shared" si="40"/>
        <v>6.2999999999998835E-2</v>
      </c>
      <c r="AJ146" s="10">
        <f t="shared" si="41"/>
        <v>1.5653792398037968E-3</v>
      </c>
      <c r="AK146" s="10">
        <f>AJ146*(VLOOKUP(C146,Structures!A:D,4,FALSE))</f>
        <v>0.35628031497934415</v>
      </c>
      <c r="AL146" s="24">
        <f t="shared" si="42"/>
        <v>0.17682705822142139</v>
      </c>
      <c r="AM146" s="10" t="s">
        <v>395</v>
      </c>
      <c r="AN146" s="10" t="s">
        <v>116</v>
      </c>
      <c r="AO146" s="16"/>
      <c r="AP146" s="23" t="s">
        <v>119</v>
      </c>
      <c r="AQ146" s="10"/>
      <c r="AR146" s="10"/>
      <c r="AS146" s="34"/>
      <c r="AT146" s="10"/>
      <c r="AU146" s="10"/>
      <c r="AV146" s="24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2.75" customHeight="1">
      <c r="A147" s="10">
        <v>20220808</v>
      </c>
      <c r="B147" s="10">
        <v>44</v>
      </c>
      <c r="C147" s="10" t="s">
        <v>85</v>
      </c>
      <c r="D147" s="11" t="s">
        <v>149</v>
      </c>
      <c r="E147" s="11" t="s">
        <v>150</v>
      </c>
      <c r="F147" s="11" t="s">
        <v>151</v>
      </c>
      <c r="G147" s="12" t="s">
        <v>396</v>
      </c>
      <c r="H147" s="12" t="s">
        <v>397</v>
      </c>
      <c r="I147" s="12">
        <v>998.2</v>
      </c>
      <c r="J147" s="10">
        <f>I147/(VLOOKUP(F147,Chemicals!A:E,5,FALSE))</f>
        <v>1263.5443037974683</v>
      </c>
      <c r="K147" s="10">
        <f t="shared" si="33"/>
        <v>631.77215189873414</v>
      </c>
      <c r="L147" s="10">
        <f t="shared" si="34"/>
        <v>631.77215189873414</v>
      </c>
      <c r="M147" s="10">
        <f t="shared" si="35"/>
        <v>0</v>
      </c>
      <c r="N147" s="13">
        <v>26.5</v>
      </c>
      <c r="O147" s="13">
        <v>200</v>
      </c>
      <c r="P147" s="13">
        <v>20</v>
      </c>
      <c r="Q147" s="13">
        <v>2</v>
      </c>
      <c r="R147" s="13" t="s">
        <v>90</v>
      </c>
      <c r="S147" s="13">
        <v>9.9397682414363899</v>
      </c>
      <c r="T147" s="13">
        <v>9.9397682414363899</v>
      </c>
      <c r="U147" s="13">
        <v>0</v>
      </c>
      <c r="V147" s="13">
        <f t="shared" si="36"/>
        <v>19.87953648287278</v>
      </c>
      <c r="W147" s="13">
        <f>((G147/(K147))*S147)/(VLOOKUP(D147,Chemicals!A:E,4,FALSE))</f>
        <v>1.5638163267886875E-3</v>
      </c>
      <c r="X147" s="13">
        <f>((H147/(L147))*T147)/(VLOOKUP(E147,Chemicals!A:E,4,FALSE))</f>
        <v>1.2630593256189314E-2</v>
      </c>
      <c r="Y147" s="13">
        <f>((I147/(J147))*V147)/(VLOOKUP(F147,Chemicals!A:D,4,FALSE))</f>
        <v>0.49016335273000933</v>
      </c>
      <c r="Z147" s="14">
        <f t="shared" si="37"/>
        <v>1</v>
      </c>
      <c r="AA147" s="14">
        <f t="shared" si="38"/>
        <v>8.0767754114233892</v>
      </c>
      <c r="AB147" s="14">
        <f t="shared" si="39"/>
        <v>313.44048807609312</v>
      </c>
      <c r="AC147" s="30">
        <v>10.0876</v>
      </c>
      <c r="AD147" s="15">
        <v>20</v>
      </c>
      <c r="AE147" s="15">
        <v>60</v>
      </c>
      <c r="AF147" s="15">
        <v>60</v>
      </c>
      <c r="AG147" s="15" t="s">
        <v>121</v>
      </c>
      <c r="AH147" s="30">
        <v>10.1557</v>
      </c>
      <c r="AI147" s="10">
        <f t="shared" si="40"/>
        <v>6.8099999999999383E-2</v>
      </c>
      <c r="AJ147" s="10">
        <f t="shared" si="41"/>
        <v>1.5638163267886875E-3</v>
      </c>
      <c r="AK147" s="10">
        <f>AJ147*(VLOOKUP(C147,Structures!A:D,4,FALSE))</f>
        <v>0.35592459597710524</v>
      </c>
      <c r="AL147" s="24">
        <f t="shared" si="42"/>
        <v>0.19133266082116981</v>
      </c>
      <c r="AM147" s="10" t="s">
        <v>398</v>
      </c>
      <c r="AN147" s="10" t="s">
        <v>118</v>
      </c>
      <c r="AO147" s="16"/>
      <c r="AP147" s="23" t="s">
        <v>119</v>
      </c>
      <c r="AQ147" s="10"/>
      <c r="AR147" s="10"/>
      <c r="AS147" s="34"/>
      <c r="AT147" s="10"/>
      <c r="AU147" s="10"/>
      <c r="AV147" s="24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2.75" customHeight="1">
      <c r="A148" s="10">
        <v>20220808</v>
      </c>
      <c r="B148" s="10">
        <v>45</v>
      </c>
      <c r="C148" s="10" t="s">
        <v>85</v>
      </c>
      <c r="D148" s="11" t="s">
        <v>149</v>
      </c>
      <c r="E148" s="11" t="s">
        <v>150</v>
      </c>
      <c r="F148" s="11" t="s">
        <v>151</v>
      </c>
      <c r="G148" s="12" t="s">
        <v>399</v>
      </c>
      <c r="H148" s="12" t="s">
        <v>400</v>
      </c>
      <c r="I148" s="12">
        <v>999.2</v>
      </c>
      <c r="J148" s="10">
        <f>I148/(VLOOKUP(F148,Chemicals!A:E,5,FALSE))</f>
        <v>1264.8101265822784</v>
      </c>
      <c r="K148" s="10">
        <f t="shared" si="33"/>
        <v>632.40506329113919</v>
      </c>
      <c r="L148" s="10">
        <f t="shared" si="34"/>
        <v>632.40506329113919</v>
      </c>
      <c r="M148" s="10">
        <f t="shared" si="35"/>
        <v>0</v>
      </c>
      <c r="N148" s="13">
        <v>26.5</v>
      </c>
      <c r="O148" s="13">
        <v>200</v>
      </c>
      <c r="P148" s="13">
        <v>20</v>
      </c>
      <c r="Q148" s="13">
        <v>5</v>
      </c>
      <c r="R148" s="13" t="s">
        <v>90</v>
      </c>
      <c r="S148" s="13">
        <v>9.9397682414363899</v>
      </c>
      <c r="T148" s="13">
        <v>9.9397682414363899</v>
      </c>
      <c r="U148" s="13">
        <v>0</v>
      </c>
      <c r="V148" s="13">
        <f t="shared" si="36"/>
        <v>19.87953648287278</v>
      </c>
      <c r="W148" s="13">
        <f>((G148/(K148))*S148)/(VLOOKUP(D148,Chemicals!A:E,4,FALSE))</f>
        <v>1.5622565421022714E-3</v>
      </c>
      <c r="X148" s="13">
        <f>((H148/(L148))*T148)/(VLOOKUP(E148,Chemicals!A:E,4,FALSE))</f>
        <v>1.2618143969291225E-2</v>
      </c>
      <c r="Y148" s="13">
        <f>((I148/(J148))*V148)/(VLOOKUP(F148,Chemicals!A:D,4,FALSE))</f>
        <v>0.49016335273000938</v>
      </c>
      <c r="Z148" s="14">
        <f t="shared" si="37"/>
        <v>1</v>
      </c>
      <c r="AA148" s="14">
        <f t="shared" si="38"/>
        <v>8.0768706222292082</v>
      </c>
      <c r="AB148" s="14">
        <f t="shared" si="39"/>
        <v>313.75343262791813</v>
      </c>
      <c r="AC148" s="30">
        <v>10.1188</v>
      </c>
      <c r="AD148" s="15">
        <v>20</v>
      </c>
      <c r="AE148" s="15">
        <v>60</v>
      </c>
      <c r="AF148" s="15">
        <v>60</v>
      </c>
      <c r="AG148" s="15" t="s">
        <v>121</v>
      </c>
      <c r="AH148" s="30">
        <v>10.189399999999999</v>
      </c>
      <c r="AI148" s="10">
        <f t="shared" si="40"/>
        <v>7.0599999999998886E-2</v>
      </c>
      <c r="AJ148" s="10">
        <f t="shared" si="41"/>
        <v>1.5622565421022714E-3</v>
      </c>
      <c r="AK148" s="10">
        <f>AJ148*(VLOOKUP(C148,Structures!A:D,4,FALSE))</f>
        <v>0.35556958898247698</v>
      </c>
      <c r="AL148" s="24">
        <f t="shared" si="42"/>
        <v>0.19855466324336912</v>
      </c>
      <c r="AM148" s="10" t="s">
        <v>401</v>
      </c>
      <c r="AN148" s="10" t="s">
        <v>142</v>
      </c>
      <c r="AO148" s="16"/>
      <c r="AP148" s="23" t="s">
        <v>119</v>
      </c>
      <c r="AQ148" s="10"/>
      <c r="AR148" s="10"/>
      <c r="AS148" s="34"/>
      <c r="AT148" s="10"/>
      <c r="AU148" s="10"/>
      <c r="AV148" s="24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2.75" customHeight="1">
      <c r="A149" s="10">
        <v>20220808</v>
      </c>
      <c r="B149" s="10">
        <v>46</v>
      </c>
      <c r="C149" s="10" t="s">
        <v>85</v>
      </c>
      <c r="D149" s="11" t="s">
        <v>149</v>
      </c>
      <c r="E149" s="11" t="s">
        <v>150</v>
      </c>
      <c r="F149" s="11" t="s">
        <v>151</v>
      </c>
      <c r="G149" s="12" t="s">
        <v>402</v>
      </c>
      <c r="H149" s="12" t="s">
        <v>403</v>
      </c>
      <c r="I149" s="12">
        <v>1000.2</v>
      </c>
      <c r="J149" s="10">
        <f>I149/(VLOOKUP(F149,Chemicals!A:E,5,FALSE))</f>
        <v>1266.0759493670887</v>
      </c>
      <c r="K149" s="10">
        <f t="shared" si="33"/>
        <v>633.03797468354435</v>
      </c>
      <c r="L149" s="10">
        <f t="shared" si="34"/>
        <v>633.03797468354435</v>
      </c>
      <c r="M149" s="10">
        <f t="shared" si="35"/>
        <v>0</v>
      </c>
      <c r="N149" s="13">
        <v>26.5</v>
      </c>
      <c r="O149" s="13">
        <v>200</v>
      </c>
      <c r="P149" s="13">
        <v>20</v>
      </c>
      <c r="Q149" s="13">
        <v>10</v>
      </c>
      <c r="R149" s="13" t="s">
        <v>90</v>
      </c>
      <c r="S149" s="13">
        <v>9.9397682414363899</v>
      </c>
      <c r="T149" s="13">
        <v>9.9397682414363899</v>
      </c>
      <c r="U149" s="13">
        <v>0</v>
      </c>
      <c r="V149" s="13">
        <f t="shared" si="36"/>
        <v>19.87953648287278</v>
      </c>
      <c r="W149" s="13">
        <f>((G149/(K149))*S149)/(VLOOKUP(D149,Chemicals!A:E,4,FALSE))</f>
        <v>1.5606998763614385E-3</v>
      </c>
      <c r="X149" s="13">
        <f>((H149/(L149))*T149)/(VLOOKUP(E149,Chemicals!A:E,4,FALSE))</f>
        <v>1.2605719575988217E-2</v>
      </c>
      <c r="Y149" s="13">
        <f>((I149/(J149))*V149)/(VLOOKUP(F149,Chemicals!A:D,4,FALSE))</f>
        <v>0.49016335273000933</v>
      </c>
      <c r="Z149" s="14">
        <f t="shared" si="37"/>
        <v>1</v>
      </c>
      <c r="AA149" s="14">
        <f t="shared" si="38"/>
        <v>8.0769658323910125</v>
      </c>
      <c r="AB149" s="14">
        <f t="shared" si="39"/>
        <v>314.06637506293595</v>
      </c>
      <c r="AC149" s="30">
        <v>10.0886</v>
      </c>
      <c r="AD149" s="15">
        <v>20</v>
      </c>
      <c r="AE149" s="15">
        <v>60</v>
      </c>
      <c r="AF149" s="15">
        <v>60</v>
      </c>
      <c r="AG149" s="15" t="s">
        <v>121</v>
      </c>
      <c r="AH149" s="30">
        <v>10.0886</v>
      </c>
      <c r="AI149" s="10">
        <f t="shared" si="40"/>
        <v>0</v>
      </c>
      <c r="AJ149" s="10">
        <f t="shared" si="41"/>
        <v>1.5606998763614385E-3</v>
      </c>
      <c r="AK149" s="10">
        <f>AJ149*(VLOOKUP(C149,Structures!A:D,4,FALSE))</f>
        <v>0.35521529185986339</v>
      </c>
      <c r="AL149" s="24">
        <f t="shared" si="42"/>
        <v>0</v>
      </c>
      <c r="AM149" s="10" t="s">
        <v>404</v>
      </c>
      <c r="AN149" s="10" t="s">
        <v>143</v>
      </c>
      <c r="AO149" s="16"/>
      <c r="AP149" s="23" t="s">
        <v>119</v>
      </c>
      <c r="AQ149" s="10"/>
      <c r="AR149" s="10"/>
      <c r="AS149" s="34"/>
      <c r="AT149" s="10"/>
      <c r="AU149" s="10"/>
      <c r="AV149" s="24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2.75" customHeight="1">
      <c r="A150" s="10">
        <v>20220808</v>
      </c>
      <c r="B150" s="10">
        <v>47</v>
      </c>
      <c r="C150" s="10" t="s">
        <v>85</v>
      </c>
      <c r="D150" s="11" t="s">
        <v>149</v>
      </c>
      <c r="E150" s="11" t="s">
        <v>150</v>
      </c>
      <c r="F150" s="11" t="s">
        <v>151</v>
      </c>
      <c r="G150" s="12" t="s">
        <v>405</v>
      </c>
      <c r="H150" s="12" t="s">
        <v>406</v>
      </c>
      <c r="I150" s="12">
        <v>1001.2</v>
      </c>
      <c r="J150" s="10">
        <f>I150/(VLOOKUP(F150,Chemicals!A:E,5,FALSE))</f>
        <v>1267.3417721518988</v>
      </c>
      <c r="K150" s="10">
        <f t="shared" si="33"/>
        <v>633.6708860759494</v>
      </c>
      <c r="L150" s="10">
        <f t="shared" si="34"/>
        <v>633.6708860759494</v>
      </c>
      <c r="M150" s="10">
        <f t="shared" si="35"/>
        <v>0</v>
      </c>
      <c r="N150" s="13">
        <v>26.5</v>
      </c>
      <c r="O150" s="13">
        <v>200</v>
      </c>
      <c r="P150" s="13">
        <v>20</v>
      </c>
      <c r="Q150" s="13">
        <v>15</v>
      </c>
      <c r="R150" s="13" t="s">
        <v>90</v>
      </c>
      <c r="S150" s="13">
        <v>9.9397682414363899</v>
      </c>
      <c r="T150" s="13">
        <v>9.9397682414363899</v>
      </c>
      <c r="U150" s="13">
        <v>0</v>
      </c>
      <c r="V150" s="13">
        <f t="shared" si="36"/>
        <v>19.87953648287278</v>
      </c>
      <c r="W150" s="13">
        <f>((G150/(K150))*S150)/(VLOOKUP(D150,Chemicals!A:E,4,FALSE))</f>
        <v>1.5591463202205677E-3</v>
      </c>
      <c r="X150" s="13">
        <f>((H150/(L150))*T150)/(VLOOKUP(E150,Chemicals!A:E,4,FALSE))</f>
        <v>1.2593320001689006E-2</v>
      </c>
      <c r="Y150" s="13">
        <f>((I150/(J150))*V150)/(VLOOKUP(F150,Chemicals!A:D,4,FALSE))</f>
        <v>0.49016335273000933</v>
      </c>
      <c r="Z150" s="14">
        <f t="shared" si="37"/>
        <v>1</v>
      </c>
      <c r="AA150" s="14">
        <f t="shared" si="38"/>
        <v>8.0770610419087969</v>
      </c>
      <c r="AB150" s="14">
        <f t="shared" si="39"/>
        <v>314.37931538116794</v>
      </c>
      <c r="AC150" s="30">
        <v>10.0686</v>
      </c>
      <c r="AD150" s="15">
        <v>20</v>
      </c>
      <c r="AE150" s="15">
        <v>60</v>
      </c>
      <c r="AF150" s="15">
        <v>60</v>
      </c>
      <c r="AG150" s="15" t="s">
        <v>121</v>
      </c>
      <c r="AH150" s="30">
        <v>10.141</v>
      </c>
      <c r="AI150" s="10">
        <f t="shared" si="40"/>
        <v>7.240000000000002E-2</v>
      </c>
      <c r="AJ150" s="10">
        <f t="shared" si="41"/>
        <v>1.5591463202205677E-3</v>
      </c>
      <c r="AK150" s="10">
        <f>AJ150*(VLOOKUP(C150,Structures!A:D,4,FALSE))</f>
        <v>0.35486170248220122</v>
      </c>
      <c r="AL150" s="24">
        <f t="shared" si="42"/>
        <v>0.20402314336422758</v>
      </c>
      <c r="AM150" s="10" t="s">
        <v>407</v>
      </c>
      <c r="AN150" s="10" t="s">
        <v>145</v>
      </c>
      <c r="AO150" s="16"/>
      <c r="AP150" s="23" t="s">
        <v>119</v>
      </c>
      <c r="AQ150" s="10"/>
      <c r="AR150" s="10"/>
      <c r="AS150" s="34"/>
      <c r="AT150" s="10"/>
      <c r="AU150" s="10"/>
      <c r="AV150" s="24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2.75" customHeight="1">
      <c r="A151" s="10">
        <v>20220808</v>
      </c>
      <c r="B151" s="10">
        <v>48</v>
      </c>
      <c r="C151" s="10" t="s">
        <v>85</v>
      </c>
      <c r="D151" s="11" t="s">
        <v>149</v>
      </c>
      <c r="E151" s="11" t="s">
        <v>150</v>
      </c>
      <c r="F151" s="11" t="s">
        <v>151</v>
      </c>
      <c r="G151" s="12" t="s">
        <v>408</v>
      </c>
      <c r="H151" s="12" t="s">
        <v>409</v>
      </c>
      <c r="I151" s="12">
        <v>1002.2</v>
      </c>
      <c r="J151" s="10">
        <f>I151/(VLOOKUP(F151,Chemicals!A:E,5,FALSE))</f>
        <v>1268.6075949367089</v>
      </c>
      <c r="K151" s="10">
        <f t="shared" si="33"/>
        <v>634.30379746835445</v>
      </c>
      <c r="L151" s="10">
        <f t="shared" si="34"/>
        <v>634.30379746835445</v>
      </c>
      <c r="M151" s="10">
        <f t="shared" si="35"/>
        <v>0</v>
      </c>
      <c r="N151" s="13">
        <v>26.5</v>
      </c>
      <c r="O151" s="13">
        <v>200</v>
      </c>
      <c r="P151" s="13">
        <v>20</v>
      </c>
      <c r="Q151" s="13">
        <v>1</v>
      </c>
      <c r="R151" s="13" t="s">
        <v>4</v>
      </c>
      <c r="S151" s="13">
        <v>9.9397682414363899</v>
      </c>
      <c r="T151" s="13">
        <v>9.9397682414363899</v>
      </c>
      <c r="U151" s="13">
        <v>0</v>
      </c>
      <c r="V151" s="13">
        <f t="shared" si="36"/>
        <v>19.87953648287278</v>
      </c>
      <c r="W151" s="13">
        <f>((G151/(K151))*S151)/(VLOOKUP(D151,Chemicals!A:E,4,FALSE))</f>
        <v>1.5575958643713373E-3</v>
      </c>
      <c r="X151" s="13">
        <f>((H151/(L151))*T151)/(VLOOKUP(E151,Chemicals!A:E,4,FALSE))</f>
        <v>1.258094517210003E-2</v>
      </c>
      <c r="Y151" s="13">
        <f>((I151/(J151))*V151)/(VLOOKUP(F151,Chemicals!A:D,4,FALSE))</f>
        <v>0.49016335273000933</v>
      </c>
      <c r="Z151" s="14">
        <f t="shared" si="37"/>
        <v>1</v>
      </c>
      <c r="AA151" s="14">
        <f t="shared" si="38"/>
        <v>8.077156250782572</v>
      </c>
      <c r="AB151" s="14">
        <f t="shared" si="39"/>
        <v>314.6922535826356</v>
      </c>
      <c r="AC151" s="30">
        <v>10.0359</v>
      </c>
      <c r="AD151" s="15">
        <v>20</v>
      </c>
      <c r="AE151" s="15">
        <v>60</v>
      </c>
      <c r="AF151" s="15">
        <v>60</v>
      </c>
      <c r="AG151" s="15" t="s">
        <v>121</v>
      </c>
      <c r="AH151" s="30">
        <v>10.108000000000001</v>
      </c>
      <c r="AI151" s="10">
        <f t="shared" si="40"/>
        <v>7.2100000000000719E-2</v>
      </c>
      <c r="AJ151" s="10">
        <f t="shared" si="41"/>
        <v>1.5575958643713373E-3</v>
      </c>
      <c r="AK151" s="10">
        <f>AJ151*(VLOOKUP(C151,Structures!A:D,4,FALSE))</f>
        <v>0.35450881873091633</v>
      </c>
      <c r="AL151" s="24">
        <f t="shared" si="42"/>
        <v>0.20337998997629153</v>
      </c>
      <c r="AM151" s="10" t="s">
        <v>410</v>
      </c>
      <c r="AN151" s="10" t="s">
        <v>249</v>
      </c>
      <c r="AO151" s="16"/>
      <c r="AP151" s="22" t="s">
        <v>94</v>
      </c>
      <c r="AQ151" s="10"/>
      <c r="AR151" s="10"/>
      <c r="AS151" s="34"/>
      <c r="AT151" s="10"/>
      <c r="AU151" s="10"/>
      <c r="AV151" s="24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2.75" customHeight="1">
      <c r="A152" s="10">
        <v>20220808</v>
      </c>
      <c r="B152" s="10">
        <v>49</v>
      </c>
      <c r="C152" s="10" t="s">
        <v>85</v>
      </c>
      <c r="D152" s="11" t="s">
        <v>149</v>
      </c>
      <c r="E152" s="11" t="s">
        <v>150</v>
      </c>
      <c r="F152" s="11" t="s">
        <v>151</v>
      </c>
      <c r="G152" s="12" t="s">
        <v>411</v>
      </c>
      <c r="H152" s="12" t="s">
        <v>412</v>
      </c>
      <c r="I152" s="12">
        <v>1003.2</v>
      </c>
      <c r="J152" s="10">
        <f>I152/(VLOOKUP(F152,Chemicals!A:E,5,FALSE))</f>
        <v>1269.873417721519</v>
      </c>
      <c r="K152" s="10">
        <f t="shared" si="33"/>
        <v>634.9367088607595</v>
      </c>
      <c r="L152" s="10">
        <f t="shared" si="34"/>
        <v>634.9367088607595</v>
      </c>
      <c r="M152" s="10">
        <f t="shared" si="35"/>
        <v>0</v>
      </c>
      <c r="N152" s="13">
        <v>26.5</v>
      </c>
      <c r="O152" s="13">
        <v>200</v>
      </c>
      <c r="P152" s="13">
        <v>20</v>
      </c>
      <c r="Q152" s="13">
        <v>2</v>
      </c>
      <c r="R152" s="13" t="s">
        <v>4</v>
      </c>
      <c r="S152" s="13">
        <v>9.9397682414363899</v>
      </c>
      <c r="T152" s="13">
        <v>9.9397682414363899</v>
      </c>
      <c r="U152" s="13">
        <v>0</v>
      </c>
      <c r="V152" s="13">
        <f t="shared" si="36"/>
        <v>19.87953648287278</v>
      </c>
      <c r="W152" s="13">
        <f>((G152/(K152))*S152)/(VLOOKUP(D152,Chemicals!A:E,4,FALSE))</f>
        <v>1.5560484995425399E-3</v>
      </c>
      <c r="X152" s="13">
        <f>((H152/(L152))*T152)/(VLOOKUP(E152,Chemicals!A:E,4,FALSE))</f>
        <v>1.2568595013223957E-2</v>
      </c>
      <c r="Y152" s="13">
        <f>((I152/(J152))*V152)/(VLOOKUP(F152,Chemicals!A:D,4,FALSE))</f>
        <v>0.49016335273000933</v>
      </c>
      <c r="Z152" s="14">
        <f t="shared" si="37"/>
        <v>1</v>
      </c>
      <c r="AA152" s="14">
        <f t="shared" si="38"/>
        <v>8.0772514590123485</v>
      </c>
      <c r="AB152" s="14">
        <f t="shared" si="39"/>
        <v>315.00518966736041</v>
      </c>
      <c r="AC152" s="30">
        <v>10.0402</v>
      </c>
      <c r="AD152" s="15">
        <v>20</v>
      </c>
      <c r="AE152" s="15">
        <v>60</v>
      </c>
      <c r="AF152" s="15">
        <v>60</v>
      </c>
      <c r="AG152" s="15" t="s">
        <v>121</v>
      </c>
      <c r="AH152" s="30">
        <v>10.117900000000001</v>
      </c>
      <c r="AI152" s="10">
        <f t="shared" si="40"/>
        <v>7.7700000000000102E-2</v>
      </c>
      <c r="AJ152" s="10">
        <f t="shared" si="41"/>
        <v>1.5560484995425399E-3</v>
      </c>
      <c r="AK152" s="10">
        <f>AJ152*(VLOOKUP(C152,Structures!A:D,4,FALSE))</f>
        <v>0.35415663849588208</v>
      </c>
      <c r="AL152" s="24">
        <f t="shared" si="42"/>
        <v>0.21939444741173064</v>
      </c>
      <c r="AM152" s="10" t="s">
        <v>413</v>
      </c>
      <c r="AN152" s="10" t="s">
        <v>251</v>
      </c>
      <c r="AO152" s="16"/>
      <c r="AP152" s="22" t="s">
        <v>94</v>
      </c>
      <c r="AQ152" s="10"/>
      <c r="AR152" s="10"/>
      <c r="AS152" s="34"/>
      <c r="AT152" s="10"/>
      <c r="AU152" s="10"/>
      <c r="AV152" s="24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2.75" customHeight="1">
      <c r="A153" s="10">
        <v>20220808</v>
      </c>
      <c r="B153" s="10">
        <v>50</v>
      </c>
      <c r="C153" s="10" t="s">
        <v>85</v>
      </c>
      <c r="D153" s="11" t="s">
        <v>149</v>
      </c>
      <c r="E153" s="11" t="s">
        <v>150</v>
      </c>
      <c r="F153" s="11" t="s">
        <v>151</v>
      </c>
      <c r="G153" s="12" t="s">
        <v>414</v>
      </c>
      <c r="H153" s="12" t="s">
        <v>415</v>
      </c>
      <c r="I153" s="12">
        <v>1004.2</v>
      </c>
      <c r="J153" s="10">
        <f>I153/(VLOOKUP(F153,Chemicals!A:E,5,FALSE))</f>
        <v>1271.1392405063291</v>
      </c>
      <c r="K153" s="10">
        <f t="shared" si="33"/>
        <v>635.56962025316454</v>
      </c>
      <c r="L153" s="10">
        <f t="shared" si="34"/>
        <v>635.56962025316454</v>
      </c>
      <c r="M153" s="10">
        <f t="shared" si="35"/>
        <v>0</v>
      </c>
      <c r="N153" s="13">
        <v>26.5</v>
      </c>
      <c r="O153" s="13">
        <v>200</v>
      </c>
      <c r="P153" s="13">
        <v>20</v>
      </c>
      <c r="Q153" s="13">
        <v>5</v>
      </c>
      <c r="R153" s="13" t="s">
        <v>4</v>
      </c>
      <c r="S153" s="13">
        <v>9.9397682414363899</v>
      </c>
      <c r="T153" s="13">
        <v>9.9397682414363899</v>
      </c>
      <c r="U153" s="13">
        <v>0</v>
      </c>
      <c r="V153" s="13">
        <f t="shared" si="36"/>
        <v>19.87953648287278</v>
      </c>
      <c r="W153" s="13">
        <f>((G153/(K153))*S153)/(VLOOKUP(D153,Chemicals!A:E,4,FALSE))</f>
        <v>1.5545042164998983E-3</v>
      </c>
      <c r="X153" s="13">
        <f>((H153/(L153))*T153)/(VLOOKUP(E153,Chemicals!A:E,4,FALSE))</f>
        <v>1.2556269451358189E-2</v>
      </c>
      <c r="Y153" s="13">
        <f>((I153/(J153))*V153)/(VLOOKUP(F153,Chemicals!A:D,4,FALSE))</f>
        <v>0.49016335273000933</v>
      </c>
      <c r="Z153" s="14">
        <f t="shared" si="37"/>
        <v>1</v>
      </c>
      <c r="AA153" s="14">
        <f t="shared" si="38"/>
        <v>8.0773466665981282</v>
      </c>
      <c r="AB153" s="14">
        <f t="shared" si="39"/>
        <v>315.31812363536386</v>
      </c>
      <c r="AC153" s="30">
        <v>10.0908</v>
      </c>
      <c r="AD153" s="15">
        <v>20</v>
      </c>
      <c r="AE153" s="15">
        <v>60</v>
      </c>
      <c r="AF153" s="15">
        <v>60</v>
      </c>
      <c r="AG153" s="15" t="s">
        <v>121</v>
      </c>
      <c r="AH153" s="30">
        <v>10.1714</v>
      </c>
      <c r="AI153" s="10">
        <f t="shared" si="40"/>
        <v>8.0600000000000449E-2</v>
      </c>
      <c r="AJ153" s="10">
        <f t="shared" si="41"/>
        <v>1.5545042164998983E-3</v>
      </c>
      <c r="AK153" s="10">
        <f>AJ153*(VLOOKUP(C153,Structures!A:D,4,FALSE))</f>
        <v>0.35380515967537685</v>
      </c>
      <c r="AL153" s="24">
        <f t="shared" si="42"/>
        <v>0.22780900107265967</v>
      </c>
      <c r="AM153" s="10" t="s">
        <v>416</v>
      </c>
      <c r="AN153" s="10" t="s">
        <v>253</v>
      </c>
      <c r="AO153" s="16"/>
      <c r="AP153" s="22" t="s">
        <v>94</v>
      </c>
      <c r="AQ153" s="10"/>
      <c r="AR153" s="10"/>
      <c r="AS153" s="34"/>
      <c r="AT153" s="10"/>
      <c r="AU153" s="10"/>
      <c r="AV153" s="24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2.75" customHeight="1">
      <c r="A154" s="10">
        <v>20220808</v>
      </c>
      <c r="B154" s="10">
        <v>51</v>
      </c>
      <c r="C154" s="10" t="s">
        <v>85</v>
      </c>
      <c r="D154" s="11" t="s">
        <v>149</v>
      </c>
      <c r="E154" s="11" t="s">
        <v>150</v>
      </c>
      <c r="F154" s="11" t="s">
        <v>151</v>
      </c>
      <c r="G154" s="12" t="s">
        <v>417</v>
      </c>
      <c r="H154" s="12" t="s">
        <v>418</v>
      </c>
      <c r="I154" s="12">
        <v>1005.2</v>
      </c>
      <c r="J154" s="10">
        <f>I154/(VLOOKUP(F154,Chemicals!A:E,5,FALSE))</f>
        <v>1272.4050632911392</v>
      </c>
      <c r="K154" s="10">
        <f t="shared" si="33"/>
        <v>636.20253164556959</v>
      </c>
      <c r="L154" s="10">
        <f t="shared" si="34"/>
        <v>636.20253164556959</v>
      </c>
      <c r="M154" s="10">
        <f t="shared" si="35"/>
        <v>0</v>
      </c>
      <c r="N154" s="13">
        <v>26.5</v>
      </c>
      <c r="O154" s="13">
        <v>200</v>
      </c>
      <c r="P154" s="13">
        <v>20</v>
      </c>
      <c r="Q154" s="13">
        <v>10</v>
      </c>
      <c r="R154" s="13" t="s">
        <v>4</v>
      </c>
      <c r="S154" s="13">
        <v>9.9397682414363899</v>
      </c>
      <c r="T154" s="13">
        <v>9.9397682414363899</v>
      </c>
      <c r="U154" s="13">
        <v>0</v>
      </c>
      <c r="V154" s="13">
        <f t="shared" si="36"/>
        <v>19.87953648287278</v>
      </c>
      <c r="W154" s="13">
        <f>((G154/(K154))*S154)/(VLOOKUP(D154,Chemicals!A:E,4,FALSE))</f>
        <v>1.5529630060458809E-3</v>
      </c>
      <c r="X154" s="13">
        <f>((H154/(L154))*T154)/(VLOOKUP(E154,Chemicals!A:E,4,FALSE))</f>
        <v>1.2543968413093425E-2</v>
      </c>
      <c r="Y154" s="13">
        <f>((I154/(J154))*V154)/(VLOOKUP(F154,Chemicals!A:D,4,FALSE))</f>
        <v>0.49016335273000933</v>
      </c>
      <c r="Z154" s="14">
        <f t="shared" si="37"/>
        <v>1</v>
      </c>
      <c r="AA154" s="14">
        <f t="shared" si="38"/>
        <v>8.0774418735399198</v>
      </c>
      <c r="AB154" s="14">
        <f t="shared" si="39"/>
        <v>315.63105548666744</v>
      </c>
      <c r="AC154" s="30">
        <v>10.0945</v>
      </c>
      <c r="AD154" s="15">
        <v>20</v>
      </c>
      <c r="AE154" s="15">
        <v>60</v>
      </c>
      <c r="AF154" s="15">
        <v>60</v>
      </c>
      <c r="AG154" s="15" t="s">
        <v>121</v>
      </c>
      <c r="AH154" s="30">
        <v>10.24</v>
      </c>
      <c r="AI154" s="10">
        <f t="shared" si="40"/>
        <v>0.14550000000000018</v>
      </c>
      <c r="AJ154" s="10">
        <f t="shared" si="41"/>
        <v>1.5529630060458809E-3</v>
      </c>
      <c r="AK154" s="10">
        <f>AJ154*(VLOOKUP(C154,Structures!A:D,4,FALSE))</f>
        <v>0.35345438017604247</v>
      </c>
      <c r="AL154" s="24">
        <f t="shared" si="42"/>
        <v>0.41165142705978647</v>
      </c>
      <c r="AM154" s="10" t="s">
        <v>419</v>
      </c>
      <c r="AN154" s="10" t="s">
        <v>255</v>
      </c>
      <c r="AO154" s="16"/>
      <c r="AP154" s="22" t="s">
        <v>94</v>
      </c>
      <c r="AQ154" s="10"/>
      <c r="AR154" s="10"/>
      <c r="AS154" s="34"/>
      <c r="AT154" s="10"/>
      <c r="AU154" s="10"/>
      <c r="AV154" s="24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2.75" customHeight="1">
      <c r="A155" s="10">
        <v>20220808</v>
      </c>
      <c r="B155" s="10">
        <v>52</v>
      </c>
      <c r="C155" s="10" t="s">
        <v>85</v>
      </c>
      <c r="D155" s="11" t="s">
        <v>149</v>
      </c>
      <c r="E155" s="11" t="s">
        <v>150</v>
      </c>
      <c r="F155" s="11" t="s">
        <v>151</v>
      </c>
      <c r="G155" s="12" t="s">
        <v>420</v>
      </c>
      <c r="H155" s="12" t="s">
        <v>421</v>
      </c>
      <c r="I155" s="12">
        <v>1006.2</v>
      </c>
      <c r="J155" s="10">
        <f>I155/(VLOOKUP(F155,Chemicals!A:E,5,FALSE))</f>
        <v>1273.6708860759493</v>
      </c>
      <c r="K155" s="10">
        <f t="shared" si="33"/>
        <v>636.83544303797464</v>
      </c>
      <c r="L155" s="10">
        <f t="shared" si="34"/>
        <v>636.83544303797464</v>
      </c>
      <c r="M155" s="10">
        <f t="shared" si="35"/>
        <v>0</v>
      </c>
      <c r="N155" s="13">
        <v>26.5</v>
      </c>
      <c r="O155" s="13">
        <v>200</v>
      </c>
      <c r="P155" s="13">
        <v>20</v>
      </c>
      <c r="Q155" s="13">
        <v>15</v>
      </c>
      <c r="R155" s="13" t="s">
        <v>4</v>
      </c>
      <c r="S155" s="13">
        <v>9.9397682414363899</v>
      </c>
      <c r="T155" s="13">
        <v>9.9397682414363899</v>
      </c>
      <c r="U155" s="13">
        <v>0</v>
      </c>
      <c r="V155" s="13">
        <f t="shared" si="36"/>
        <v>19.87953648287278</v>
      </c>
      <c r="W155" s="13">
        <f>((G155/(K155))*S155)/(VLOOKUP(D155,Chemicals!A:E,4,FALSE))</f>
        <v>1.55142485901952E-3</v>
      </c>
      <c r="X155" s="13">
        <f>((H155/(L155))*T155)/(VLOOKUP(E155,Chemicals!A:E,4,FALSE))</f>
        <v>1.2531691825312198E-2</v>
      </c>
      <c r="Y155" s="13">
        <f>((I155/(J155))*V155)/(VLOOKUP(F155,Chemicals!A:D,4,FALSE))</f>
        <v>0.49016335273000933</v>
      </c>
      <c r="Z155" s="14">
        <f t="shared" si="37"/>
        <v>1</v>
      </c>
      <c r="AA155" s="14">
        <f t="shared" si="38"/>
        <v>8.0775370798377306</v>
      </c>
      <c r="AB155" s="14">
        <f t="shared" si="39"/>
        <v>315.94398522129268</v>
      </c>
      <c r="AC155" s="30">
        <v>10.0968</v>
      </c>
      <c r="AD155" s="15">
        <v>20</v>
      </c>
      <c r="AE155" s="15">
        <v>60</v>
      </c>
      <c r="AF155" s="15">
        <v>60</v>
      </c>
      <c r="AG155" s="15" t="s">
        <v>121</v>
      </c>
      <c r="AH155" s="30">
        <v>10.181900000000001</v>
      </c>
      <c r="AI155" s="10">
        <f t="shared" si="40"/>
        <v>8.510000000000062E-2</v>
      </c>
      <c r="AJ155" s="10">
        <f t="shared" si="41"/>
        <v>1.55142485901952E-3</v>
      </c>
      <c r="AK155" s="10">
        <f>AJ155*(VLOOKUP(C155,Structures!A:D,4,FALSE))</f>
        <v>0.35310429791284276</v>
      </c>
      <c r="AL155" s="24">
        <f t="shared" si="42"/>
        <v>0.24100527946846451</v>
      </c>
      <c r="AM155" s="10" t="s">
        <v>422</v>
      </c>
      <c r="AN155" s="10" t="s">
        <v>257</v>
      </c>
      <c r="AO155" s="16"/>
      <c r="AP155" s="22" t="s">
        <v>94</v>
      </c>
      <c r="AQ155" s="10"/>
      <c r="AR155" s="10"/>
      <c r="AS155" s="34"/>
      <c r="AT155" s="10"/>
      <c r="AU155" s="10"/>
      <c r="AV155" s="24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2.75" customHeight="1">
      <c r="A156" s="10">
        <v>20220808</v>
      </c>
      <c r="B156" s="10">
        <v>53</v>
      </c>
      <c r="C156" s="10" t="s">
        <v>85</v>
      </c>
      <c r="D156" s="11" t="s">
        <v>149</v>
      </c>
      <c r="E156" s="11" t="s">
        <v>150</v>
      </c>
      <c r="F156" s="11" t="s">
        <v>151</v>
      </c>
      <c r="G156" s="12" t="s">
        <v>423</v>
      </c>
      <c r="H156" s="12" t="s">
        <v>424</v>
      </c>
      <c r="I156" s="12">
        <v>1007.2</v>
      </c>
      <c r="J156" s="10">
        <f>I156/(VLOOKUP(F156,Chemicals!A:E,5,FALSE))</f>
        <v>1274.9367088607594</v>
      </c>
      <c r="K156" s="10">
        <f t="shared" si="33"/>
        <v>637.46835443037969</v>
      </c>
      <c r="L156" s="10">
        <f t="shared" si="34"/>
        <v>637.46835443037969</v>
      </c>
      <c r="M156" s="10">
        <f t="shared" si="35"/>
        <v>0</v>
      </c>
      <c r="N156" s="13">
        <v>26.5</v>
      </c>
      <c r="O156" s="13">
        <v>200</v>
      </c>
      <c r="P156" s="13">
        <v>20</v>
      </c>
      <c r="Q156" s="13">
        <v>10</v>
      </c>
      <c r="R156" s="13" t="s">
        <v>4</v>
      </c>
      <c r="S156" s="13">
        <v>9.9397682414363899</v>
      </c>
      <c r="T156" s="13">
        <v>9.9397682414363899</v>
      </c>
      <c r="U156" s="13">
        <v>0</v>
      </c>
      <c r="V156" s="13">
        <f t="shared" si="36"/>
        <v>19.87953648287278</v>
      </c>
      <c r="W156" s="13">
        <f>((G156/(K156))*S156)/(VLOOKUP(D156,Chemicals!A:E,4,FALSE))</f>
        <v>1.5498897662962299E-3</v>
      </c>
      <c r="X156" s="13">
        <f>((H156/(L156))*T156)/(VLOOKUP(E156,Chemicals!A:E,4,FALSE))</f>
        <v>1.2519439615187406E-2</v>
      </c>
      <c r="Y156" s="13">
        <f>((I156/(J156))*V156)/(VLOOKUP(F156,Chemicals!A:D,4,FALSE))</f>
        <v>0.49016335273000938</v>
      </c>
      <c r="Z156" s="14">
        <f t="shared" si="37"/>
        <v>1</v>
      </c>
      <c r="AA156" s="14">
        <f t="shared" si="38"/>
        <v>8.0776322854915676</v>
      </c>
      <c r="AB156" s="14">
        <f t="shared" si="39"/>
        <v>316.25691283926102</v>
      </c>
      <c r="AC156" s="30">
        <v>10.092000000000001</v>
      </c>
      <c r="AD156" s="15">
        <v>20</v>
      </c>
      <c r="AE156" s="15">
        <v>60</v>
      </c>
      <c r="AF156" s="15">
        <v>60</v>
      </c>
      <c r="AG156" s="15" t="s">
        <v>121</v>
      </c>
      <c r="AH156" s="30">
        <v>10.228300000000001</v>
      </c>
      <c r="AI156" s="10">
        <f t="shared" si="40"/>
        <v>0.13630000000000031</v>
      </c>
      <c r="AJ156" s="10">
        <f t="shared" si="41"/>
        <v>1.5498897662962299E-3</v>
      </c>
      <c r="AK156" s="10">
        <f>AJ156*(VLOOKUP(C156,Structures!A:D,4,FALSE))</f>
        <v>0.35275491080902188</v>
      </c>
      <c r="AL156" s="24">
        <f t="shared" si="42"/>
        <v>0.38638725025090243</v>
      </c>
      <c r="AM156" s="10" t="s">
        <v>425</v>
      </c>
      <c r="AN156" s="10" t="s">
        <v>426</v>
      </c>
      <c r="AO156" s="16"/>
      <c r="AP156" s="22" t="s">
        <v>94</v>
      </c>
      <c r="AQ156" s="10"/>
      <c r="AR156" s="10"/>
      <c r="AS156" s="17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2.75" customHeight="1">
      <c r="A157" s="10">
        <v>20220808</v>
      </c>
      <c r="B157" s="10">
        <v>54</v>
      </c>
      <c r="C157" s="10" t="s">
        <v>85</v>
      </c>
      <c r="D157" s="11" t="s">
        <v>149</v>
      </c>
      <c r="E157" s="11" t="s">
        <v>150</v>
      </c>
      <c r="F157" s="11" t="s">
        <v>151</v>
      </c>
      <c r="G157" s="12" t="s">
        <v>427</v>
      </c>
      <c r="H157" s="12" t="s">
        <v>428</v>
      </c>
      <c r="I157" s="12">
        <v>1008.2</v>
      </c>
      <c r="J157" s="10">
        <f>I157/(VLOOKUP(F157,Chemicals!A:E,5,FALSE))</f>
        <v>1276.2025316455697</v>
      </c>
      <c r="K157" s="10">
        <f t="shared" si="33"/>
        <v>638.10126582278485</v>
      </c>
      <c r="L157" s="10">
        <f t="shared" si="34"/>
        <v>638.10126582278485</v>
      </c>
      <c r="M157" s="10">
        <f t="shared" si="35"/>
        <v>0</v>
      </c>
      <c r="N157" s="13">
        <v>26.5</v>
      </c>
      <c r="O157" s="13">
        <v>200</v>
      </c>
      <c r="P157" s="13">
        <v>20</v>
      </c>
      <c r="Q157" s="13">
        <v>15</v>
      </c>
      <c r="R157" s="13" t="s">
        <v>4</v>
      </c>
      <c r="S157" s="13">
        <v>9.9397682414363899</v>
      </c>
      <c r="T157" s="13">
        <v>9.9397682414363899</v>
      </c>
      <c r="U157" s="13">
        <v>0</v>
      </c>
      <c r="V157" s="13">
        <f t="shared" si="36"/>
        <v>19.87953648287278</v>
      </c>
      <c r="W157" s="13">
        <f>((G157/(K157))*S157)/(VLOOKUP(D157,Chemicals!A:E,4,FALSE))</f>
        <v>1.5483577187876258E-3</v>
      </c>
      <c r="X157" s="13">
        <f>((H157/(L157))*T157)/(VLOOKUP(E157,Chemicals!A:E,4,FALSE))</f>
        <v>1.2507211710180885E-2</v>
      </c>
      <c r="Y157" s="13">
        <f>((I157/(J157))*V157)/(VLOOKUP(F157,Chemicals!A:D,4,FALSE))</f>
        <v>0.49016335273000933</v>
      </c>
      <c r="Z157" s="14">
        <f t="shared" si="37"/>
        <v>1</v>
      </c>
      <c r="AA157" s="14">
        <f t="shared" si="38"/>
        <v>8.0777274905014291</v>
      </c>
      <c r="AB157" s="14">
        <f t="shared" si="39"/>
        <v>316.56983834059383</v>
      </c>
      <c r="AC157" s="30">
        <v>10.0082</v>
      </c>
      <c r="AD157" s="15">
        <v>20</v>
      </c>
      <c r="AE157" s="15">
        <v>60</v>
      </c>
      <c r="AF157" s="15">
        <v>60</v>
      </c>
      <c r="AG157" s="15" t="s">
        <v>121</v>
      </c>
      <c r="AH157" s="30">
        <v>10.1744</v>
      </c>
      <c r="AI157" s="10">
        <f t="shared" si="40"/>
        <v>0.1661999999999999</v>
      </c>
      <c r="AJ157" s="10">
        <f t="shared" si="41"/>
        <v>1.5483577187876258E-3</v>
      </c>
      <c r="AK157" s="10">
        <f>AJ157*(VLOOKUP(C157,Structures!A:D,4,FALSE))</f>
        <v>0.3524062167960636</v>
      </c>
      <c r="AL157" s="24">
        <f t="shared" si="42"/>
        <v>0.47161483560370709</v>
      </c>
      <c r="AM157" s="10" t="s">
        <v>429</v>
      </c>
      <c r="AN157" s="10" t="s">
        <v>430</v>
      </c>
      <c r="AO157" s="16"/>
      <c r="AP157" s="22" t="s">
        <v>94</v>
      </c>
      <c r="AQ157" s="10"/>
      <c r="AR157" s="10"/>
      <c r="AS157" s="17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2.75" customHeight="1">
      <c r="A158" s="10"/>
      <c r="B158" s="10"/>
      <c r="C158" s="10"/>
      <c r="D158" s="11"/>
      <c r="E158" s="11"/>
      <c r="F158" s="11"/>
      <c r="G158" s="12"/>
      <c r="H158" s="12"/>
      <c r="I158" s="12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  <c r="AA158" s="14"/>
      <c r="AB158" s="14"/>
      <c r="AC158" s="10"/>
      <c r="AD158" s="15"/>
      <c r="AE158" s="15"/>
      <c r="AF158" s="15"/>
      <c r="AG158" s="15"/>
      <c r="AH158" s="10"/>
      <c r="AI158" s="10"/>
      <c r="AJ158" s="10"/>
      <c r="AK158" s="10"/>
      <c r="AL158" s="24"/>
      <c r="AM158" s="10"/>
      <c r="AN158" s="10"/>
      <c r="AO158" s="16"/>
      <c r="AP158" s="10"/>
      <c r="AQ158" s="10"/>
      <c r="AR158" s="10"/>
      <c r="AS158" s="17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2.75" customHeight="1">
      <c r="A159" s="10"/>
      <c r="B159" s="10"/>
      <c r="C159" s="10"/>
      <c r="D159" s="11"/>
      <c r="E159" s="11"/>
      <c r="F159" s="11"/>
      <c r="G159" s="12"/>
      <c r="H159" s="12"/>
      <c r="I159" s="12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  <c r="AA159" s="14"/>
      <c r="AB159" s="14"/>
      <c r="AC159" s="10"/>
      <c r="AD159" s="15"/>
      <c r="AE159" s="15"/>
      <c r="AF159" s="15"/>
      <c r="AG159" s="15"/>
      <c r="AH159" s="10"/>
      <c r="AI159" s="10"/>
      <c r="AJ159" s="10"/>
      <c r="AK159" s="10"/>
      <c r="AL159" s="24"/>
      <c r="AM159" s="10"/>
      <c r="AN159" s="10"/>
      <c r="AO159" s="16"/>
      <c r="AP159" s="10"/>
      <c r="AQ159" s="10"/>
      <c r="AR159" s="10"/>
      <c r="AS159" s="17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2.75" customHeight="1">
      <c r="A160" s="10"/>
      <c r="B160" s="10"/>
      <c r="C160" s="10"/>
      <c r="D160" s="11"/>
      <c r="E160" s="11"/>
      <c r="F160" s="11"/>
      <c r="G160" s="12"/>
      <c r="H160" s="12"/>
      <c r="I160" s="12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  <c r="AA160" s="14"/>
      <c r="AB160" s="14"/>
      <c r="AC160" s="10"/>
      <c r="AD160" s="15"/>
      <c r="AE160" s="15"/>
      <c r="AF160" s="15"/>
      <c r="AG160" s="15"/>
      <c r="AH160" s="10"/>
      <c r="AI160" s="10"/>
      <c r="AJ160" s="10"/>
      <c r="AK160" s="10"/>
      <c r="AL160" s="24"/>
      <c r="AM160" s="10"/>
      <c r="AN160" s="10"/>
      <c r="AO160" s="16"/>
      <c r="AP160" s="10"/>
      <c r="AQ160" s="10"/>
      <c r="AR160" s="10"/>
      <c r="AS160" s="17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2.75" customHeight="1">
      <c r="A161" s="10"/>
      <c r="B161" s="10"/>
      <c r="C161" s="10"/>
      <c r="D161" s="11"/>
      <c r="E161" s="11"/>
      <c r="F161" s="11"/>
      <c r="G161" s="12"/>
      <c r="H161" s="12"/>
      <c r="I161" s="12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  <c r="AA161" s="14"/>
      <c r="AB161" s="14"/>
      <c r="AC161" s="10"/>
      <c r="AD161" s="15"/>
      <c r="AE161" s="15"/>
      <c r="AF161" s="15"/>
      <c r="AG161" s="15"/>
      <c r="AH161" s="10"/>
      <c r="AI161" s="10"/>
      <c r="AJ161" s="10"/>
      <c r="AK161" s="10"/>
      <c r="AL161" s="24"/>
      <c r="AM161" s="10"/>
      <c r="AN161" s="10"/>
      <c r="AO161" s="16"/>
      <c r="AP161" s="10"/>
      <c r="AQ161" s="10"/>
      <c r="AR161" s="10"/>
      <c r="AS161" s="17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2.75" customHeight="1">
      <c r="A162" s="10"/>
      <c r="B162" s="10"/>
      <c r="C162" s="10"/>
      <c r="D162" s="11"/>
      <c r="E162" s="11"/>
      <c r="F162" s="11"/>
      <c r="G162" s="12"/>
      <c r="H162" s="12"/>
      <c r="I162" s="12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  <c r="AA162" s="14"/>
      <c r="AB162" s="14"/>
      <c r="AC162" s="10"/>
      <c r="AD162" s="15"/>
      <c r="AE162" s="15"/>
      <c r="AF162" s="15"/>
      <c r="AG162" s="15"/>
      <c r="AH162" s="10"/>
      <c r="AI162" s="10"/>
      <c r="AJ162" s="10"/>
      <c r="AK162" s="10"/>
      <c r="AL162" s="24"/>
      <c r="AM162" s="10"/>
      <c r="AN162" s="10"/>
      <c r="AO162" s="16"/>
      <c r="AP162" s="10"/>
      <c r="AQ162" s="10"/>
      <c r="AR162" s="10"/>
      <c r="AS162" s="17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2.75" customHeight="1">
      <c r="A163" s="10"/>
      <c r="B163" s="10"/>
      <c r="C163" s="10"/>
      <c r="D163" s="11"/>
      <c r="E163" s="11"/>
      <c r="F163" s="11"/>
      <c r="G163" s="12"/>
      <c r="H163" s="12"/>
      <c r="I163" s="12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  <c r="AA163" s="14"/>
      <c r="AB163" s="14"/>
      <c r="AC163" s="10"/>
      <c r="AD163" s="15"/>
      <c r="AE163" s="15"/>
      <c r="AF163" s="15"/>
      <c r="AG163" s="15"/>
      <c r="AH163" s="10"/>
      <c r="AI163" s="10"/>
      <c r="AJ163" s="10"/>
      <c r="AK163" s="10"/>
      <c r="AL163" s="24"/>
      <c r="AM163" s="10"/>
      <c r="AN163" s="10"/>
      <c r="AO163" s="16"/>
      <c r="AP163" s="10"/>
      <c r="AQ163" s="10"/>
      <c r="AR163" s="10"/>
      <c r="AS163" s="17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2.75" customHeight="1">
      <c r="A164" s="10"/>
      <c r="B164" s="10"/>
      <c r="C164" s="10"/>
      <c r="D164" s="11"/>
      <c r="E164" s="11"/>
      <c r="F164" s="11"/>
      <c r="G164" s="12"/>
      <c r="H164" s="12"/>
      <c r="I164" s="12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  <c r="AA164" s="14"/>
      <c r="AB164" s="14"/>
      <c r="AC164" s="10"/>
      <c r="AD164" s="15"/>
      <c r="AE164" s="15"/>
      <c r="AF164" s="15"/>
      <c r="AG164" s="15"/>
      <c r="AH164" s="10"/>
      <c r="AI164" s="10"/>
      <c r="AJ164" s="10"/>
      <c r="AK164" s="10"/>
      <c r="AL164" s="24"/>
      <c r="AM164" s="10"/>
      <c r="AN164" s="10"/>
      <c r="AO164" s="16"/>
      <c r="AP164" s="10"/>
      <c r="AQ164" s="10"/>
      <c r="AR164" s="10"/>
      <c r="AS164" s="17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2.75" customHeight="1">
      <c r="A165" s="10"/>
      <c r="B165" s="10"/>
      <c r="C165" s="10"/>
      <c r="D165" s="11"/>
      <c r="E165" s="11"/>
      <c r="F165" s="11"/>
      <c r="G165" s="12"/>
      <c r="H165" s="12"/>
      <c r="I165" s="12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  <c r="AA165" s="14"/>
      <c r="AB165" s="14"/>
      <c r="AC165" s="10"/>
      <c r="AD165" s="15"/>
      <c r="AE165" s="15"/>
      <c r="AF165" s="15"/>
      <c r="AG165" s="15"/>
      <c r="AH165" s="10"/>
      <c r="AI165" s="10"/>
      <c r="AJ165" s="10"/>
      <c r="AK165" s="10"/>
      <c r="AL165" s="24"/>
      <c r="AM165" s="10"/>
      <c r="AN165" s="10"/>
      <c r="AO165" s="16"/>
      <c r="AP165" s="10"/>
      <c r="AQ165" s="10"/>
      <c r="AR165" s="10"/>
      <c r="AS165" s="17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2.75" customHeight="1">
      <c r="A166" s="10"/>
      <c r="B166" s="10"/>
      <c r="C166" s="10"/>
      <c r="D166" s="11"/>
      <c r="E166" s="11"/>
      <c r="F166" s="11"/>
      <c r="G166" s="12"/>
      <c r="H166" s="12"/>
      <c r="I166" s="12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  <c r="AA166" s="14"/>
      <c r="AB166" s="14"/>
      <c r="AC166" s="10"/>
      <c r="AD166" s="15"/>
      <c r="AE166" s="15"/>
      <c r="AF166" s="15"/>
      <c r="AG166" s="15"/>
      <c r="AH166" s="10"/>
      <c r="AI166" s="10"/>
      <c r="AJ166" s="10"/>
      <c r="AK166" s="10"/>
      <c r="AL166" s="24"/>
      <c r="AM166" s="10"/>
      <c r="AN166" s="10"/>
      <c r="AO166" s="16"/>
      <c r="AP166" s="10"/>
      <c r="AQ166" s="10"/>
      <c r="AR166" s="10"/>
      <c r="AS166" s="17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2.75" customHeight="1">
      <c r="A167" s="10"/>
      <c r="B167" s="10"/>
      <c r="C167" s="10"/>
      <c r="D167" s="11"/>
      <c r="E167" s="11"/>
      <c r="F167" s="11"/>
      <c r="G167" s="12"/>
      <c r="H167" s="12"/>
      <c r="I167" s="12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  <c r="AA167" s="14"/>
      <c r="AB167" s="14"/>
      <c r="AC167" s="10"/>
      <c r="AD167" s="15"/>
      <c r="AE167" s="15"/>
      <c r="AF167" s="15"/>
      <c r="AG167" s="15"/>
      <c r="AH167" s="10"/>
      <c r="AI167" s="10"/>
      <c r="AJ167" s="10"/>
      <c r="AK167" s="10"/>
      <c r="AL167" s="24"/>
      <c r="AM167" s="10"/>
      <c r="AN167" s="10"/>
      <c r="AO167" s="16"/>
      <c r="AP167" s="10"/>
      <c r="AQ167" s="10"/>
      <c r="AR167" s="10"/>
      <c r="AS167" s="17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2.75" customHeight="1">
      <c r="A168" s="10"/>
      <c r="B168" s="10"/>
      <c r="C168" s="10"/>
      <c r="D168" s="11"/>
      <c r="E168" s="11"/>
      <c r="F168" s="11"/>
      <c r="G168" s="12"/>
      <c r="H168" s="12"/>
      <c r="I168" s="12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  <c r="AA168" s="14"/>
      <c r="AB168" s="14"/>
      <c r="AC168" s="10"/>
      <c r="AD168" s="15"/>
      <c r="AE168" s="15"/>
      <c r="AF168" s="15"/>
      <c r="AG168" s="15"/>
      <c r="AH168" s="10"/>
      <c r="AI168" s="10"/>
      <c r="AJ168" s="10"/>
      <c r="AK168" s="10"/>
      <c r="AL168" s="24"/>
      <c r="AM168" s="10"/>
      <c r="AN168" s="10"/>
      <c r="AO168" s="16"/>
      <c r="AP168" s="10"/>
      <c r="AQ168" s="10"/>
      <c r="AR168" s="10"/>
      <c r="AS168" s="17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2.75" customHeight="1">
      <c r="A169" s="10"/>
      <c r="B169" s="10"/>
      <c r="C169" s="10"/>
      <c r="D169" s="11"/>
      <c r="E169" s="11"/>
      <c r="F169" s="11"/>
      <c r="G169" s="12"/>
      <c r="H169" s="12"/>
      <c r="I169" s="12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  <c r="AA169" s="14"/>
      <c r="AB169" s="14"/>
      <c r="AC169" s="10"/>
      <c r="AD169" s="15"/>
      <c r="AE169" s="15"/>
      <c r="AF169" s="15"/>
      <c r="AG169" s="15"/>
      <c r="AH169" s="10"/>
      <c r="AI169" s="10"/>
      <c r="AJ169" s="10"/>
      <c r="AK169" s="10"/>
      <c r="AL169" s="24"/>
      <c r="AM169" s="10"/>
      <c r="AN169" s="10"/>
      <c r="AO169" s="16"/>
      <c r="AP169" s="10"/>
      <c r="AQ169" s="10"/>
      <c r="AR169" s="10"/>
      <c r="AS169" s="17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2.75" customHeight="1">
      <c r="A170" s="10"/>
      <c r="B170" s="10"/>
      <c r="C170" s="10"/>
      <c r="D170" s="11"/>
      <c r="E170" s="11"/>
      <c r="F170" s="11"/>
      <c r="G170" s="12"/>
      <c r="H170" s="12"/>
      <c r="I170" s="12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  <c r="AA170" s="14"/>
      <c r="AB170" s="14"/>
      <c r="AC170" s="10"/>
      <c r="AD170" s="15"/>
      <c r="AE170" s="15"/>
      <c r="AF170" s="15"/>
      <c r="AG170" s="15"/>
      <c r="AH170" s="10"/>
      <c r="AI170" s="10"/>
      <c r="AJ170" s="10"/>
      <c r="AK170" s="10"/>
      <c r="AL170" s="24"/>
      <c r="AM170" s="10"/>
      <c r="AN170" s="10"/>
      <c r="AO170" s="16"/>
      <c r="AP170" s="10"/>
      <c r="AQ170" s="10"/>
      <c r="AR170" s="10"/>
      <c r="AS170" s="17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2.75" customHeight="1">
      <c r="A171" s="10"/>
      <c r="B171" s="10"/>
      <c r="C171" s="10"/>
      <c r="D171" s="11"/>
      <c r="E171" s="11"/>
      <c r="F171" s="11"/>
      <c r="G171" s="12"/>
      <c r="H171" s="12"/>
      <c r="I171" s="12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  <c r="AA171" s="14"/>
      <c r="AB171" s="14"/>
      <c r="AC171" s="10"/>
      <c r="AD171" s="15"/>
      <c r="AE171" s="15"/>
      <c r="AF171" s="15"/>
      <c r="AG171" s="15"/>
      <c r="AH171" s="10"/>
      <c r="AI171" s="10"/>
      <c r="AJ171" s="10"/>
      <c r="AK171" s="10"/>
      <c r="AL171" s="24"/>
      <c r="AM171" s="10"/>
      <c r="AN171" s="10"/>
      <c r="AO171" s="16"/>
      <c r="AP171" s="10"/>
      <c r="AQ171" s="10"/>
      <c r="AR171" s="10"/>
      <c r="AS171" s="17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2.75" customHeight="1">
      <c r="A172" s="10"/>
      <c r="B172" s="10"/>
      <c r="C172" s="10"/>
      <c r="D172" s="11"/>
      <c r="E172" s="11"/>
      <c r="F172" s="11"/>
      <c r="G172" s="12"/>
      <c r="H172" s="12"/>
      <c r="I172" s="12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  <c r="AA172" s="14"/>
      <c r="AB172" s="14"/>
      <c r="AC172" s="10"/>
      <c r="AD172" s="15"/>
      <c r="AE172" s="15"/>
      <c r="AF172" s="15"/>
      <c r="AG172" s="15"/>
      <c r="AH172" s="10"/>
      <c r="AI172" s="10"/>
      <c r="AJ172" s="10"/>
      <c r="AK172" s="10"/>
      <c r="AL172" s="10"/>
      <c r="AM172" s="10"/>
      <c r="AN172" s="10"/>
      <c r="AO172" s="16"/>
      <c r="AP172" s="10"/>
      <c r="AQ172" s="10"/>
      <c r="AR172" s="10"/>
      <c r="AS172" s="17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2.75" customHeight="1">
      <c r="A173" s="10"/>
      <c r="B173" s="10"/>
      <c r="C173" s="10"/>
      <c r="D173" s="11"/>
      <c r="E173" s="11"/>
      <c r="F173" s="11"/>
      <c r="G173" s="12"/>
      <c r="H173" s="12"/>
      <c r="I173" s="12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  <c r="AA173" s="14"/>
      <c r="AB173" s="14"/>
      <c r="AC173" s="10"/>
      <c r="AD173" s="15"/>
      <c r="AE173" s="15"/>
      <c r="AF173" s="15"/>
      <c r="AG173" s="15"/>
      <c r="AH173" s="10"/>
      <c r="AI173" s="10"/>
      <c r="AJ173" s="10"/>
      <c r="AK173" s="10"/>
      <c r="AL173" s="10"/>
      <c r="AM173" s="10"/>
      <c r="AN173" s="10"/>
      <c r="AO173" s="16"/>
      <c r="AP173" s="10"/>
      <c r="AQ173" s="10"/>
      <c r="AR173" s="10"/>
      <c r="AS173" s="17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2.75" customHeight="1">
      <c r="A174" s="10"/>
      <c r="B174" s="10"/>
      <c r="C174" s="10"/>
      <c r="D174" s="11"/>
      <c r="E174" s="11"/>
      <c r="F174" s="11"/>
      <c r="G174" s="12"/>
      <c r="H174" s="12"/>
      <c r="I174" s="12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  <c r="AA174" s="14"/>
      <c r="AB174" s="14"/>
      <c r="AC174" s="10"/>
      <c r="AD174" s="15"/>
      <c r="AE174" s="15"/>
      <c r="AF174" s="15"/>
      <c r="AG174" s="15"/>
      <c r="AH174" s="10"/>
      <c r="AI174" s="10"/>
      <c r="AJ174" s="10"/>
      <c r="AK174" s="10"/>
      <c r="AL174" s="10"/>
      <c r="AM174" s="10"/>
      <c r="AN174" s="10"/>
      <c r="AO174" s="16"/>
      <c r="AP174" s="10"/>
      <c r="AQ174" s="10"/>
      <c r="AR174" s="10"/>
      <c r="AS174" s="17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2.75" customHeight="1">
      <c r="A175" s="10"/>
      <c r="B175" s="10"/>
      <c r="C175" s="10"/>
      <c r="D175" s="11"/>
      <c r="E175" s="11"/>
      <c r="F175" s="11"/>
      <c r="G175" s="12"/>
      <c r="H175" s="12"/>
      <c r="I175" s="12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  <c r="AA175" s="14"/>
      <c r="AB175" s="14"/>
      <c r="AC175" s="10"/>
      <c r="AD175" s="15"/>
      <c r="AE175" s="15"/>
      <c r="AF175" s="15"/>
      <c r="AG175" s="15"/>
      <c r="AH175" s="10"/>
      <c r="AI175" s="10"/>
      <c r="AJ175" s="10"/>
      <c r="AK175" s="10"/>
      <c r="AL175" s="10"/>
      <c r="AM175" s="10"/>
      <c r="AN175" s="10"/>
      <c r="AO175" s="16"/>
      <c r="AP175" s="10"/>
      <c r="AQ175" s="10"/>
      <c r="AR175" s="10"/>
      <c r="AS175" s="17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2.75" customHeight="1">
      <c r="A176" s="10"/>
      <c r="B176" s="10"/>
      <c r="C176" s="10"/>
      <c r="D176" s="11"/>
      <c r="E176" s="11"/>
      <c r="F176" s="11"/>
      <c r="G176" s="12"/>
      <c r="H176" s="12"/>
      <c r="I176" s="12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  <c r="AA176" s="14"/>
      <c r="AB176" s="14"/>
      <c r="AC176" s="10"/>
      <c r="AD176" s="15"/>
      <c r="AE176" s="15"/>
      <c r="AF176" s="15"/>
      <c r="AG176" s="15"/>
      <c r="AH176" s="10"/>
      <c r="AI176" s="10"/>
      <c r="AJ176" s="10"/>
      <c r="AK176" s="10"/>
      <c r="AL176" s="10"/>
      <c r="AM176" s="10"/>
      <c r="AN176" s="10"/>
      <c r="AO176" s="16"/>
      <c r="AP176" s="10"/>
      <c r="AQ176" s="10"/>
      <c r="AR176" s="10"/>
      <c r="AS176" s="17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2.75" customHeight="1">
      <c r="A177" s="10"/>
      <c r="B177" s="10"/>
      <c r="C177" s="10"/>
      <c r="D177" s="11"/>
      <c r="E177" s="11"/>
      <c r="F177" s="11"/>
      <c r="G177" s="12"/>
      <c r="H177" s="12"/>
      <c r="I177" s="12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  <c r="AA177" s="14"/>
      <c r="AB177" s="14"/>
      <c r="AC177" s="10"/>
      <c r="AD177" s="15"/>
      <c r="AE177" s="15"/>
      <c r="AF177" s="15"/>
      <c r="AG177" s="15"/>
      <c r="AH177" s="10"/>
      <c r="AI177" s="10"/>
      <c r="AJ177" s="10"/>
      <c r="AK177" s="10"/>
      <c r="AL177" s="10"/>
      <c r="AM177" s="10"/>
      <c r="AN177" s="10"/>
      <c r="AO177" s="16"/>
      <c r="AP177" s="10"/>
      <c r="AQ177" s="10"/>
      <c r="AR177" s="10"/>
      <c r="AS177" s="17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2.75" customHeight="1">
      <c r="A178" s="10"/>
      <c r="B178" s="10"/>
      <c r="C178" s="10"/>
      <c r="D178" s="11"/>
      <c r="E178" s="11"/>
      <c r="F178" s="11"/>
      <c r="G178" s="12"/>
      <c r="H178" s="12"/>
      <c r="I178" s="12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  <c r="AA178" s="14"/>
      <c r="AB178" s="14"/>
      <c r="AC178" s="10"/>
      <c r="AD178" s="15"/>
      <c r="AE178" s="15"/>
      <c r="AF178" s="15"/>
      <c r="AG178" s="15"/>
      <c r="AH178" s="10"/>
      <c r="AI178" s="10"/>
      <c r="AJ178" s="10"/>
      <c r="AK178" s="10"/>
      <c r="AL178" s="10"/>
      <c r="AM178" s="10"/>
      <c r="AN178" s="10"/>
      <c r="AO178" s="16"/>
      <c r="AP178" s="10"/>
      <c r="AQ178" s="10"/>
      <c r="AR178" s="10"/>
      <c r="AS178" s="17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2.75" customHeight="1">
      <c r="A179" s="10"/>
      <c r="B179" s="10"/>
      <c r="C179" s="10"/>
      <c r="D179" s="11"/>
      <c r="E179" s="11"/>
      <c r="F179" s="11"/>
      <c r="G179" s="12"/>
      <c r="H179" s="12"/>
      <c r="I179" s="12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  <c r="AA179" s="14"/>
      <c r="AB179" s="14"/>
      <c r="AC179" s="10"/>
      <c r="AD179" s="15"/>
      <c r="AE179" s="15"/>
      <c r="AF179" s="15"/>
      <c r="AG179" s="15"/>
      <c r="AH179" s="10"/>
      <c r="AI179" s="10"/>
      <c r="AJ179" s="10"/>
      <c r="AK179" s="10"/>
      <c r="AL179" s="10"/>
      <c r="AM179" s="10"/>
      <c r="AN179" s="10"/>
      <c r="AO179" s="16"/>
      <c r="AP179" s="10"/>
      <c r="AQ179" s="10"/>
      <c r="AR179" s="10"/>
      <c r="AS179" s="17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2.75" customHeight="1">
      <c r="A180" s="10"/>
      <c r="B180" s="10"/>
      <c r="C180" s="10"/>
      <c r="D180" s="11"/>
      <c r="E180" s="11"/>
      <c r="F180" s="11"/>
      <c r="G180" s="12"/>
      <c r="H180" s="12"/>
      <c r="I180" s="12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  <c r="AA180" s="14"/>
      <c r="AB180" s="14"/>
      <c r="AC180" s="10"/>
      <c r="AD180" s="15"/>
      <c r="AE180" s="15"/>
      <c r="AF180" s="15"/>
      <c r="AG180" s="15"/>
      <c r="AH180" s="10"/>
      <c r="AI180" s="10"/>
      <c r="AJ180" s="10"/>
      <c r="AK180" s="10"/>
      <c r="AL180" s="10"/>
      <c r="AM180" s="10"/>
      <c r="AN180" s="10"/>
      <c r="AO180" s="16"/>
      <c r="AP180" s="10"/>
      <c r="AQ180" s="10"/>
      <c r="AR180" s="10"/>
      <c r="AS180" s="17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2.75" customHeight="1">
      <c r="A181" s="10"/>
      <c r="B181" s="10"/>
      <c r="C181" s="10"/>
      <c r="D181" s="11"/>
      <c r="E181" s="11"/>
      <c r="F181" s="11"/>
      <c r="G181" s="12"/>
      <c r="H181" s="12"/>
      <c r="I181" s="12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  <c r="AA181" s="14"/>
      <c r="AB181" s="14"/>
      <c r="AC181" s="10"/>
      <c r="AD181" s="15"/>
      <c r="AE181" s="15"/>
      <c r="AF181" s="15"/>
      <c r="AG181" s="15"/>
      <c r="AH181" s="10"/>
      <c r="AI181" s="10"/>
      <c r="AJ181" s="10"/>
      <c r="AK181" s="10"/>
      <c r="AL181" s="10"/>
      <c r="AM181" s="10"/>
      <c r="AN181" s="10"/>
      <c r="AO181" s="16"/>
      <c r="AP181" s="10"/>
      <c r="AQ181" s="10"/>
      <c r="AR181" s="10"/>
      <c r="AS181" s="17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2.75" customHeight="1">
      <c r="A182" s="10"/>
      <c r="B182" s="10"/>
      <c r="C182" s="10"/>
      <c r="D182" s="11"/>
      <c r="E182" s="11"/>
      <c r="F182" s="11"/>
      <c r="G182" s="12"/>
      <c r="H182" s="12"/>
      <c r="I182" s="12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  <c r="AA182" s="14"/>
      <c r="AB182" s="14"/>
      <c r="AC182" s="10"/>
      <c r="AD182" s="15"/>
      <c r="AE182" s="15"/>
      <c r="AF182" s="15"/>
      <c r="AG182" s="15"/>
      <c r="AH182" s="10"/>
      <c r="AI182" s="10"/>
      <c r="AJ182" s="10"/>
      <c r="AK182" s="10"/>
      <c r="AL182" s="10"/>
      <c r="AM182" s="10"/>
      <c r="AN182" s="10"/>
      <c r="AO182" s="16"/>
      <c r="AP182" s="10"/>
      <c r="AQ182" s="10"/>
      <c r="AR182" s="10"/>
      <c r="AS182" s="17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2.75" customHeight="1">
      <c r="A183" s="10"/>
      <c r="B183" s="10"/>
      <c r="C183" s="10"/>
      <c r="D183" s="11"/>
      <c r="E183" s="11"/>
      <c r="F183" s="11"/>
      <c r="G183" s="12"/>
      <c r="H183" s="12"/>
      <c r="I183" s="12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  <c r="AA183" s="14"/>
      <c r="AB183" s="14"/>
      <c r="AC183" s="10"/>
      <c r="AD183" s="15"/>
      <c r="AE183" s="15"/>
      <c r="AF183" s="15"/>
      <c r="AG183" s="15"/>
      <c r="AH183" s="10"/>
      <c r="AI183" s="10"/>
      <c r="AJ183" s="10"/>
      <c r="AK183" s="10"/>
      <c r="AL183" s="10"/>
      <c r="AM183" s="10"/>
      <c r="AN183" s="10"/>
      <c r="AO183" s="16"/>
      <c r="AP183" s="10"/>
      <c r="AQ183" s="10"/>
      <c r="AR183" s="10"/>
      <c r="AS183" s="17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2.75" customHeight="1">
      <c r="A184" s="10"/>
      <c r="B184" s="10"/>
      <c r="C184" s="10"/>
      <c r="D184" s="11"/>
      <c r="E184" s="11"/>
      <c r="F184" s="11"/>
      <c r="G184" s="12"/>
      <c r="H184" s="12"/>
      <c r="I184" s="12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  <c r="AA184" s="14"/>
      <c r="AB184" s="14"/>
      <c r="AC184" s="10"/>
      <c r="AD184" s="15"/>
      <c r="AE184" s="15"/>
      <c r="AF184" s="15"/>
      <c r="AG184" s="15"/>
      <c r="AH184" s="10"/>
      <c r="AI184" s="10"/>
      <c r="AJ184" s="10"/>
      <c r="AK184" s="10"/>
      <c r="AL184" s="10"/>
      <c r="AM184" s="10"/>
      <c r="AN184" s="10"/>
      <c r="AO184" s="16"/>
      <c r="AP184" s="10"/>
      <c r="AQ184" s="10"/>
      <c r="AR184" s="10"/>
      <c r="AS184" s="17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2.75" customHeight="1">
      <c r="A185" s="10"/>
      <c r="B185" s="10"/>
      <c r="C185" s="10"/>
      <c r="D185" s="11"/>
      <c r="E185" s="11"/>
      <c r="F185" s="11"/>
      <c r="G185" s="12"/>
      <c r="H185" s="12"/>
      <c r="I185" s="12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  <c r="AA185" s="14"/>
      <c r="AB185" s="14"/>
      <c r="AC185" s="10"/>
      <c r="AD185" s="15"/>
      <c r="AE185" s="15"/>
      <c r="AF185" s="15"/>
      <c r="AG185" s="15"/>
      <c r="AH185" s="10"/>
      <c r="AI185" s="10"/>
      <c r="AJ185" s="10"/>
      <c r="AK185" s="10"/>
      <c r="AL185" s="10"/>
      <c r="AM185" s="10"/>
      <c r="AN185" s="10"/>
      <c r="AO185" s="16"/>
      <c r="AP185" s="10"/>
      <c r="AQ185" s="10"/>
      <c r="AR185" s="10"/>
      <c r="AS185" s="17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2.75" customHeight="1">
      <c r="A186" s="10"/>
      <c r="B186" s="10"/>
      <c r="C186" s="10"/>
      <c r="D186" s="11"/>
      <c r="E186" s="11"/>
      <c r="F186" s="11"/>
      <c r="G186" s="12"/>
      <c r="H186" s="12"/>
      <c r="I186" s="12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  <c r="AA186" s="14"/>
      <c r="AB186" s="14"/>
      <c r="AC186" s="10"/>
      <c r="AD186" s="15"/>
      <c r="AE186" s="15"/>
      <c r="AF186" s="15"/>
      <c r="AG186" s="15"/>
      <c r="AH186" s="10"/>
      <c r="AI186" s="10"/>
      <c r="AJ186" s="10"/>
      <c r="AK186" s="10"/>
      <c r="AL186" s="10"/>
      <c r="AM186" s="10"/>
      <c r="AN186" s="10"/>
      <c r="AO186" s="16"/>
      <c r="AP186" s="10"/>
      <c r="AQ186" s="10"/>
      <c r="AR186" s="10"/>
      <c r="AS186" s="17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2.75" customHeight="1">
      <c r="A187" s="10"/>
      <c r="B187" s="10"/>
      <c r="C187" s="10"/>
      <c r="D187" s="11"/>
      <c r="E187" s="11"/>
      <c r="F187" s="11"/>
      <c r="G187" s="12"/>
      <c r="H187" s="12"/>
      <c r="I187" s="12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  <c r="AA187" s="14"/>
      <c r="AB187" s="14"/>
      <c r="AC187" s="10"/>
      <c r="AD187" s="15"/>
      <c r="AE187" s="15"/>
      <c r="AF187" s="15"/>
      <c r="AG187" s="15"/>
      <c r="AH187" s="10"/>
      <c r="AI187" s="10"/>
      <c r="AJ187" s="10"/>
      <c r="AK187" s="10"/>
      <c r="AL187" s="10"/>
      <c r="AM187" s="10"/>
      <c r="AN187" s="10"/>
      <c r="AO187" s="16"/>
      <c r="AP187" s="10"/>
      <c r="AQ187" s="10"/>
      <c r="AR187" s="10"/>
      <c r="AS187" s="17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2.75" customHeight="1">
      <c r="A188" s="10"/>
      <c r="B188" s="10"/>
      <c r="C188" s="10"/>
      <c r="D188" s="11"/>
      <c r="E188" s="11"/>
      <c r="F188" s="11"/>
      <c r="G188" s="12"/>
      <c r="H188" s="12"/>
      <c r="I188" s="12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  <c r="AA188" s="14"/>
      <c r="AB188" s="14"/>
      <c r="AC188" s="10"/>
      <c r="AD188" s="15"/>
      <c r="AE188" s="15"/>
      <c r="AF188" s="15"/>
      <c r="AG188" s="15"/>
      <c r="AH188" s="10"/>
      <c r="AI188" s="10"/>
      <c r="AJ188" s="10"/>
      <c r="AK188" s="10"/>
      <c r="AL188" s="10"/>
      <c r="AM188" s="10"/>
      <c r="AN188" s="10"/>
      <c r="AO188" s="16"/>
      <c r="AP188" s="10"/>
      <c r="AQ188" s="10"/>
      <c r="AR188" s="10"/>
      <c r="AS188" s="17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2.75" customHeight="1">
      <c r="A189" s="10"/>
      <c r="B189" s="10"/>
      <c r="C189" s="10"/>
      <c r="D189" s="11"/>
      <c r="E189" s="11"/>
      <c r="F189" s="11"/>
      <c r="G189" s="12"/>
      <c r="H189" s="12"/>
      <c r="I189" s="12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  <c r="AA189" s="14"/>
      <c r="AB189" s="14"/>
      <c r="AC189" s="10"/>
      <c r="AD189" s="15"/>
      <c r="AE189" s="15"/>
      <c r="AF189" s="15"/>
      <c r="AG189" s="15"/>
      <c r="AH189" s="10"/>
      <c r="AI189" s="10"/>
      <c r="AJ189" s="10"/>
      <c r="AK189" s="10"/>
      <c r="AL189" s="10"/>
      <c r="AM189" s="10"/>
      <c r="AN189" s="10"/>
      <c r="AO189" s="16"/>
      <c r="AP189" s="10"/>
      <c r="AQ189" s="10"/>
      <c r="AR189" s="10"/>
      <c r="AS189" s="17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2.75" customHeight="1">
      <c r="A190" s="10"/>
      <c r="B190" s="10"/>
      <c r="C190" s="10"/>
      <c r="D190" s="11"/>
      <c r="E190" s="11"/>
      <c r="F190" s="11"/>
      <c r="G190" s="12"/>
      <c r="H190" s="12"/>
      <c r="I190" s="12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  <c r="AA190" s="14"/>
      <c r="AB190" s="14"/>
      <c r="AC190" s="10"/>
      <c r="AD190" s="15"/>
      <c r="AE190" s="15"/>
      <c r="AF190" s="15"/>
      <c r="AG190" s="15"/>
      <c r="AH190" s="10"/>
      <c r="AI190" s="10"/>
      <c r="AJ190" s="10"/>
      <c r="AK190" s="10"/>
      <c r="AL190" s="10"/>
      <c r="AM190" s="10"/>
      <c r="AN190" s="10"/>
      <c r="AO190" s="16"/>
      <c r="AP190" s="10"/>
      <c r="AQ190" s="10"/>
      <c r="AR190" s="10"/>
      <c r="AS190" s="17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2.75" customHeight="1">
      <c r="A191" s="10"/>
      <c r="B191" s="10"/>
      <c r="C191" s="10"/>
      <c r="D191" s="11"/>
      <c r="E191" s="11"/>
      <c r="F191" s="11"/>
      <c r="G191" s="12"/>
      <c r="H191" s="12"/>
      <c r="I191" s="12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  <c r="AA191" s="14"/>
      <c r="AB191" s="14"/>
      <c r="AC191" s="10"/>
      <c r="AD191" s="15"/>
      <c r="AE191" s="15"/>
      <c r="AF191" s="15"/>
      <c r="AG191" s="15"/>
      <c r="AH191" s="10"/>
      <c r="AI191" s="10"/>
      <c r="AJ191" s="10"/>
      <c r="AK191" s="10"/>
      <c r="AL191" s="10"/>
      <c r="AM191" s="10"/>
      <c r="AN191" s="10"/>
      <c r="AO191" s="16"/>
      <c r="AP191" s="10"/>
      <c r="AQ191" s="10"/>
      <c r="AR191" s="10"/>
      <c r="AS191" s="17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2.75" customHeight="1">
      <c r="A192" s="10"/>
      <c r="B192" s="10"/>
      <c r="C192" s="10"/>
      <c r="D192" s="11"/>
      <c r="E192" s="11"/>
      <c r="F192" s="11"/>
      <c r="G192" s="12"/>
      <c r="H192" s="12"/>
      <c r="I192" s="12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  <c r="AA192" s="14"/>
      <c r="AB192" s="14"/>
      <c r="AC192" s="10"/>
      <c r="AD192" s="15"/>
      <c r="AE192" s="15"/>
      <c r="AF192" s="15"/>
      <c r="AG192" s="15"/>
      <c r="AH192" s="10"/>
      <c r="AI192" s="10"/>
      <c r="AJ192" s="10"/>
      <c r="AK192" s="10"/>
      <c r="AL192" s="10"/>
      <c r="AM192" s="10"/>
      <c r="AN192" s="10"/>
      <c r="AO192" s="16"/>
      <c r="AP192" s="10"/>
      <c r="AQ192" s="10"/>
      <c r="AR192" s="10"/>
      <c r="AS192" s="17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2.75" customHeight="1">
      <c r="A193" s="10"/>
      <c r="B193" s="10"/>
      <c r="C193" s="10"/>
      <c r="D193" s="11"/>
      <c r="E193" s="11"/>
      <c r="F193" s="11"/>
      <c r="G193" s="12"/>
      <c r="H193" s="12"/>
      <c r="I193" s="12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  <c r="AA193" s="14"/>
      <c r="AB193" s="14"/>
      <c r="AC193" s="10"/>
      <c r="AD193" s="15"/>
      <c r="AE193" s="15"/>
      <c r="AF193" s="15"/>
      <c r="AG193" s="15"/>
      <c r="AH193" s="10"/>
      <c r="AI193" s="10"/>
      <c r="AJ193" s="10"/>
      <c r="AK193" s="10"/>
      <c r="AL193" s="10"/>
      <c r="AM193" s="10"/>
      <c r="AN193" s="10"/>
      <c r="AO193" s="16"/>
      <c r="AP193" s="10"/>
      <c r="AQ193" s="10"/>
      <c r="AR193" s="10"/>
      <c r="AS193" s="17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2.75" customHeight="1">
      <c r="A194" s="10"/>
      <c r="B194" s="10"/>
      <c r="C194" s="10"/>
      <c r="D194" s="11"/>
      <c r="E194" s="11"/>
      <c r="F194" s="11"/>
      <c r="G194" s="12"/>
      <c r="H194" s="12"/>
      <c r="I194" s="12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  <c r="AA194" s="14"/>
      <c r="AB194" s="14"/>
      <c r="AC194" s="10"/>
      <c r="AD194" s="15"/>
      <c r="AE194" s="15"/>
      <c r="AF194" s="15"/>
      <c r="AG194" s="15"/>
      <c r="AH194" s="10"/>
      <c r="AI194" s="10"/>
      <c r="AJ194" s="10"/>
      <c r="AK194" s="10"/>
      <c r="AL194" s="10"/>
      <c r="AM194" s="10"/>
      <c r="AN194" s="10"/>
      <c r="AO194" s="16"/>
      <c r="AP194" s="10"/>
      <c r="AQ194" s="10"/>
      <c r="AR194" s="10"/>
      <c r="AS194" s="17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2.75" customHeight="1">
      <c r="A195" s="10"/>
      <c r="B195" s="10"/>
      <c r="C195" s="10"/>
      <c r="D195" s="11"/>
      <c r="E195" s="11"/>
      <c r="F195" s="11"/>
      <c r="G195" s="12"/>
      <c r="H195" s="12"/>
      <c r="I195" s="12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  <c r="AA195" s="14"/>
      <c r="AB195" s="14"/>
      <c r="AC195" s="10"/>
      <c r="AD195" s="15"/>
      <c r="AE195" s="15"/>
      <c r="AF195" s="15"/>
      <c r="AG195" s="15"/>
      <c r="AH195" s="10"/>
      <c r="AI195" s="10"/>
      <c r="AJ195" s="10"/>
      <c r="AK195" s="10"/>
      <c r="AL195" s="10"/>
      <c r="AM195" s="10"/>
      <c r="AN195" s="10"/>
      <c r="AO195" s="16"/>
      <c r="AP195" s="10"/>
      <c r="AQ195" s="10"/>
      <c r="AR195" s="10"/>
      <c r="AS195" s="17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2.75" customHeight="1">
      <c r="A196" s="10"/>
      <c r="B196" s="10"/>
      <c r="C196" s="10"/>
      <c r="D196" s="11"/>
      <c r="E196" s="11"/>
      <c r="F196" s="11"/>
      <c r="G196" s="12"/>
      <c r="H196" s="12"/>
      <c r="I196" s="12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  <c r="AA196" s="14"/>
      <c r="AB196" s="14"/>
      <c r="AC196" s="10"/>
      <c r="AD196" s="15"/>
      <c r="AE196" s="15"/>
      <c r="AF196" s="15"/>
      <c r="AG196" s="15"/>
      <c r="AH196" s="10"/>
      <c r="AI196" s="10"/>
      <c r="AJ196" s="10"/>
      <c r="AK196" s="10"/>
      <c r="AL196" s="10"/>
      <c r="AM196" s="10"/>
      <c r="AN196" s="10"/>
      <c r="AO196" s="16"/>
      <c r="AP196" s="10"/>
      <c r="AQ196" s="10"/>
      <c r="AR196" s="10"/>
      <c r="AS196" s="17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2.75" customHeight="1">
      <c r="A197" s="10"/>
      <c r="B197" s="10"/>
      <c r="C197" s="10"/>
      <c r="D197" s="11"/>
      <c r="E197" s="11"/>
      <c r="F197" s="11"/>
      <c r="G197" s="12"/>
      <c r="H197" s="12"/>
      <c r="I197" s="12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  <c r="AA197" s="14"/>
      <c r="AB197" s="14"/>
      <c r="AC197" s="10"/>
      <c r="AD197" s="15"/>
      <c r="AE197" s="15"/>
      <c r="AF197" s="15"/>
      <c r="AG197" s="15"/>
      <c r="AH197" s="10"/>
      <c r="AI197" s="10"/>
      <c r="AJ197" s="10"/>
      <c r="AK197" s="10"/>
      <c r="AL197" s="10"/>
      <c r="AM197" s="10"/>
      <c r="AN197" s="10"/>
      <c r="AO197" s="16"/>
      <c r="AP197" s="10"/>
      <c r="AQ197" s="10"/>
      <c r="AR197" s="10"/>
      <c r="AS197" s="17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2.75" customHeight="1">
      <c r="A198" s="10"/>
      <c r="B198" s="10"/>
      <c r="C198" s="10"/>
      <c r="D198" s="11"/>
      <c r="E198" s="11"/>
      <c r="F198" s="11"/>
      <c r="G198" s="12"/>
      <c r="H198" s="12"/>
      <c r="I198" s="12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  <c r="AA198" s="14"/>
      <c r="AB198" s="14"/>
      <c r="AC198" s="10"/>
      <c r="AD198" s="15"/>
      <c r="AE198" s="15"/>
      <c r="AF198" s="15"/>
      <c r="AG198" s="15"/>
      <c r="AH198" s="10"/>
      <c r="AI198" s="10"/>
      <c r="AJ198" s="10"/>
      <c r="AK198" s="10"/>
      <c r="AL198" s="10"/>
      <c r="AM198" s="10"/>
      <c r="AN198" s="10"/>
      <c r="AO198" s="16"/>
      <c r="AP198" s="10"/>
      <c r="AQ198" s="10"/>
      <c r="AR198" s="10"/>
      <c r="AS198" s="17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2.75" customHeight="1">
      <c r="A199" s="10"/>
      <c r="B199" s="10"/>
      <c r="C199" s="10"/>
      <c r="D199" s="11"/>
      <c r="E199" s="11"/>
      <c r="F199" s="11"/>
      <c r="G199" s="12"/>
      <c r="H199" s="12"/>
      <c r="I199" s="12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  <c r="AA199" s="14"/>
      <c r="AB199" s="14"/>
      <c r="AC199" s="10"/>
      <c r="AD199" s="15"/>
      <c r="AE199" s="15"/>
      <c r="AF199" s="15"/>
      <c r="AG199" s="15"/>
      <c r="AH199" s="10"/>
      <c r="AI199" s="10"/>
      <c r="AJ199" s="10"/>
      <c r="AK199" s="10"/>
      <c r="AL199" s="10"/>
      <c r="AM199" s="10"/>
      <c r="AN199" s="10"/>
      <c r="AO199" s="16"/>
      <c r="AP199" s="10"/>
      <c r="AQ199" s="10"/>
      <c r="AR199" s="10"/>
      <c r="AS199" s="17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2.75" customHeight="1">
      <c r="A200" s="10"/>
      <c r="B200" s="10"/>
      <c r="C200" s="10"/>
      <c r="D200" s="11"/>
      <c r="E200" s="11"/>
      <c r="F200" s="11"/>
      <c r="G200" s="12"/>
      <c r="H200" s="12"/>
      <c r="I200" s="12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  <c r="AA200" s="14"/>
      <c r="AB200" s="14"/>
      <c r="AC200" s="10"/>
      <c r="AD200" s="15"/>
      <c r="AE200" s="15"/>
      <c r="AF200" s="15"/>
      <c r="AG200" s="15"/>
      <c r="AH200" s="10"/>
      <c r="AI200" s="10"/>
      <c r="AJ200" s="10"/>
      <c r="AK200" s="10"/>
      <c r="AL200" s="10"/>
      <c r="AM200" s="10"/>
      <c r="AN200" s="10"/>
      <c r="AO200" s="16"/>
      <c r="AP200" s="10"/>
      <c r="AQ200" s="10"/>
      <c r="AR200" s="10"/>
      <c r="AS200" s="17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2.75" customHeight="1">
      <c r="A201" s="10"/>
      <c r="B201" s="10"/>
      <c r="C201" s="10"/>
      <c r="D201" s="11"/>
      <c r="E201" s="11"/>
      <c r="F201" s="11"/>
      <c r="G201" s="12"/>
      <c r="H201" s="12"/>
      <c r="I201" s="12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  <c r="AA201" s="14"/>
      <c r="AB201" s="14"/>
      <c r="AC201" s="10"/>
      <c r="AD201" s="15"/>
      <c r="AE201" s="15"/>
      <c r="AF201" s="15"/>
      <c r="AG201" s="15"/>
      <c r="AH201" s="10"/>
      <c r="AI201" s="10"/>
      <c r="AJ201" s="10"/>
      <c r="AK201" s="10"/>
      <c r="AL201" s="10"/>
      <c r="AM201" s="10"/>
      <c r="AN201" s="10"/>
      <c r="AO201" s="16"/>
      <c r="AP201" s="10"/>
      <c r="AQ201" s="10"/>
      <c r="AR201" s="10"/>
      <c r="AS201" s="17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2.75" customHeight="1">
      <c r="A202" s="10"/>
      <c r="B202" s="10"/>
      <c r="C202" s="10"/>
      <c r="D202" s="11"/>
      <c r="E202" s="11"/>
      <c r="F202" s="11"/>
      <c r="G202" s="12"/>
      <c r="H202" s="12"/>
      <c r="I202" s="12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  <c r="AA202" s="14"/>
      <c r="AB202" s="14"/>
      <c r="AC202" s="10"/>
      <c r="AD202" s="15"/>
      <c r="AE202" s="15"/>
      <c r="AF202" s="15"/>
      <c r="AG202" s="15"/>
      <c r="AH202" s="10"/>
      <c r="AI202" s="10"/>
      <c r="AJ202" s="10"/>
      <c r="AK202" s="10"/>
      <c r="AL202" s="10"/>
      <c r="AM202" s="10"/>
      <c r="AN202" s="10"/>
      <c r="AO202" s="16"/>
      <c r="AP202" s="10"/>
      <c r="AQ202" s="10"/>
      <c r="AR202" s="10"/>
      <c r="AS202" s="17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2.75" customHeight="1">
      <c r="A203" s="10"/>
      <c r="B203" s="10"/>
      <c r="C203" s="10"/>
      <c r="D203" s="11"/>
      <c r="E203" s="11"/>
      <c r="F203" s="11"/>
      <c r="G203" s="12"/>
      <c r="H203" s="12"/>
      <c r="I203" s="12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  <c r="AA203" s="14"/>
      <c r="AB203" s="14"/>
      <c r="AC203" s="10"/>
      <c r="AD203" s="15"/>
      <c r="AE203" s="15"/>
      <c r="AF203" s="15"/>
      <c r="AG203" s="15"/>
      <c r="AH203" s="10"/>
      <c r="AI203" s="10"/>
      <c r="AJ203" s="10"/>
      <c r="AK203" s="10"/>
      <c r="AL203" s="10"/>
      <c r="AM203" s="10"/>
      <c r="AN203" s="10"/>
      <c r="AO203" s="16"/>
      <c r="AP203" s="10"/>
      <c r="AQ203" s="10"/>
      <c r="AR203" s="10"/>
      <c r="AS203" s="17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2.75" customHeight="1">
      <c r="A204" s="10"/>
      <c r="B204" s="10"/>
      <c r="C204" s="10"/>
      <c r="D204" s="11"/>
      <c r="E204" s="11"/>
      <c r="F204" s="11"/>
      <c r="G204" s="12"/>
      <c r="H204" s="12"/>
      <c r="I204" s="12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  <c r="AA204" s="14"/>
      <c r="AB204" s="14"/>
      <c r="AC204" s="10"/>
      <c r="AD204" s="15"/>
      <c r="AE204" s="15"/>
      <c r="AF204" s="15"/>
      <c r="AG204" s="15"/>
      <c r="AH204" s="10"/>
      <c r="AI204" s="10"/>
      <c r="AJ204" s="10"/>
      <c r="AK204" s="10"/>
      <c r="AL204" s="10"/>
      <c r="AM204" s="10"/>
      <c r="AN204" s="10"/>
      <c r="AO204" s="16"/>
      <c r="AP204" s="10"/>
      <c r="AQ204" s="10"/>
      <c r="AR204" s="10"/>
      <c r="AS204" s="17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2.75" customHeight="1">
      <c r="A205" s="10"/>
      <c r="B205" s="10"/>
      <c r="C205" s="10"/>
      <c r="D205" s="11"/>
      <c r="E205" s="11"/>
      <c r="F205" s="11"/>
      <c r="G205" s="12"/>
      <c r="H205" s="12"/>
      <c r="I205" s="12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  <c r="AA205" s="14"/>
      <c r="AB205" s="14"/>
      <c r="AC205" s="10"/>
      <c r="AD205" s="15"/>
      <c r="AE205" s="15"/>
      <c r="AF205" s="15"/>
      <c r="AG205" s="15"/>
      <c r="AH205" s="10"/>
      <c r="AI205" s="10"/>
      <c r="AJ205" s="10"/>
      <c r="AK205" s="10"/>
      <c r="AL205" s="10"/>
      <c r="AM205" s="10"/>
      <c r="AN205" s="10"/>
      <c r="AO205" s="16"/>
      <c r="AP205" s="10"/>
      <c r="AQ205" s="10"/>
      <c r="AR205" s="10"/>
      <c r="AS205" s="17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2.75" customHeight="1">
      <c r="A206" s="10"/>
      <c r="B206" s="10"/>
      <c r="C206" s="10"/>
      <c r="D206" s="11"/>
      <c r="E206" s="11"/>
      <c r="F206" s="11"/>
      <c r="G206" s="12"/>
      <c r="H206" s="12"/>
      <c r="I206" s="12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  <c r="AA206" s="14"/>
      <c r="AB206" s="14"/>
      <c r="AC206" s="10"/>
      <c r="AD206" s="15"/>
      <c r="AE206" s="15"/>
      <c r="AF206" s="15"/>
      <c r="AG206" s="15"/>
      <c r="AH206" s="10"/>
      <c r="AI206" s="10"/>
      <c r="AJ206" s="10"/>
      <c r="AK206" s="10"/>
      <c r="AL206" s="10"/>
      <c r="AM206" s="10"/>
      <c r="AN206" s="10"/>
      <c r="AO206" s="16"/>
      <c r="AP206" s="10"/>
      <c r="AQ206" s="10"/>
      <c r="AR206" s="10"/>
      <c r="AS206" s="17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2.75" customHeight="1">
      <c r="A207" s="10"/>
      <c r="B207" s="10"/>
      <c r="C207" s="10"/>
      <c r="D207" s="11"/>
      <c r="E207" s="11"/>
      <c r="F207" s="11"/>
      <c r="G207" s="12"/>
      <c r="H207" s="12"/>
      <c r="I207" s="12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  <c r="AA207" s="14"/>
      <c r="AB207" s="14"/>
      <c r="AC207" s="10"/>
      <c r="AD207" s="15"/>
      <c r="AE207" s="15"/>
      <c r="AF207" s="15"/>
      <c r="AG207" s="15"/>
      <c r="AH207" s="10"/>
      <c r="AI207" s="10"/>
      <c r="AJ207" s="10"/>
      <c r="AK207" s="10"/>
      <c r="AL207" s="10"/>
      <c r="AM207" s="10"/>
      <c r="AN207" s="10"/>
      <c r="AO207" s="16"/>
      <c r="AP207" s="10"/>
      <c r="AQ207" s="10"/>
      <c r="AR207" s="10"/>
      <c r="AS207" s="17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2.75" customHeight="1">
      <c r="A208" s="10"/>
      <c r="B208" s="10"/>
      <c r="C208" s="10"/>
      <c r="D208" s="11"/>
      <c r="E208" s="11"/>
      <c r="F208" s="11"/>
      <c r="G208" s="12"/>
      <c r="H208" s="12"/>
      <c r="I208" s="12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  <c r="AA208" s="14"/>
      <c r="AB208" s="14"/>
      <c r="AC208" s="10"/>
      <c r="AD208" s="15"/>
      <c r="AE208" s="15"/>
      <c r="AF208" s="15"/>
      <c r="AG208" s="15"/>
      <c r="AH208" s="10"/>
      <c r="AI208" s="10"/>
      <c r="AJ208" s="10"/>
      <c r="AK208" s="10"/>
      <c r="AL208" s="10"/>
      <c r="AM208" s="10"/>
      <c r="AN208" s="10"/>
      <c r="AO208" s="16"/>
      <c r="AP208" s="10"/>
      <c r="AQ208" s="10"/>
      <c r="AR208" s="10"/>
      <c r="AS208" s="17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2.75" customHeight="1">
      <c r="A209" s="10"/>
      <c r="B209" s="10"/>
      <c r="C209" s="10"/>
      <c r="D209" s="11"/>
      <c r="E209" s="11"/>
      <c r="F209" s="11"/>
      <c r="G209" s="12"/>
      <c r="H209" s="12"/>
      <c r="I209" s="12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  <c r="AA209" s="14"/>
      <c r="AB209" s="14"/>
      <c r="AC209" s="10"/>
      <c r="AD209" s="15"/>
      <c r="AE209" s="15"/>
      <c r="AF209" s="15"/>
      <c r="AG209" s="15"/>
      <c r="AH209" s="10"/>
      <c r="AI209" s="10"/>
      <c r="AJ209" s="10"/>
      <c r="AK209" s="10"/>
      <c r="AL209" s="10"/>
      <c r="AM209" s="10"/>
      <c r="AN209" s="10"/>
      <c r="AO209" s="16"/>
      <c r="AP209" s="10"/>
      <c r="AQ209" s="10"/>
      <c r="AR209" s="10"/>
      <c r="AS209" s="17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2.75" customHeight="1">
      <c r="A210" s="10"/>
      <c r="B210" s="10"/>
      <c r="C210" s="10"/>
      <c r="D210" s="11"/>
      <c r="E210" s="11"/>
      <c r="F210" s="11"/>
      <c r="G210" s="12"/>
      <c r="H210" s="12"/>
      <c r="I210" s="12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  <c r="AA210" s="14"/>
      <c r="AB210" s="14"/>
      <c r="AC210" s="10"/>
      <c r="AD210" s="15"/>
      <c r="AE210" s="15"/>
      <c r="AF210" s="15"/>
      <c r="AG210" s="15"/>
      <c r="AH210" s="10"/>
      <c r="AI210" s="10"/>
      <c r="AJ210" s="10"/>
      <c r="AK210" s="10"/>
      <c r="AL210" s="10"/>
      <c r="AM210" s="10"/>
      <c r="AN210" s="10"/>
      <c r="AO210" s="16"/>
      <c r="AP210" s="10"/>
      <c r="AQ210" s="10"/>
      <c r="AR210" s="10"/>
      <c r="AS210" s="17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2.75" customHeight="1">
      <c r="A211" s="10"/>
      <c r="B211" s="10"/>
      <c r="C211" s="10"/>
      <c r="D211" s="11"/>
      <c r="E211" s="11"/>
      <c r="F211" s="11"/>
      <c r="G211" s="12"/>
      <c r="H211" s="12"/>
      <c r="I211" s="12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  <c r="AA211" s="14"/>
      <c r="AB211" s="14"/>
      <c r="AC211" s="10"/>
      <c r="AD211" s="15"/>
      <c r="AE211" s="15"/>
      <c r="AF211" s="15"/>
      <c r="AG211" s="15"/>
      <c r="AH211" s="10"/>
      <c r="AI211" s="10"/>
      <c r="AJ211" s="10"/>
      <c r="AK211" s="10"/>
      <c r="AL211" s="10"/>
      <c r="AM211" s="10"/>
      <c r="AN211" s="10"/>
      <c r="AO211" s="16"/>
      <c r="AP211" s="10"/>
      <c r="AQ211" s="10"/>
      <c r="AR211" s="10"/>
      <c r="AS211" s="17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2.75" customHeight="1">
      <c r="A212" s="10"/>
      <c r="B212" s="10"/>
      <c r="C212" s="10"/>
      <c r="D212" s="11"/>
      <c r="E212" s="11"/>
      <c r="F212" s="11"/>
      <c r="G212" s="12"/>
      <c r="H212" s="12"/>
      <c r="I212" s="12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  <c r="AA212" s="14"/>
      <c r="AB212" s="14"/>
      <c r="AC212" s="10"/>
      <c r="AD212" s="15"/>
      <c r="AE212" s="15"/>
      <c r="AF212" s="15"/>
      <c r="AG212" s="15"/>
      <c r="AH212" s="10"/>
      <c r="AI212" s="10"/>
      <c r="AJ212" s="10"/>
      <c r="AK212" s="10"/>
      <c r="AL212" s="10"/>
      <c r="AM212" s="10"/>
      <c r="AN212" s="10"/>
      <c r="AO212" s="16"/>
      <c r="AP212" s="10"/>
      <c r="AQ212" s="10"/>
      <c r="AR212" s="10"/>
      <c r="AS212" s="17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2.75" customHeight="1">
      <c r="A213" s="10"/>
      <c r="B213" s="10"/>
      <c r="C213" s="10"/>
      <c r="D213" s="11"/>
      <c r="E213" s="11"/>
      <c r="F213" s="11"/>
      <c r="G213" s="12"/>
      <c r="H213" s="12"/>
      <c r="I213" s="12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  <c r="AA213" s="14"/>
      <c r="AB213" s="14"/>
      <c r="AC213" s="10"/>
      <c r="AD213" s="15"/>
      <c r="AE213" s="15"/>
      <c r="AF213" s="15"/>
      <c r="AG213" s="15"/>
      <c r="AH213" s="10"/>
      <c r="AI213" s="10"/>
      <c r="AJ213" s="10"/>
      <c r="AK213" s="10"/>
      <c r="AL213" s="10"/>
      <c r="AM213" s="10"/>
      <c r="AN213" s="10"/>
      <c r="AO213" s="16"/>
      <c r="AP213" s="10"/>
      <c r="AQ213" s="10"/>
      <c r="AR213" s="10"/>
      <c r="AS213" s="17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2.75" customHeight="1">
      <c r="A214" s="10"/>
      <c r="B214" s="10"/>
      <c r="C214" s="10"/>
      <c r="D214" s="11"/>
      <c r="E214" s="11"/>
      <c r="F214" s="11"/>
      <c r="G214" s="12"/>
      <c r="H214" s="12"/>
      <c r="I214" s="12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  <c r="AA214" s="14"/>
      <c r="AB214" s="14"/>
      <c r="AC214" s="10"/>
      <c r="AD214" s="15"/>
      <c r="AE214" s="15"/>
      <c r="AF214" s="15"/>
      <c r="AG214" s="15"/>
      <c r="AH214" s="10"/>
      <c r="AI214" s="10"/>
      <c r="AJ214" s="10"/>
      <c r="AK214" s="10"/>
      <c r="AL214" s="10"/>
      <c r="AM214" s="10"/>
      <c r="AN214" s="10"/>
      <c r="AO214" s="16"/>
      <c r="AP214" s="10"/>
      <c r="AQ214" s="10"/>
      <c r="AR214" s="10"/>
      <c r="AS214" s="17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2.75" customHeight="1">
      <c r="A215" s="10"/>
      <c r="B215" s="10"/>
      <c r="C215" s="10"/>
      <c r="D215" s="11"/>
      <c r="E215" s="11"/>
      <c r="F215" s="11"/>
      <c r="G215" s="12"/>
      <c r="H215" s="12"/>
      <c r="I215" s="12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  <c r="AA215" s="14"/>
      <c r="AB215" s="14"/>
      <c r="AC215" s="10"/>
      <c r="AD215" s="15"/>
      <c r="AE215" s="15"/>
      <c r="AF215" s="15"/>
      <c r="AG215" s="15"/>
      <c r="AH215" s="10"/>
      <c r="AI215" s="10"/>
      <c r="AJ215" s="10"/>
      <c r="AK215" s="10"/>
      <c r="AL215" s="10"/>
      <c r="AM215" s="10"/>
      <c r="AN215" s="10"/>
      <c r="AO215" s="16"/>
      <c r="AP215" s="10"/>
      <c r="AQ215" s="10"/>
      <c r="AR215" s="10"/>
      <c r="AS215" s="17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2.75" customHeight="1">
      <c r="A216" s="10"/>
      <c r="B216" s="10"/>
      <c r="C216" s="10"/>
      <c r="D216" s="11"/>
      <c r="E216" s="11"/>
      <c r="F216" s="11"/>
      <c r="G216" s="12"/>
      <c r="H216" s="12"/>
      <c r="I216" s="12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  <c r="AA216" s="14"/>
      <c r="AB216" s="14"/>
      <c r="AC216" s="10"/>
      <c r="AD216" s="15"/>
      <c r="AE216" s="15"/>
      <c r="AF216" s="15"/>
      <c r="AG216" s="15"/>
      <c r="AH216" s="10"/>
      <c r="AI216" s="10"/>
      <c r="AJ216" s="10"/>
      <c r="AK216" s="10"/>
      <c r="AL216" s="10"/>
      <c r="AM216" s="10"/>
      <c r="AN216" s="10"/>
      <c r="AO216" s="16"/>
      <c r="AP216" s="10"/>
      <c r="AQ216" s="10"/>
      <c r="AR216" s="10"/>
      <c r="AS216" s="17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2.75" customHeight="1">
      <c r="A217" s="10"/>
      <c r="B217" s="10"/>
      <c r="C217" s="10"/>
      <c r="D217" s="11"/>
      <c r="E217" s="11"/>
      <c r="F217" s="11"/>
      <c r="G217" s="12"/>
      <c r="H217" s="12"/>
      <c r="I217" s="12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  <c r="AA217" s="14"/>
      <c r="AB217" s="14"/>
      <c r="AC217" s="10"/>
      <c r="AD217" s="15"/>
      <c r="AE217" s="15"/>
      <c r="AF217" s="15"/>
      <c r="AG217" s="15"/>
      <c r="AH217" s="10"/>
      <c r="AI217" s="10"/>
      <c r="AJ217" s="10"/>
      <c r="AK217" s="10"/>
      <c r="AL217" s="10"/>
      <c r="AM217" s="10"/>
      <c r="AN217" s="10"/>
      <c r="AO217" s="16"/>
      <c r="AP217" s="10"/>
      <c r="AQ217" s="10"/>
      <c r="AR217" s="10"/>
      <c r="AS217" s="17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2.75" customHeight="1">
      <c r="A218" s="10"/>
      <c r="B218" s="10"/>
      <c r="C218" s="10"/>
      <c r="D218" s="11"/>
      <c r="E218" s="11"/>
      <c r="F218" s="11"/>
      <c r="G218" s="12"/>
      <c r="H218" s="12"/>
      <c r="I218" s="12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  <c r="AA218" s="14"/>
      <c r="AB218" s="14"/>
      <c r="AC218" s="10"/>
      <c r="AD218" s="15"/>
      <c r="AE218" s="15"/>
      <c r="AF218" s="15"/>
      <c r="AG218" s="15"/>
      <c r="AH218" s="10"/>
      <c r="AI218" s="10"/>
      <c r="AJ218" s="10"/>
      <c r="AK218" s="10"/>
      <c r="AL218" s="10"/>
      <c r="AM218" s="10"/>
      <c r="AN218" s="10"/>
      <c r="AO218" s="16"/>
      <c r="AP218" s="10"/>
      <c r="AQ218" s="10"/>
      <c r="AR218" s="10"/>
      <c r="AS218" s="17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2.75" customHeight="1">
      <c r="A219" s="10"/>
      <c r="B219" s="10"/>
      <c r="C219" s="10"/>
      <c r="D219" s="11"/>
      <c r="E219" s="11"/>
      <c r="F219" s="11"/>
      <c r="G219" s="12"/>
      <c r="H219" s="12"/>
      <c r="I219" s="12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  <c r="AA219" s="14"/>
      <c r="AB219" s="14"/>
      <c r="AC219" s="10"/>
      <c r="AD219" s="15"/>
      <c r="AE219" s="15"/>
      <c r="AF219" s="15"/>
      <c r="AG219" s="15"/>
      <c r="AH219" s="10"/>
      <c r="AI219" s="10"/>
      <c r="AJ219" s="10"/>
      <c r="AK219" s="10"/>
      <c r="AL219" s="10"/>
      <c r="AM219" s="10"/>
      <c r="AN219" s="10"/>
      <c r="AO219" s="16"/>
      <c r="AP219" s="10"/>
      <c r="AQ219" s="10"/>
      <c r="AR219" s="10"/>
      <c r="AS219" s="17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2.75" customHeight="1">
      <c r="A220" s="10"/>
      <c r="B220" s="10"/>
      <c r="C220" s="10"/>
      <c r="D220" s="11"/>
      <c r="E220" s="11"/>
      <c r="F220" s="11"/>
      <c r="G220" s="12"/>
      <c r="H220" s="12"/>
      <c r="I220" s="12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  <c r="AA220" s="14"/>
      <c r="AB220" s="14"/>
      <c r="AC220" s="10"/>
      <c r="AD220" s="15"/>
      <c r="AE220" s="15"/>
      <c r="AF220" s="15"/>
      <c r="AG220" s="15"/>
      <c r="AH220" s="10"/>
      <c r="AI220" s="10"/>
      <c r="AJ220" s="10"/>
      <c r="AK220" s="10"/>
      <c r="AL220" s="10"/>
      <c r="AM220" s="10"/>
      <c r="AN220" s="10"/>
      <c r="AO220" s="16"/>
      <c r="AP220" s="10"/>
      <c r="AQ220" s="10"/>
      <c r="AR220" s="10"/>
      <c r="AS220" s="17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2.75" customHeight="1">
      <c r="A221" s="10"/>
      <c r="B221" s="10"/>
      <c r="C221" s="10"/>
      <c r="D221" s="11"/>
      <c r="E221" s="11"/>
      <c r="F221" s="11"/>
      <c r="G221" s="12"/>
      <c r="H221" s="12"/>
      <c r="I221" s="12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  <c r="AA221" s="14"/>
      <c r="AB221" s="14"/>
      <c r="AC221" s="10"/>
      <c r="AD221" s="15"/>
      <c r="AE221" s="15"/>
      <c r="AF221" s="15"/>
      <c r="AG221" s="15"/>
      <c r="AH221" s="10"/>
      <c r="AI221" s="10"/>
      <c r="AJ221" s="10"/>
      <c r="AK221" s="10"/>
      <c r="AL221" s="10"/>
      <c r="AM221" s="10"/>
      <c r="AN221" s="10"/>
      <c r="AO221" s="16"/>
      <c r="AP221" s="10"/>
      <c r="AQ221" s="10"/>
      <c r="AR221" s="10"/>
      <c r="AS221" s="17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2.75" customHeight="1">
      <c r="A222" s="10"/>
      <c r="B222" s="10"/>
      <c r="C222" s="10"/>
      <c r="D222" s="11"/>
      <c r="E222" s="11"/>
      <c r="F222" s="11"/>
      <c r="G222" s="12"/>
      <c r="H222" s="12"/>
      <c r="I222" s="12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  <c r="AA222" s="14"/>
      <c r="AB222" s="14"/>
      <c r="AC222" s="10"/>
      <c r="AD222" s="15"/>
      <c r="AE222" s="15"/>
      <c r="AF222" s="15"/>
      <c r="AG222" s="15"/>
      <c r="AH222" s="10"/>
      <c r="AI222" s="10"/>
      <c r="AJ222" s="10"/>
      <c r="AK222" s="10"/>
      <c r="AL222" s="10"/>
      <c r="AM222" s="10"/>
      <c r="AN222" s="10"/>
      <c r="AO222" s="16"/>
      <c r="AP222" s="10"/>
      <c r="AQ222" s="10"/>
      <c r="AR222" s="10"/>
      <c r="AS222" s="17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2.75" customHeight="1">
      <c r="A223" s="10"/>
      <c r="B223" s="10"/>
      <c r="C223" s="10"/>
      <c r="D223" s="11"/>
      <c r="E223" s="11"/>
      <c r="F223" s="11"/>
      <c r="G223" s="12"/>
      <c r="H223" s="12"/>
      <c r="I223" s="12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  <c r="AA223" s="14"/>
      <c r="AB223" s="14"/>
      <c r="AC223" s="10"/>
      <c r="AD223" s="15"/>
      <c r="AE223" s="15"/>
      <c r="AF223" s="15"/>
      <c r="AG223" s="15"/>
      <c r="AH223" s="10"/>
      <c r="AI223" s="10"/>
      <c r="AJ223" s="10"/>
      <c r="AK223" s="10"/>
      <c r="AL223" s="10"/>
      <c r="AM223" s="10"/>
      <c r="AN223" s="10"/>
      <c r="AO223" s="16"/>
      <c r="AP223" s="10"/>
      <c r="AQ223" s="10"/>
      <c r="AR223" s="10"/>
      <c r="AS223" s="17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2.75" customHeight="1">
      <c r="A224" s="10"/>
      <c r="B224" s="10"/>
      <c r="C224" s="10"/>
      <c r="D224" s="11"/>
      <c r="E224" s="11"/>
      <c r="F224" s="11"/>
      <c r="G224" s="12"/>
      <c r="H224" s="12"/>
      <c r="I224" s="12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  <c r="AA224" s="14"/>
      <c r="AB224" s="14"/>
      <c r="AC224" s="10"/>
      <c r="AD224" s="15"/>
      <c r="AE224" s="15"/>
      <c r="AF224" s="15"/>
      <c r="AG224" s="15"/>
      <c r="AH224" s="10"/>
      <c r="AI224" s="10"/>
      <c r="AJ224" s="10"/>
      <c r="AK224" s="10"/>
      <c r="AL224" s="10"/>
      <c r="AM224" s="10"/>
      <c r="AN224" s="10"/>
      <c r="AO224" s="16"/>
      <c r="AP224" s="10"/>
      <c r="AQ224" s="10"/>
      <c r="AR224" s="10"/>
      <c r="AS224" s="17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2.75" customHeight="1">
      <c r="A225" s="10"/>
      <c r="B225" s="10"/>
      <c r="C225" s="10"/>
      <c r="D225" s="11"/>
      <c r="E225" s="11"/>
      <c r="F225" s="11"/>
      <c r="G225" s="12"/>
      <c r="H225" s="12"/>
      <c r="I225" s="12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  <c r="AA225" s="14"/>
      <c r="AB225" s="14"/>
      <c r="AC225" s="10"/>
      <c r="AD225" s="15"/>
      <c r="AE225" s="15"/>
      <c r="AF225" s="15"/>
      <c r="AG225" s="15"/>
      <c r="AH225" s="10"/>
      <c r="AI225" s="10"/>
      <c r="AJ225" s="10"/>
      <c r="AK225" s="10"/>
      <c r="AL225" s="10"/>
      <c r="AM225" s="10"/>
      <c r="AN225" s="10"/>
      <c r="AO225" s="16"/>
      <c r="AP225" s="10"/>
      <c r="AQ225" s="10"/>
      <c r="AR225" s="10"/>
      <c r="AS225" s="17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2.75" customHeight="1">
      <c r="A226" s="10"/>
      <c r="B226" s="10"/>
      <c r="C226" s="10"/>
      <c r="D226" s="11"/>
      <c r="E226" s="11"/>
      <c r="F226" s="11"/>
      <c r="G226" s="12"/>
      <c r="H226" s="12"/>
      <c r="I226" s="12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  <c r="AA226" s="14"/>
      <c r="AB226" s="14"/>
      <c r="AC226" s="10"/>
      <c r="AD226" s="15"/>
      <c r="AE226" s="15"/>
      <c r="AF226" s="15"/>
      <c r="AG226" s="15"/>
      <c r="AH226" s="10"/>
      <c r="AI226" s="10"/>
      <c r="AJ226" s="10"/>
      <c r="AK226" s="10"/>
      <c r="AL226" s="10"/>
      <c r="AM226" s="10"/>
      <c r="AN226" s="10"/>
      <c r="AO226" s="16"/>
      <c r="AP226" s="10"/>
      <c r="AQ226" s="10"/>
      <c r="AR226" s="10"/>
      <c r="AS226" s="17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2.75" customHeight="1">
      <c r="A227" s="10"/>
      <c r="B227" s="10"/>
      <c r="C227" s="10"/>
      <c r="D227" s="11"/>
      <c r="E227" s="11"/>
      <c r="F227" s="11"/>
      <c r="G227" s="12"/>
      <c r="H227" s="12"/>
      <c r="I227" s="12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  <c r="AA227" s="14"/>
      <c r="AB227" s="14"/>
      <c r="AC227" s="10"/>
      <c r="AD227" s="15"/>
      <c r="AE227" s="15"/>
      <c r="AF227" s="15"/>
      <c r="AG227" s="15"/>
      <c r="AH227" s="10"/>
      <c r="AI227" s="10"/>
      <c r="AJ227" s="10"/>
      <c r="AK227" s="10"/>
      <c r="AL227" s="10"/>
      <c r="AM227" s="10"/>
      <c r="AN227" s="10"/>
      <c r="AO227" s="16"/>
      <c r="AP227" s="10"/>
      <c r="AQ227" s="10"/>
      <c r="AR227" s="10"/>
      <c r="AS227" s="17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2.75" customHeight="1">
      <c r="A228" s="10"/>
      <c r="B228" s="10"/>
      <c r="C228" s="10"/>
      <c r="D228" s="11"/>
      <c r="E228" s="11"/>
      <c r="F228" s="11"/>
      <c r="G228" s="12"/>
      <c r="H228" s="12"/>
      <c r="I228" s="12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  <c r="AA228" s="14"/>
      <c r="AB228" s="14"/>
      <c r="AC228" s="10"/>
      <c r="AD228" s="15"/>
      <c r="AE228" s="15"/>
      <c r="AF228" s="15"/>
      <c r="AG228" s="15"/>
      <c r="AH228" s="10"/>
      <c r="AI228" s="10"/>
      <c r="AJ228" s="10"/>
      <c r="AK228" s="10"/>
      <c r="AL228" s="10"/>
      <c r="AM228" s="10"/>
      <c r="AN228" s="10"/>
      <c r="AO228" s="16"/>
      <c r="AP228" s="10"/>
      <c r="AQ228" s="10"/>
      <c r="AR228" s="10"/>
      <c r="AS228" s="17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2.75" customHeight="1">
      <c r="A229" s="10"/>
      <c r="B229" s="10"/>
      <c r="C229" s="10"/>
      <c r="D229" s="11"/>
      <c r="E229" s="11"/>
      <c r="F229" s="11"/>
      <c r="G229" s="12"/>
      <c r="H229" s="12"/>
      <c r="I229" s="12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  <c r="AA229" s="14"/>
      <c r="AB229" s="14"/>
      <c r="AC229" s="10"/>
      <c r="AD229" s="15"/>
      <c r="AE229" s="15"/>
      <c r="AF229" s="15"/>
      <c r="AG229" s="15"/>
      <c r="AH229" s="10"/>
      <c r="AI229" s="10"/>
      <c r="AJ229" s="10"/>
      <c r="AK229" s="10"/>
      <c r="AL229" s="10"/>
      <c r="AM229" s="10"/>
      <c r="AN229" s="10"/>
      <c r="AO229" s="16"/>
      <c r="AP229" s="10"/>
      <c r="AQ229" s="10"/>
      <c r="AR229" s="10"/>
      <c r="AS229" s="17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2.75" customHeight="1">
      <c r="A230" s="10"/>
      <c r="B230" s="10"/>
      <c r="C230" s="10"/>
      <c r="D230" s="11"/>
      <c r="E230" s="11"/>
      <c r="F230" s="11"/>
      <c r="G230" s="12"/>
      <c r="H230" s="12"/>
      <c r="I230" s="12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  <c r="AA230" s="14"/>
      <c r="AB230" s="14"/>
      <c r="AC230" s="10"/>
      <c r="AD230" s="15"/>
      <c r="AE230" s="15"/>
      <c r="AF230" s="15"/>
      <c r="AG230" s="15"/>
      <c r="AH230" s="10"/>
      <c r="AI230" s="10"/>
      <c r="AJ230" s="10"/>
      <c r="AK230" s="10"/>
      <c r="AL230" s="10"/>
      <c r="AM230" s="10"/>
      <c r="AN230" s="10"/>
      <c r="AO230" s="16"/>
      <c r="AP230" s="10"/>
      <c r="AQ230" s="10"/>
      <c r="AR230" s="10"/>
      <c r="AS230" s="17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2.75" customHeight="1">
      <c r="A231" s="10"/>
      <c r="B231" s="10"/>
      <c r="C231" s="10"/>
      <c r="D231" s="11"/>
      <c r="E231" s="11"/>
      <c r="F231" s="11"/>
      <c r="G231" s="12"/>
      <c r="H231" s="12"/>
      <c r="I231" s="12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  <c r="AA231" s="14"/>
      <c r="AB231" s="14"/>
      <c r="AC231" s="10"/>
      <c r="AD231" s="15"/>
      <c r="AE231" s="15"/>
      <c r="AF231" s="15"/>
      <c r="AG231" s="15"/>
      <c r="AH231" s="10"/>
      <c r="AI231" s="10"/>
      <c r="AJ231" s="10"/>
      <c r="AK231" s="10"/>
      <c r="AL231" s="10"/>
      <c r="AM231" s="10"/>
      <c r="AN231" s="10"/>
      <c r="AO231" s="16"/>
      <c r="AP231" s="10"/>
      <c r="AQ231" s="10"/>
      <c r="AR231" s="10"/>
      <c r="AS231" s="17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2.75" customHeight="1">
      <c r="A232" s="10"/>
      <c r="B232" s="10"/>
      <c r="C232" s="10"/>
      <c r="D232" s="11"/>
      <c r="E232" s="11"/>
      <c r="F232" s="11"/>
      <c r="G232" s="12"/>
      <c r="H232" s="12"/>
      <c r="I232" s="12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  <c r="AA232" s="14"/>
      <c r="AB232" s="14"/>
      <c r="AC232" s="10"/>
      <c r="AD232" s="15"/>
      <c r="AE232" s="15"/>
      <c r="AF232" s="15"/>
      <c r="AG232" s="15"/>
      <c r="AH232" s="10"/>
      <c r="AI232" s="10"/>
      <c r="AJ232" s="10"/>
      <c r="AK232" s="10"/>
      <c r="AL232" s="10"/>
      <c r="AM232" s="10"/>
      <c r="AN232" s="10"/>
      <c r="AO232" s="16"/>
      <c r="AP232" s="10"/>
      <c r="AQ232" s="10"/>
      <c r="AR232" s="10"/>
      <c r="AS232" s="17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2.75" customHeight="1">
      <c r="A233" s="10"/>
      <c r="B233" s="10"/>
      <c r="C233" s="10"/>
      <c r="D233" s="11"/>
      <c r="E233" s="11"/>
      <c r="F233" s="11"/>
      <c r="G233" s="12"/>
      <c r="H233" s="12"/>
      <c r="I233" s="12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  <c r="AA233" s="14"/>
      <c r="AB233" s="14"/>
      <c r="AC233" s="10"/>
      <c r="AD233" s="15"/>
      <c r="AE233" s="15"/>
      <c r="AF233" s="15"/>
      <c r="AG233" s="15"/>
      <c r="AH233" s="10"/>
      <c r="AI233" s="10"/>
      <c r="AJ233" s="10"/>
      <c r="AK233" s="10"/>
      <c r="AL233" s="10"/>
      <c r="AM233" s="10"/>
      <c r="AN233" s="10"/>
      <c r="AO233" s="16"/>
      <c r="AP233" s="10"/>
      <c r="AQ233" s="10"/>
      <c r="AR233" s="10"/>
      <c r="AS233" s="17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2.75" customHeight="1">
      <c r="A234" s="10"/>
      <c r="B234" s="10"/>
      <c r="C234" s="10"/>
      <c r="D234" s="11"/>
      <c r="E234" s="11"/>
      <c r="F234" s="11"/>
      <c r="G234" s="12"/>
      <c r="H234" s="12"/>
      <c r="I234" s="12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  <c r="AA234" s="14"/>
      <c r="AB234" s="14"/>
      <c r="AC234" s="10"/>
      <c r="AD234" s="15"/>
      <c r="AE234" s="15"/>
      <c r="AF234" s="15"/>
      <c r="AG234" s="15"/>
      <c r="AH234" s="10"/>
      <c r="AI234" s="10"/>
      <c r="AJ234" s="10"/>
      <c r="AK234" s="10"/>
      <c r="AL234" s="10"/>
      <c r="AM234" s="10"/>
      <c r="AN234" s="10"/>
      <c r="AO234" s="16"/>
      <c r="AP234" s="10"/>
      <c r="AQ234" s="10"/>
      <c r="AR234" s="10"/>
      <c r="AS234" s="17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2.75" customHeight="1">
      <c r="A235" s="10"/>
      <c r="B235" s="10"/>
      <c r="C235" s="10"/>
      <c r="D235" s="11"/>
      <c r="E235" s="11"/>
      <c r="F235" s="11"/>
      <c r="G235" s="12"/>
      <c r="H235" s="12"/>
      <c r="I235" s="12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  <c r="AA235" s="14"/>
      <c r="AB235" s="14"/>
      <c r="AC235" s="10"/>
      <c r="AD235" s="15"/>
      <c r="AE235" s="15"/>
      <c r="AF235" s="15"/>
      <c r="AG235" s="15"/>
      <c r="AH235" s="10"/>
      <c r="AI235" s="10"/>
      <c r="AJ235" s="10"/>
      <c r="AK235" s="10"/>
      <c r="AL235" s="10"/>
      <c r="AM235" s="10"/>
      <c r="AN235" s="10"/>
      <c r="AO235" s="16"/>
      <c r="AP235" s="10"/>
      <c r="AQ235" s="10"/>
      <c r="AR235" s="10"/>
      <c r="AS235" s="17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2.75" customHeight="1">
      <c r="A236" s="10"/>
      <c r="B236" s="10"/>
      <c r="C236" s="10"/>
      <c r="D236" s="11"/>
      <c r="E236" s="11"/>
      <c r="F236" s="11"/>
      <c r="G236" s="12"/>
      <c r="H236" s="12"/>
      <c r="I236" s="12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  <c r="AA236" s="14"/>
      <c r="AB236" s="14"/>
      <c r="AC236" s="10"/>
      <c r="AD236" s="15"/>
      <c r="AE236" s="15"/>
      <c r="AF236" s="15"/>
      <c r="AG236" s="15"/>
      <c r="AH236" s="10"/>
      <c r="AI236" s="10"/>
      <c r="AJ236" s="10"/>
      <c r="AK236" s="10"/>
      <c r="AL236" s="10"/>
      <c r="AM236" s="10"/>
      <c r="AN236" s="10"/>
      <c r="AO236" s="16"/>
      <c r="AP236" s="10"/>
      <c r="AQ236" s="10"/>
      <c r="AR236" s="10"/>
      <c r="AS236" s="17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2.75" customHeight="1">
      <c r="A237" s="10"/>
      <c r="B237" s="10"/>
      <c r="C237" s="10"/>
      <c r="D237" s="11"/>
      <c r="E237" s="11"/>
      <c r="F237" s="11"/>
      <c r="G237" s="12"/>
      <c r="H237" s="12"/>
      <c r="I237" s="12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  <c r="AA237" s="14"/>
      <c r="AB237" s="14"/>
      <c r="AC237" s="10"/>
      <c r="AD237" s="15"/>
      <c r="AE237" s="15"/>
      <c r="AF237" s="15"/>
      <c r="AG237" s="15"/>
      <c r="AH237" s="10"/>
      <c r="AI237" s="10"/>
      <c r="AJ237" s="10"/>
      <c r="AK237" s="10"/>
      <c r="AL237" s="10"/>
      <c r="AM237" s="10"/>
      <c r="AN237" s="10"/>
      <c r="AO237" s="16"/>
      <c r="AP237" s="10"/>
      <c r="AQ237" s="10"/>
      <c r="AR237" s="10"/>
      <c r="AS237" s="17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2.75" customHeight="1">
      <c r="A238" s="10"/>
      <c r="B238" s="10"/>
      <c r="C238" s="10"/>
      <c r="D238" s="11"/>
      <c r="E238" s="11"/>
      <c r="F238" s="11"/>
      <c r="G238" s="12"/>
      <c r="H238" s="12"/>
      <c r="I238" s="12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  <c r="AA238" s="14"/>
      <c r="AB238" s="14"/>
      <c r="AC238" s="10"/>
      <c r="AD238" s="15"/>
      <c r="AE238" s="15"/>
      <c r="AF238" s="15"/>
      <c r="AG238" s="15"/>
      <c r="AH238" s="10"/>
      <c r="AI238" s="10"/>
      <c r="AJ238" s="10"/>
      <c r="AK238" s="10"/>
      <c r="AL238" s="10"/>
      <c r="AM238" s="10"/>
      <c r="AN238" s="10"/>
      <c r="AO238" s="16"/>
      <c r="AP238" s="10"/>
      <c r="AQ238" s="10"/>
      <c r="AR238" s="10"/>
      <c r="AS238" s="17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2.75" customHeight="1">
      <c r="A239" s="10"/>
      <c r="B239" s="10"/>
      <c r="C239" s="10"/>
      <c r="D239" s="11"/>
      <c r="E239" s="11"/>
      <c r="F239" s="11"/>
      <c r="G239" s="12"/>
      <c r="H239" s="12"/>
      <c r="I239" s="12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  <c r="AA239" s="14"/>
      <c r="AB239" s="14"/>
      <c r="AC239" s="10"/>
      <c r="AD239" s="15"/>
      <c r="AE239" s="15"/>
      <c r="AF239" s="15"/>
      <c r="AG239" s="15"/>
      <c r="AH239" s="10"/>
      <c r="AI239" s="10"/>
      <c r="AJ239" s="10"/>
      <c r="AK239" s="10"/>
      <c r="AL239" s="10"/>
      <c r="AM239" s="10"/>
      <c r="AN239" s="10"/>
      <c r="AO239" s="16"/>
      <c r="AP239" s="10"/>
      <c r="AQ239" s="10"/>
      <c r="AR239" s="10"/>
      <c r="AS239" s="17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2.75" customHeight="1">
      <c r="A240" s="10"/>
      <c r="B240" s="10"/>
      <c r="C240" s="10"/>
      <c r="D240" s="11"/>
      <c r="E240" s="11"/>
      <c r="F240" s="11"/>
      <c r="G240" s="12"/>
      <c r="H240" s="12"/>
      <c r="I240" s="12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  <c r="AA240" s="14"/>
      <c r="AB240" s="14"/>
      <c r="AC240" s="10"/>
      <c r="AD240" s="15"/>
      <c r="AE240" s="15"/>
      <c r="AF240" s="15"/>
      <c r="AG240" s="15"/>
      <c r="AH240" s="10"/>
      <c r="AI240" s="10"/>
      <c r="AJ240" s="10"/>
      <c r="AK240" s="10"/>
      <c r="AL240" s="10"/>
      <c r="AM240" s="10"/>
      <c r="AN240" s="10"/>
      <c r="AO240" s="16"/>
      <c r="AP240" s="10"/>
      <c r="AQ240" s="10"/>
      <c r="AR240" s="10"/>
      <c r="AS240" s="17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62" ht="12.75" customHeight="1">
      <c r="A241" s="10"/>
      <c r="B241" s="10"/>
      <c r="C241" s="10"/>
      <c r="D241" s="11"/>
      <c r="E241" s="11"/>
      <c r="F241" s="11"/>
      <c r="G241" s="12"/>
      <c r="H241" s="12"/>
      <c r="I241" s="12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  <c r="AA241" s="14"/>
      <c r="AB241" s="14"/>
      <c r="AC241" s="10"/>
      <c r="AD241" s="15"/>
      <c r="AE241" s="15"/>
      <c r="AF241" s="15"/>
      <c r="AG241" s="15"/>
      <c r="AH241" s="10"/>
      <c r="AI241" s="10"/>
      <c r="AJ241" s="10"/>
      <c r="AK241" s="10"/>
      <c r="AL241" s="10"/>
      <c r="AM241" s="10"/>
      <c r="AN241" s="10"/>
      <c r="AO241" s="16"/>
      <c r="AP241" s="10"/>
      <c r="AQ241" s="10"/>
      <c r="AR241" s="10"/>
      <c r="AS241" s="17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</row>
    <row r="242" spans="1:62" ht="12.75" customHeight="1">
      <c r="A242" s="10"/>
      <c r="B242" s="10"/>
      <c r="C242" s="10"/>
      <c r="D242" s="11"/>
      <c r="E242" s="11"/>
      <c r="F242" s="11"/>
      <c r="G242" s="12"/>
      <c r="H242" s="12"/>
      <c r="I242" s="12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  <c r="AA242" s="14"/>
      <c r="AB242" s="14"/>
      <c r="AC242" s="10"/>
      <c r="AD242" s="15"/>
      <c r="AE242" s="15"/>
      <c r="AF242" s="15"/>
      <c r="AG242" s="15"/>
      <c r="AH242" s="10"/>
      <c r="AI242" s="10"/>
      <c r="AJ242" s="10"/>
      <c r="AK242" s="10"/>
      <c r="AL242" s="10"/>
      <c r="AM242" s="10"/>
      <c r="AN242" s="10"/>
      <c r="AO242" s="16"/>
      <c r="AP242" s="10"/>
      <c r="AQ242" s="10"/>
      <c r="AR242" s="10"/>
      <c r="AS242" s="17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</row>
    <row r="243" spans="1:62" ht="12.75" customHeight="1">
      <c r="A243" s="10"/>
      <c r="B243" s="10"/>
      <c r="C243" s="10"/>
      <c r="D243" s="11"/>
      <c r="E243" s="11"/>
      <c r="F243" s="11"/>
      <c r="G243" s="12"/>
      <c r="H243" s="12"/>
      <c r="I243" s="12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  <c r="AA243" s="14"/>
      <c r="AB243" s="14"/>
      <c r="AC243" s="10"/>
      <c r="AD243" s="15"/>
      <c r="AE243" s="15"/>
      <c r="AF243" s="15"/>
      <c r="AG243" s="15"/>
      <c r="AH243" s="10"/>
      <c r="AI243" s="10"/>
      <c r="AJ243" s="10"/>
      <c r="AK243" s="10"/>
      <c r="AL243" s="10"/>
      <c r="AM243" s="10"/>
      <c r="AN243" s="10"/>
      <c r="AO243" s="16"/>
      <c r="AP243" s="10"/>
      <c r="AQ243" s="10"/>
      <c r="AR243" s="10"/>
      <c r="AS243" s="17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</row>
    <row r="244" spans="1:62" ht="12.75" customHeight="1">
      <c r="A244" s="10"/>
      <c r="B244" s="10"/>
      <c r="C244" s="10"/>
      <c r="D244" s="11"/>
      <c r="E244" s="11"/>
      <c r="F244" s="11"/>
      <c r="G244" s="12"/>
      <c r="H244" s="12"/>
      <c r="I244" s="12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  <c r="AA244" s="14"/>
      <c r="AB244" s="14"/>
      <c r="AC244" s="10"/>
      <c r="AD244" s="15"/>
      <c r="AE244" s="15"/>
      <c r="AF244" s="15"/>
      <c r="AG244" s="15"/>
      <c r="AH244" s="10"/>
      <c r="AI244" s="10"/>
      <c r="AJ244" s="10"/>
      <c r="AK244" s="10"/>
      <c r="AL244" s="10"/>
      <c r="AM244" s="10"/>
      <c r="AN244" s="10"/>
      <c r="AO244" s="16"/>
      <c r="AP244" s="10"/>
      <c r="AQ244" s="10"/>
      <c r="AR244" s="10"/>
      <c r="AS244" s="17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ht="12.75" customHeight="1">
      <c r="A245" s="10"/>
      <c r="B245" s="10"/>
      <c r="C245" s="10"/>
      <c r="D245" s="11"/>
      <c r="E245" s="11"/>
      <c r="F245" s="11"/>
      <c r="G245" s="12"/>
      <c r="H245" s="12"/>
      <c r="I245" s="12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  <c r="AA245" s="14"/>
      <c r="AB245" s="14"/>
      <c r="AC245" s="10"/>
      <c r="AD245" s="15"/>
      <c r="AE245" s="15"/>
      <c r="AF245" s="15"/>
      <c r="AG245" s="15"/>
      <c r="AH245" s="10"/>
      <c r="AI245" s="10"/>
      <c r="AJ245" s="10"/>
      <c r="AK245" s="10"/>
      <c r="AL245" s="10"/>
      <c r="AM245" s="10"/>
      <c r="AN245" s="10"/>
      <c r="AO245" s="16"/>
      <c r="AP245" s="10"/>
      <c r="AQ245" s="10"/>
      <c r="AR245" s="10"/>
      <c r="AS245" s="17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</row>
    <row r="246" spans="1:62" ht="12.75" customHeight="1">
      <c r="A246" s="10"/>
      <c r="B246" s="10"/>
      <c r="C246" s="10"/>
      <c r="D246" s="11"/>
      <c r="E246" s="11"/>
      <c r="F246" s="11"/>
      <c r="G246" s="12"/>
      <c r="H246" s="12"/>
      <c r="I246" s="12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  <c r="AA246" s="14"/>
      <c r="AB246" s="14"/>
      <c r="AC246" s="10"/>
      <c r="AD246" s="15"/>
      <c r="AE246" s="15"/>
      <c r="AF246" s="15"/>
      <c r="AG246" s="15"/>
      <c r="AH246" s="10"/>
      <c r="AI246" s="10"/>
      <c r="AJ246" s="10"/>
      <c r="AK246" s="10"/>
      <c r="AL246" s="10"/>
      <c r="AM246" s="10"/>
      <c r="AN246" s="10"/>
      <c r="AO246" s="16"/>
      <c r="AP246" s="10"/>
      <c r="AQ246" s="10"/>
      <c r="AR246" s="10"/>
      <c r="AS246" s="17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</row>
    <row r="247" spans="1:62" ht="12.75" customHeight="1">
      <c r="A247" s="10"/>
      <c r="B247" s="10"/>
      <c r="C247" s="10"/>
      <c r="D247" s="11"/>
      <c r="E247" s="11"/>
      <c r="F247" s="11"/>
      <c r="G247" s="12"/>
      <c r="H247" s="12"/>
      <c r="I247" s="12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  <c r="AA247" s="14"/>
      <c r="AB247" s="14"/>
      <c r="AC247" s="10"/>
      <c r="AD247" s="15"/>
      <c r="AE247" s="15"/>
      <c r="AF247" s="15"/>
      <c r="AG247" s="15"/>
      <c r="AH247" s="10"/>
      <c r="AI247" s="10"/>
      <c r="AJ247" s="10"/>
      <c r="AK247" s="10"/>
      <c r="AL247" s="10"/>
      <c r="AM247" s="10"/>
      <c r="AN247" s="10"/>
      <c r="AO247" s="16"/>
      <c r="AP247" s="10"/>
      <c r="AQ247" s="10"/>
      <c r="AR247" s="10"/>
      <c r="AS247" s="17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</row>
    <row r="248" spans="1:62" ht="12.75" customHeight="1">
      <c r="A248" s="10"/>
      <c r="B248" s="10"/>
      <c r="C248" s="10"/>
      <c r="D248" s="11"/>
      <c r="E248" s="11"/>
      <c r="F248" s="11"/>
      <c r="G248" s="12"/>
      <c r="H248" s="12"/>
      <c r="I248" s="12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  <c r="AA248" s="14"/>
      <c r="AB248" s="14"/>
      <c r="AC248" s="10"/>
      <c r="AD248" s="15"/>
      <c r="AE248" s="15"/>
      <c r="AF248" s="15"/>
      <c r="AG248" s="15"/>
      <c r="AH248" s="10"/>
      <c r="AI248" s="10"/>
      <c r="AJ248" s="10"/>
      <c r="AK248" s="10"/>
      <c r="AL248" s="10"/>
      <c r="AM248" s="10"/>
      <c r="AN248" s="10"/>
      <c r="AO248" s="16"/>
      <c r="AP248" s="10"/>
      <c r="AQ248" s="10"/>
      <c r="AR248" s="10"/>
      <c r="AS248" s="17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</row>
    <row r="249" spans="1:62" ht="12.75" customHeight="1">
      <c r="A249" s="10"/>
      <c r="B249" s="10"/>
      <c r="C249" s="10"/>
      <c r="D249" s="11"/>
      <c r="E249" s="11"/>
      <c r="F249" s="11"/>
      <c r="G249" s="12"/>
      <c r="H249" s="12"/>
      <c r="I249" s="12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  <c r="AA249" s="14"/>
      <c r="AB249" s="14"/>
      <c r="AC249" s="10"/>
      <c r="AD249" s="15"/>
      <c r="AE249" s="15"/>
      <c r="AF249" s="15"/>
      <c r="AG249" s="15"/>
      <c r="AH249" s="10"/>
      <c r="AI249" s="10"/>
      <c r="AJ249" s="10"/>
      <c r="AK249" s="10"/>
      <c r="AL249" s="10"/>
      <c r="AM249" s="10"/>
      <c r="AN249" s="10"/>
      <c r="AO249" s="16"/>
      <c r="AP249" s="10"/>
      <c r="AQ249" s="10"/>
      <c r="AR249" s="10"/>
      <c r="AS249" s="17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ht="12.75" customHeight="1">
      <c r="A250" s="10"/>
      <c r="B250" s="10"/>
      <c r="C250" s="10"/>
      <c r="D250" s="11"/>
      <c r="E250" s="11"/>
      <c r="F250" s="11"/>
      <c r="G250" s="12"/>
      <c r="H250" s="12"/>
      <c r="I250" s="12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  <c r="AA250" s="14"/>
      <c r="AB250" s="14"/>
      <c r="AC250" s="10"/>
      <c r="AD250" s="15"/>
      <c r="AE250" s="15"/>
      <c r="AF250" s="15"/>
      <c r="AG250" s="15"/>
      <c r="AH250" s="10"/>
      <c r="AI250" s="10"/>
      <c r="AJ250" s="10"/>
      <c r="AK250" s="10"/>
      <c r="AL250" s="10"/>
      <c r="AM250" s="10"/>
      <c r="AN250" s="10"/>
      <c r="AO250" s="16"/>
      <c r="AP250" s="10"/>
      <c r="AQ250" s="10"/>
      <c r="AR250" s="10"/>
      <c r="AS250" s="17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</row>
    <row r="251" spans="1:62" ht="12.75" customHeight="1">
      <c r="A251" s="10"/>
      <c r="B251" s="10"/>
      <c r="C251" s="10"/>
      <c r="D251" s="11"/>
      <c r="E251" s="11"/>
      <c r="F251" s="11"/>
      <c r="G251" s="12"/>
      <c r="H251" s="12"/>
      <c r="I251" s="12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  <c r="AA251" s="14"/>
      <c r="AB251" s="14"/>
      <c r="AC251" s="10"/>
      <c r="AD251" s="15"/>
      <c r="AE251" s="15"/>
      <c r="AF251" s="15"/>
      <c r="AG251" s="15"/>
      <c r="AH251" s="10"/>
      <c r="AI251" s="10"/>
      <c r="AJ251" s="10"/>
      <c r="AK251" s="10"/>
      <c r="AL251" s="10"/>
      <c r="AM251" s="10"/>
      <c r="AN251" s="10"/>
      <c r="AO251" s="16"/>
      <c r="AP251" s="10"/>
      <c r="AQ251" s="10"/>
      <c r="AR251" s="10"/>
      <c r="AS251" s="17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</row>
    <row r="252" spans="1:62" ht="12.75" customHeight="1">
      <c r="A252" s="10"/>
      <c r="B252" s="10"/>
      <c r="C252" s="10"/>
      <c r="D252" s="11"/>
      <c r="E252" s="11"/>
      <c r="F252" s="11"/>
      <c r="G252" s="12"/>
      <c r="H252" s="12"/>
      <c r="I252" s="12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  <c r="AA252" s="14"/>
      <c r="AB252" s="14"/>
      <c r="AC252" s="10"/>
      <c r="AD252" s="15"/>
      <c r="AE252" s="15"/>
      <c r="AF252" s="15"/>
      <c r="AG252" s="15"/>
      <c r="AH252" s="10"/>
      <c r="AI252" s="10"/>
      <c r="AJ252" s="10"/>
      <c r="AK252" s="10"/>
      <c r="AL252" s="10"/>
      <c r="AM252" s="10"/>
      <c r="AN252" s="10"/>
      <c r="AO252" s="16"/>
      <c r="AP252" s="10"/>
      <c r="AQ252" s="10"/>
      <c r="AR252" s="10"/>
      <c r="AS252" s="17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</row>
    <row r="253" spans="1:62" ht="12.75" customHeight="1">
      <c r="A253" s="10"/>
      <c r="B253" s="10"/>
      <c r="C253" s="10"/>
      <c r="D253" s="11"/>
      <c r="E253" s="11"/>
      <c r="F253" s="11"/>
      <c r="G253" s="12"/>
      <c r="H253" s="12"/>
      <c r="I253" s="12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  <c r="AA253" s="14"/>
      <c r="AB253" s="14"/>
      <c r="AC253" s="10"/>
      <c r="AD253" s="15"/>
      <c r="AE253" s="15"/>
      <c r="AF253" s="15"/>
      <c r="AG253" s="15"/>
      <c r="AH253" s="10"/>
      <c r="AI253" s="10"/>
      <c r="AJ253" s="10"/>
      <c r="AK253" s="10"/>
      <c r="AL253" s="10"/>
      <c r="AM253" s="10"/>
      <c r="AN253" s="10"/>
      <c r="AO253" s="16"/>
      <c r="AP253" s="10"/>
      <c r="AQ253" s="10"/>
      <c r="AR253" s="10"/>
      <c r="AS253" s="17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</row>
    <row r="254" spans="1:62" ht="12.75" customHeight="1">
      <c r="A254" s="10"/>
      <c r="B254" s="10"/>
      <c r="C254" s="10"/>
      <c r="D254" s="11"/>
      <c r="E254" s="11"/>
      <c r="F254" s="11"/>
      <c r="G254" s="12"/>
      <c r="H254" s="12"/>
      <c r="I254" s="12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  <c r="AA254" s="14"/>
      <c r="AB254" s="14"/>
      <c r="AC254" s="10"/>
      <c r="AD254" s="15"/>
      <c r="AE254" s="15"/>
      <c r="AF254" s="15"/>
      <c r="AG254" s="15"/>
      <c r="AH254" s="10"/>
      <c r="AI254" s="10"/>
      <c r="AJ254" s="10"/>
      <c r="AK254" s="10"/>
      <c r="AL254" s="10"/>
      <c r="AM254" s="10"/>
      <c r="AN254" s="10"/>
      <c r="AO254" s="16"/>
      <c r="AP254" s="10"/>
      <c r="AQ254" s="10"/>
      <c r="AR254" s="10"/>
      <c r="AS254" s="17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ht="12.75" customHeight="1">
      <c r="A255" s="10"/>
      <c r="B255" s="10"/>
      <c r="C255" s="10"/>
      <c r="D255" s="11"/>
      <c r="E255" s="11"/>
      <c r="F255" s="11"/>
      <c r="G255" s="12"/>
      <c r="H255" s="12"/>
      <c r="I255" s="12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  <c r="AA255" s="14"/>
      <c r="AB255" s="14"/>
      <c r="AC255" s="10"/>
      <c r="AD255" s="15"/>
      <c r="AE255" s="15"/>
      <c r="AF255" s="15"/>
      <c r="AG255" s="15"/>
      <c r="AH255" s="10"/>
      <c r="AI255" s="10"/>
      <c r="AJ255" s="10"/>
      <c r="AK255" s="10"/>
      <c r="AL255" s="10"/>
      <c r="AM255" s="10"/>
      <c r="AN255" s="10"/>
      <c r="AO255" s="16"/>
      <c r="AP255" s="10"/>
      <c r="AQ255" s="10"/>
      <c r="AR255" s="10"/>
      <c r="AS255" s="17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</row>
    <row r="256" spans="1:62" ht="12.75" customHeight="1">
      <c r="A256" s="10"/>
      <c r="B256" s="10"/>
      <c r="C256" s="10"/>
      <c r="D256" s="11"/>
      <c r="E256" s="11"/>
      <c r="F256" s="11"/>
      <c r="G256" s="12"/>
      <c r="H256" s="12"/>
      <c r="I256" s="12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  <c r="AA256" s="14"/>
      <c r="AB256" s="14"/>
      <c r="AC256" s="10"/>
      <c r="AD256" s="15"/>
      <c r="AE256" s="15"/>
      <c r="AF256" s="15"/>
      <c r="AG256" s="15"/>
      <c r="AH256" s="10"/>
      <c r="AI256" s="10"/>
      <c r="AJ256" s="10"/>
      <c r="AK256" s="10"/>
      <c r="AL256" s="10"/>
      <c r="AM256" s="10"/>
      <c r="AN256" s="10"/>
      <c r="AO256" s="16"/>
      <c r="AP256" s="10"/>
      <c r="AQ256" s="10"/>
      <c r="AR256" s="10"/>
      <c r="AS256" s="17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</row>
    <row r="257" spans="1:62" ht="12.75" customHeight="1">
      <c r="A257" s="10"/>
      <c r="B257" s="10"/>
      <c r="C257" s="10"/>
      <c r="D257" s="11"/>
      <c r="E257" s="11"/>
      <c r="F257" s="11"/>
      <c r="G257" s="12"/>
      <c r="H257" s="12"/>
      <c r="I257" s="12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  <c r="AA257" s="14"/>
      <c r="AB257" s="14"/>
      <c r="AC257" s="10"/>
      <c r="AD257" s="15"/>
      <c r="AE257" s="15"/>
      <c r="AF257" s="15"/>
      <c r="AG257" s="15"/>
      <c r="AH257" s="10"/>
      <c r="AI257" s="10"/>
      <c r="AJ257" s="10"/>
      <c r="AK257" s="10"/>
      <c r="AL257" s="10"/>
      <c r="AM257" s="10"/>
      <c r="AN257" s="10"/>
      <c r="AO257" s="16"/>
      <c r="AP257" s="10"/>
      <c r="AQ257" s="10"/>
      <c r="AR257" s="10"/>
      <c r="AS257" s="17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</row>
    <row r="258" spans="1:62" ht="12.75" customHeight="1">
      <c r="A258" s="10"/>
      <c r="B258" s="10"/>
      <c r="C258" s="10"/>
      <c r="D258" s="11"/>
      <c r="E258" s="11"/>
      <c r="F258" s="11"/>
      <c r="G258" s="12"/>
      <c r="H258" s="12"/>
      <c r="I258" s="12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  <c r="AA258" s="14"/>
      <c r="AB258" s="14"/>
      <c r="AC258" s="10"/>
      <c r="AD258" s="15"/>
      <c r="AE258" s="15"/>
      <c r="AF258" s="15"/>
      <c r="AG258" s="15"/>
      <c r="AH258" s="10"/>
      <c r="AI258" s="10"/>
      <c r="AJ258" s="10"/>
      <c r="AK258" s="10"/>
      <c r="AL258" s="10"/>
      <c r="AM258" s="10"/>
      <c r="AN258" s="10"/>
      <c r="AO258" s="16"/>
      <c r="AP258" s="10"/>
      <c r="AQ258" s="10"/>
      <c r="AR258" s="10"/>
      <c r="AS258" s="17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</row>
    <row r="259" spans="1:62" ht="12.75" customHeight="1">
      <c r="A259" s="10"/>
      <c r="B259" s="10"/>
      <c r="C259" s="10"/>
      <c r="D259" s="11"/>
      <c r="E259" s="11"/>
      <c r="F259" s="11"/>
      <c r="G259" s="12"/>
      <c r="H259" s="12"/>
      <c r="I259" s="12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  <c r="AA259" s="14"/>
      <c r="AB259" s="14"/>
      <c r="AC259" s="10"/>
      <c r="AD259" s="15"/>
      <c r="AE259" s="15"/>
      <c r="AF259" s="15"/>
      <c r="AG259" s="15"/>
      <c r="AH259" s="10"/>
      <c r="AI259" s="10"/>
      <c r="AJ259" s="10"/>
      <c r="AK259" s="10"/>
      <c r="AL259" s="10"/>
      <c r="AM259" s="10"/>
      <c r="AN259" s="10"/>
      <c r="AO259" s="16"/>
      <c r="AP259" s="10"/>
      <c r="AQ259" s="10"/>
      <c r="AR259" s="10"/>
      <c r="AS259" s="17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ht="12.75" customHeight="1">
      <c r="A260" s="10"/>
      <c r="B260" s="10"/>
      <c r="C260" s="10"/>
      <c r="D260" s="11"/>
      <c r="E260" s="11"/>
      <c r="F260" s="11"/>
      <c r="G260" s="12"/>
      <c r="H260" s="12"/>
      <c r="I260" s="12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  <c r="AA260" s="14"/>
      <c r="AB260" s="14"/>
      <c r="AC260" s="10"/>
      <c r="AD260" s="15"/>
      <c r="AE260" s="15"/>
      <c r="AF260" s="15"/>
      <c r="AG260" s="15"/>
      <c r="AH260" s="10"/>
      <c r="AI260" s="10"/>
      <c r="AJ260" s="10"/>
      <c r="AK260" s="10"/>
      <c r="AL260" s="10"/>
      <c r="AM260" s="10"/>
      <c r="AN260" s="10"/>
      <c r="AO260" s="16"/>
      <c r="AP260" s="10"/>
      <c r="AQ260" s="10"/>
      <c r="AR260" s="10"/>
      <c r="AS260" s="17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</row>
    <row r="261" spans="1:62" ht="12.75" customHeight="1">
      <c r="A261" s="10"/>
      <c r="B261" s="10"/>
      <c r="C261" s="10"/>
      <c r="D261" s="11"/>
      <c r="E261" s="11"/>
      <c r="F261" s="11"/>
      <c r="G261" s="12"/>
      <c r="H261" s="12"/>
      <c r="I261" s="12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  <c r="AA261" s="14"/>
      <c r="AB261" s="14"/>
      <c r="AC261" s="10"/>
      <c r="AD261" s="15"/>
      <c r="AE261" s="15"/>
      <c r="AF261" s="15"/>
      <c r="AG261" s="15"/>
      <c r="AH261" s="10"/>
      <c r="AI261" s="10"/>
      <c r="AJ261" s="10"/>
      <c r="AK261" s="10"/>
      <c r="AL261" s="10"/>
      <c r="AM261" s="10"/>
      <c r="AN261" s="10"/>
      <c r="AO261" s="16"/>
      <c r="AP261" s="10"/>
      <c r="AQ261" s="10"/>
      <c r="AR261" s="10"/>
      <c r="AS261" s="17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</row>
    <row r="262" spans="1:62" ht="12.75" customHeight="1">
      <c r="A262" s="10"/>
      <c r="B262" s="10"/>
      <c r="C262" s="10"/>
      <c r="D262" s="11"/>
      <c r="E262" s="11"/>
      <c r="F262" s="11"/>
      <c r="G262" s="12"/>
      <c r="H262" s="12"/>
      <c r="I262" s="12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  <c r="AA262" s="14"/>
      <c r="AB262" s="14"/>
      <c r="AC262" s="10"/>
      <c r="AD262" s="15"/>
      <c r="AE262" s="15"/>
      <c r="AF262" s="15"/>
      <c r="AG262" s="15"/>
      <c r="AH262" s="10"/>
      <c r="AI262" s="10"/>
      <c r="AJ262" s="10"/>
      <c r="AK262" s="10"/>
      <c r="AL262" s="10"/>
      <c r="AM262" s="10"/>
      <c r="AN262" s="10"/>
      <c r="AO262" s="16"/>
      <c r="AP262" s="10"/>
      <c r="AQ262" s="10"/>
      <c r="AR262" s="10"/>
      <c r="AS262" s="17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</row>
    <row r="263" spans="1:62" ht="12.75" customHeight="1">
      <c r="A263" s="10"/>
      <c r="B263" s="10"/>
      <c r="C263" s="10"/>
      <c r="D263" s="11"/>
      <c r="E263" s="11"/>
      <c r="F263" s="11"/>
      <c r="G263" s="12"/>
      <c r="H263" s="12"/>
      <c r="I263" s="12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  <c r="AA263" s="14"/>
      <c r="AB263" s="14"/>
      <c r="AC263" s="10"/>
      <c r="AD263" s="15"/>
      <c r="AE263" s="15"/>
      <c r="AF263" s="15"/>
      <c r="AG263" s="15"/>
      <c r="AH263" s="10"/>
      <c r="AI263" s="10"/>
      <c r="AJ263" s="10"/>
      <c r="AK263" s="10"/>
      <c r="AL263" s="10"/>
      <c r="AM263" s="10"/>
      <c r="AN263" s="10"/>
      <c r="AO263" s="16"/>
      <c r="AP263" s="10"/>
      <c r="AQ263" s="10"/>
      <c r="AR263" s="10"/>
      <c r="AS263" s="17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</row>
    <row r="264" spans="1:62" ht="12.75" customHeight="1">
      <c r="A264" s="10"/>
      <c r="B264" s="10"/>
      <c r="C264" s="10"/>
      <c r="D264" s="11"/>
      <c r="E264" s="11"/>
      <c r="F264" s="11"/>
      <c r="G264" s="12"/>
      <c r="H264" s="12"/>
      <c r="I264" s="12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  <c r="AA264" s="14"/>
      <c r="AB264" s="14"/>
      <c r="AC264" s="10"/>
      <c r="AD264" s="15"/>
      <c r="AE264" s="15"/>
      <c r="AF264" s="15"/>
      <c r="AG264" s="15"/>
      <c r="AH264" s="10"/>
      <c r="AI264" s="10"/>
      <c r="AJ264" s="10"/>
      <c r="AK264" s="10"/>
      <c r="AL264" s="10"/>
      <c r="AM264" s="10"/>
      <c r="AN264" s="10"/>
      <c r="AO264" s="16"/>
      <c r="AP264" s="10"/>
      <c r="AQ264" s="10"/>
      <c r="AR264" s="10"/>
      <c r="AS264" s="17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</row>
    <row r="265" spans="1:62" ht="12.75" customHeight="1">
      <c r="A265" s="10"/>
      <c r="B265" s="10"/>
      <c r="C265" s="10"/>
      <c r="D265" s="11"/>
      <c r="E265" s="11"/>
      <c r="F265" s="11"/>
      <c r="G265" s="12"/>
      <c r="H265" s="12"/>
      <c r="I265" s="12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  <c r="AA265" s="14"/>
      <c r="AB265" s="14"/>
      <c r="AC265" s="10"/>
      <c r="AD265" s="15"/>
      <c r="AE265" s="15"/>
      <c r="AF265" s="15"/>
      <c r="AG265" s="15"/>
      <c r="AH265" s="10"/>
      <c r="AI265" s="10"/>
      <c r="AJ265" s="10"/>
      <c r="AK265" s="10"/>
      <c r="AL265" s="10"/>
      <c r="AM265" s="10"/>
      <c r="AN265" s="10"/>
      <c r="AO265" s="16"/>
      <c r="AP265" s="10"/>
      <c r="AQ265" s="10"/>
      <c r="AR265" s="10"/>
      <c r="AS265" s="17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</row>
    <row r="266" spans="1:62" ht="12.75" customHeight="1">
      <c r="A266" s="10"/>
      <c r="B266" s="10"/>
      <c r="C266" s="10"/>
      <c r="D266" s="11"/>
      <c r="E266" s="11"/>
      <c r="F266" s="11"/>
      <c r="G266" s="12"/>
      <c r="H266" s="12"/>
      <c r="I266" s="12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  <c r="AA266" s="14"/>
      <c r="AB266" s="14"/>
      <c r="AC266" s="10"/>
      <c r="AD266" s="15"/>
      <c r="AE266" s="15"/>
      <c r="AF266" s="15"/>
      <c r="AG266" s="15"/>
      <c r="AH266" s="10"/>
      <c r="AI266" s="10"/>
      <c r="AJ266" s="10"/>
      <c r="AK266" s="10"/>
      <c r="AL266" s="10"/>
      <c r="AM266" s="10"/>
      <c r="AN266" s="10"/>
      <c r="AO266" s="16"/>
      <c r="AP266" s="10"/>
      <c r="AQ266" s="10"/>
      <c r="AR266" s="10"/>
      <c r="AS266" s="17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</row>
    <row r="267" spans="1:62" ht="12.75" customHeight="1">
      <c r="A267" s="10"/>
      <c r="B267" s="10"/>
      <c r="C267" s="10"/>
      <c r="D267" s="11"/>
      <c r="E267" s="11"/>
      <c r="F267" s="11"/>
      <c r="G267" s="12"/>
      <c r="H267" s="12"/>
      <c r="I267" s="12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  <c r="AA267" s="14"/>
      <c r="AB267" s="14"/>
      <c r="AC267" s="10"/>
      <c r="AD267" s="15"/>
      <c r="AE267" s="15"/>
      <c r="AF267" s="15"/>
      <c r="AG267" s="15"/>
      <c r="AH267" s="10"/>
      <c r="AI267" s="10"/>
      <c r="AJ267" s="10"/>
      <c r="AK267" s="10"/>
      <c r="AL267" s="10"/>
      <c r="AM267" s="10"/>
      <c r="AN267" s="10"/>
      <c r="AO267" s="16"/>
      <c r="AP267" s="10"/>
      <c r="AQ267" s="10"/>
      <c r="AR267" s="10"/>
      <c r="AS267" s="17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</row>
    <row r="268" spans="1:62" ht="12.75" customHeight="1">
      <c r="A268" s="10"/>
      <c r="B268" s="10"/>
      <c r="C268" s="10"/>
      <c r="D268" s="11"/>
      <c r="E268" s="11"/>
      <c r="F268" s="11"/>
      <c r="G268" s="12"/>
      <c r="H268" s="12"/>
      <c r="I268" s="12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  <c r="AA268" s="14"/>
      <c r="AB268" s="14"/>
      <c r="AC268" s="10"/>
      <c r="AD268" s="15"/>
      <c r="AE268" s="15"/>
      <c r="AF268" s="15"/>
      <c r="AG268" s="15"/>
      <c r="AH268" s="10"/>
      <c r="AI268" s="10"/>
      <c r="AJ268" s="10"/>
      <c r="AK268" s="10"/>
      <c r="AL268" s="10"/>
      <c r="AM268" s="10"/>
      <c r="AN268" s="10"/>
      <c r="AO268" s="16"/>
      <c r="AP268" s="10"/>
      <c r="AQ268" s="10"/>
      <c r="AR268" s="10"/>
      <c r="AS268" s="17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</row>
    <row r="269" spans="1:62" ht="12.75" customHeight="1">
      <c r="A269" s="10"/>
      <c r="B269" s="10"/>
      <c r="C269" s="10"/>
      <c r="D269" s="11"/>
      <c r="E269" s="11"/>
      <c r="F269" s="11"/>
      <c r="G269" s="12"/>
      <c r="H269" s="12"/>
      <c r="I269" s="12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  <c r="AA269" s="14"/>
      <c r="AB269" s="14"/>
      <c r="AC269" s="10"/>
      <c r="AD269" s="15"/>
      <c r="AE269" s="15"/>
      <c r="AF269" s="15"/>
      <c r="AG269" s="15"/>
      <c r="AH269" s="10"/>
      <c r="AI269" s="10"/>
      <c r="AJ269" s="10"/>
      <c r="AK269" s="10"/>
      <c r="AL269" s="10"/>
      <c r="AM269" s="10"/>
      <c r="AN269" s="10"/>
      <c r="AO269" s="16"/>
      <c r="AP269" s="10"/>
      <c r="AQ269" s="10"/>
      <c r="AR269" s="10"/>
      <c r="AS269" s="17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ht="12.75" customHeight="1">
      <c r="A270" s="10"/>
      <c r="B270" s="10"/>
      <c r="C270" s="10"/>
      <c r="D270" s="11"/>
      <c r="E270" s="11"/>
      <c r="F270" s="11"/>
      <c r="G270" s="12"/>
      <c r="H270" s="12"/>
      <c r="I270" s="12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/>
      <c r="AA270" s="14"/>
      <c r="AB270" s="14"/>
      <c r="AC270" s="10"/>
      <c r="AD270" s="15"/>
      <c r="AE270" s="15"/>
      <c r="AF270" s="15"/>
      <c r="AG270" s="15"/>
      <c r="AH270" s="10"/>
      <c r="AI270" s="10"/>
      <c r="AJ270" s="10"/>
      <c r="AK270" s="10"/>
      <c r="AL270" s="10"/>
      <c r="AM270" s="10"/>
      <c r="AN270" s="10"/>
      <c r="AO270" s="16"/>
      <c r="AP270" s="10"/>
      <c r="AQ270" s="10"/>
      <c r="AR270" s="10"/>
      <c r="AS270" s="17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</row>
    <row r="271" spans="1:62" ht="12.75" customHeight="1">
      <c r="A271" s="10"/>
      <c r="B271" s="10"/>
      <c r="C271" s="10"/>
      <c r="D271" s="11"/>
      <c r="E271" s="11"/>
      <c r="F271" s="11"/>
      <c r="G271" s="12"/>
      <c r="H271" s="12"/>
      <c r="I271" s="12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  <c r="AA271" s="14"/>
      <c r="AB271" s="14"/>
      <c r="AC271" s="10"/>
      <c r="AD271" s="15"/>
      <c r="AE271" s="15"/>
      <c r="AF271" s="15"/>
      <c r="AG271" s="15"/>
      <c r="AH271" s="10"/>
      <c r="AI271" s="10"/>
      <c r="AJ271" s="10"/>
      <c r="AK271" s="10"/>
      <c r="AL271" s="10"/>
      <c r="AM271" s="10"/>
      <c r="AN271" s="10"/>
      <c r="AO271" s="16"/>
      <c r="AP271" s="10"/>
      <c r="AQ271" s="10"/>
      <c r="AR271" s="10"/>
      <c r="AS271" s="17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</row>
    <row r="272" spans="1:62" ht="12.75" customHeight="1">
      <c r="A272" s="10"/>
      <c r="B272" s="10"/>
      <c r="C272" s="10"/>
      <c r="D272" s="11"/>
      <c r="E272" s="11"/>
      <c r="F272" s="11"/>
      <c r="G272" s="12"/>
      <c r="H272" s="12"/>
      <c r="I272" s="12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/>
      <c r="AA272" s="14"/>
      <c r="AB272" s="14"/>
      <c r="AC272" s="10"/>
      <c r="AD272" s="15"/>
      <c r="AE272" s="15"/>
      <c r="AF272" s="15"/>
      <c r="AG272" s="15"/>
      <c r="AH272" s="10"/>
      <c r="AI272" s="10"/>
      <c r="AJ272" s="10"/>
      <c r="AK272" s="10"/>
      <c r="AL272" s="10"/>
      <c r="AM272" s="10"/>
      <c r="AN272" s="10"/>
      <c r="AO272" s="16"/>
      <c r="AP272" s="10"/>
      <c r="AQ272" s="10"/>
      <c r="AR272" s="10"/>
      <c r="AS272" s="17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</row>
    <row r="273" spans="1:62" ht="12.75" customHeight="1">
      <c r="A273" s="10"/>
      <c r="B273" s="10"/>
      <c r="C273" s="10"/>
      <c r="D273" s="11"/>
      <c r="E273" s="11"/>
      <c r="F273" s="11"/>
      <c r="G273" s="12"/>
      <c r="H273" s="12"/>
      <c r="I273" s="12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  <c r="AA273" s="14"/>
      <c r="AB273" s="14"/>
      <c r="AC273" s="10"/>
      <c r="AD273" s="15"/>
      <c r="AE273" s="15"/>
      <c r="AF273" s="15"/>
      <c r="AG273" s="15"/>
      <c r="AH273" s="10"/>
      <c r="AI273" s="10"/>
      <c r="AJ273" s="10"/>
      <c r="AK273" s="10"/>
      <c r="AL273" s="10"/>
      <c r="AM273" s="10"/>
      <c r="AN273" s="10"/>
      <c r="AO273" s="16"/>
      <c r="AP273" s="10"/>
      <c r="AQ273" s="10"/>
      <c r="AR273" s="10"/>
      <c r="AS273" s="17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</row>
    <row r="274" spans="1:62" ht="12.75" customHeight="1">
      <c r="A274" s="10"/>
      <c r="B274" s="10"/>
      <c r="C274" s="10"/>
      <c r="D274" s="11"/>
      <c r="E274" s="11"/>
      <c r="F274" s="11"/>
      <c r="G274" s="12"/>
      <c r="H274" s="12"/>
      <c r="I274" s="12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4"/>
      <c r="AA274" s="14"/>
      <c r="AB274" s="14"/>
      <c r="AC274" s="10"/>
      <c r="AD274" s="15"/>
      <c r="AE274" s="15"/>
      <c r="AF274" s="15"/>
      <c r="AG274" s="15"/>
      <c r="AH274" s="10"/>
      <c r="AI274" s="10"/>
      <c r="AJ274" s="10"/>
      <c r="AK274" s="10"/>
      <c r="AL274" s="10"/>
      <c r="AM274" s="10"/>
      <c r="AN274" s="10"/>
      <c r="AO274" s="16"/>
      <c r="AP274" s="10"/>
      <c r="AQ274" s="10"/>
      <c r="AR274" s="10"/>
      <c r="AS274" s="17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ht="12.75" customHeight="1">
      <c r="A275" s="10"/>
      <c r="B275" s="10"/>
      <c r="C275" s="10"/>
      <c r="D275" s="11"/>
      <c r="E275" s="11"/>
      <c r="F275" s="11"/>
      <c r="G275" s="12"/>
      <c r="H275" s="12"/>
      <c r="I275" s="12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  <c r="AA275" s="14"/>
      <c r="AB275" s="14"/>
      <c r="AC275" s="10"/>
      <c r="AD275" s="15"/>
      <c r="AE275" s="15"/>
      <c r="AF275" s="15"/>
      <c r="AG275" s="15"/>
      <c r="AH275" s="10"/>
      <c r="AI275" s="10"/>
      <c r="AJ275" s="10"/>
      <c r="AK275" s="10"/>
      <c r="AL275" s="10"/>
      <c r="AM275" s="10"/>
      <c r="AN275" s="10"/>
      <c r="AO275" s="16"/>
      <c r="AP275" s="10"/>
      <c r="AQ275" s="10"/>
      <c r="AR275" s="10"/>
      <c r="AS275" s="17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</row>
    <row r="276" spans="1:62" ht="12.75" customHeight="1">
      <c r="A276" s="10"/>
      <c r="B276" s="10"/>
      <c r="C276" s="10"/>
      <c r="D276" s="11"/>
      <c r="E276" s="11"/>
      <c r="F276" s="11"/>
      <c r="G276" s="12"/>
      <c r="H276" s="12"/>
      <c r="I276" s="12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4"/>
      <c r="AA276" s="14"/>
      <c r="AB276" s="14"/>
      <c r="AC276" s="10"/>
      <c r="AD276" s="15"/>
      <c r="AE276" s="15"/>
      <c r="AF276" s="15"/>
      <c r="AG276" s="15"/>
      <c r="AH276" s="10"/>
      <c r="AI276" s="10"/>
      <c r="AJ276" s="10"/>
      <c r="AK276" s="10"/>
      <c r="AL276" s="10"/>
      <c r="AM276" s="10"/>
      <c r="AN276" s="10"/>
      <c r="AO276" s="16"/>
      <c r="AP276" s="10"/>
      <c r="AQ276" s="10"/>
      <c r="AR276" s="10"/>
      <c r="AS276" s="17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</row>
    <row r="277" spans="1:62" ht="12.75" customHeight="1">
      <c r="A277" s="10"/>
      <c r="B277" s="10"/>
      <c r="C277" s="10"/>
      <c r="D277" s="11"/>
      <c r="E277" s="11"/>
      <c r="F277" s="11"/>
      <c r="G277" s="12"/>
      <c r="H277" s="12"/>
      <c r="I277" s="12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  <c r="AA277" s="14"/>
      <c r="AB277" s="14"/>
      <c r="AC277" s="10"/>
      <c r="AD277" s="15"/>
      <c r="AE277" s="15"/>
      <c r="AF277" s="15"/>
      <c r="AG277" s="15"/>
      <c r="AH277" s="10"/>
      <c r="AI277" s="10"/>
      <c r="AJ277" s="10"/>
      <c r="AK277" s="10"/>
      <c r="AL277" s="10"/>
      <c r="AM277" s="10"/>
      <c r="AN277" s="10"/>
      <c r="AO277" s="16"/>
      <c r="AP277" s="10"/>
      <c r="AQ277" s="10"/>
      <c r="AR277" s="10"/>
      <c r="AS277" s="17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</row>
    <row r="278" spans="1:62" ht="12.75" customHeight="1">
      <c r="A278" s="10"/>
      <c r="B278" s="10"/>
      <c r="C278" s="10"/>
      <c r="D278" s="11"/>
      <c r="E278" s="11"/>
      <c r="F278" s="11"/>
      <c r="G278" s="12"/>
      <c r="H278" s="12"/>
      <c r="I278" s="12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4"/>
      <c r="AA278" s="14"/>
      <c r="AB278" s="14"/>
      <c r="AC278" s="10"/>
      <c r="AD278" s="15"/>
      <c r="AE278" s="15"/>
      <c r="AF278" s="15"/>
      <c r="AG278" s="15"/>
      <c r="AH278" s="10"/>
      <c r="AI278" s="10"/>
      <c r="AJ278" s="10"/>
      <c r="AK278" s="10"/>
      <c r="AL278" s="10"/>
      <c r="AM278" s="10"/>
      <c r="AN278" s="10"/>
      <c r="AO278" s="16"/>
      <c r="AP278" s="10"/>
      <c r="AQ278" s="10"/>
      <c r="AR278" s="10"/>
      <c r="AS278" s="17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</row>
    <row r="279" spans="1:62" ht="12.75" customHeight="1">
      <c r="A279" s="10"/>
      <c r="B279" s="10"/>
      <c r="C279" s="10"/>
      <c r="D279" s="11"/>
      <c r="E279" s="11"/>
      <c r="F279" s="11"/>
      <c r="G279" s="12"/>
      <c r="H279" s="12"/>
      <c r="I279" s="12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  <c r="AA279" s="14"/>
      <c r="AB279" s="14"/>
      <c r="AC279" s="10"/>
      <c r="AD279" s="15"/>
      <c r="AE279" s="15"/>
      <c r="AF279" s="15"/>
      <c r="AG279" s="15"/>
      <c r="AH279" s="10"/>
      <c r="AI279" s="10"/>
      <c r="AJ279" s="10"/>
      <c r="AK279" s="10"/>
      <c r="AL279" s="10"/>
      <c r="AM279" s="10"/>
      <c r="AN279" s="10"/>
      <c r="AO279" s="16"/>
      <c r="AP279" s="10"/>
      <c r="AQ279" s="10"/>
      <c r="AR279" s="10"/>
      <c r="AS279" s="17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ht="12.75" customHeight="1">
      <c r="A280" s="10"/>
      <c r="B280" s="10"/>
      <c r="C280" s="10"/>
      <c r="D280" s="11"/>
      <c r="E280" s="11"/>
      <c r="F280" s="11"/>
      <c r="G280" s="12"/>
      <c r="H280" s="12"/>
      <c r="I280" s="12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4"/>
      <c r="AA280" s="14"/>
      <c r="AB280" s="14"/>
      <c r="AC280" s="10"/>
      <c r="AD280" s="15"/>
      <c r="AE280" s="15"/>
      <c r="AF280" s="15"/>
      <c r="AG280" s="15"/>
      <c r="AH280" s="10"/>
      <c r="AI280" s="10"/>
      <c r="AJ280" s="10"/>
      <c r="AK280" s="10"/>
      <c r="AL280" s="10"/>
      <c r="AM280" s="10"/>
      <c r="AN280" s="10"/>
      <c r="AO280" s="16"/>
      <c r="AP280" s="10"/>
      <c r="AQ280" s="10"/>
      <c r="AR280" s="10"/>
      <c r="AS280" s="17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</row>
    <row r="281" spans="1:62" ht="12.75" customHeight="1">
      <c r="A281" s="10"/>
      <c r="B281" s="10"/>
      <c r="C281" s="10"/>
      <c r="D281" s="11"/>
      <c r="E281" s="11"/>
      <c r="F281" s="11"/>
      <c r="G281" s="12"/>
      <c r="H281" s="12"/>
      <c r="I281" s="12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  <c r="AA281" s="14"/>
      <c r="AB281" s="14"/>
      <c r="AC281" s="10"/>
      <c r="AD281" s="15"/>
      <c r="AE281" s="15"/>
      <c r="AF281" s="15"/>
      <c r="AG281" s="15"/>
      <c r="AH281" s="10"/>
      <c r="AI281" s="10"/>
      <c r="AJ281" s="10"/>
      <c r="AK281" s="10"/>
      <c r="AL281" s="10"/>
      <c r="AM281" s="10"/>
      <c r="AN281" s="10"/>
      <c r="AO281" s="16"/>
      <c r="AP281" s="10"/>
      <c r="AQ281" s="10"/>
      <c r="AR281" s="10"/>
      <c r="AS281" s="17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</row>
    <row r="282" spans="1:62" ht="12.75" customHeight="1">
      <c r="A282" s="10"/>
      <c r="B282" s="10"/>
      <c r="C282" s="10"/>
      <c r="D282" s="11"/>
      <c r="E282" s="11"/>
      <c r="F282" s="11"/>
      <c r="G282" s="12"/>
      <c r="H282" s="12"/>
      <c r="I282" s="12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/>
      <c r="AA282" s="14"/>
      <c r="AB282" s="14"/>
      <c r="AC282" s="10"/>
      <c r="AD282" s="15"/>
      <c r="AE282" s="15"/>
      <c r="AF282" s="15"/>
      <c r="AG282" s="15"/>
      <c r="AH282" s="10"/>
      <c r="AI282" s="10"/>
      <c r="AJ282" s="10"/>
      <c r="AK282" s="10"/>
      <c r="AL282" s="10"/>
      <c r="AM282" s="10"/>
      <c r="AN282" s="10"/>
      <c r="AO282" s="16"/>
      <c r="AP282" s="10"/>
      <c r="AQ282" s="10"/>
      <c r="AR282" s="10"/>
      <c r="AS282" s="17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</row>
    <row r="283" spans="1:62" ht="12.75" customHeight="1">
      <c r="A283" s="10"/>
      <c r="B283" s="10"/>
      <c r="C283" s="10"/>
      <c r="D283" s="11"/>
      <c r="E283" s="11"/>
      <c r="F283" s="11"/>
      <c r="G283" s="12"/>
      <c r="H283" s="12"/>
      <c r="I283" s="12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  <c r="AA283" s="14"/>
      <c r="AB283" s="14"/>
      <c r="AC283" s="10"/>
      <c r="AD283" s="15"/>
      <c r="AE283" s="15"/>
      <c r="AF283" s="15"/>
      <c r="AG283" s="15"/>
      <c r="AH283" s="10"/>
      <c r="AI283" s="10"/>
      <c r="AJ283" s="10"/>
      <c r="AK283" s="10"/>
      <c r="AL283" s="10"/>
      <c r="AM283" s="10"/>
      <c r="AN283" s="10"/>
      <c r="AO283" s="16"/>
      <c r="AP283" s="10"/>
      <c r="AQ283" s="10"/>
      <c r="AR283" s="10"/>
      <c r="AS283" s="17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</row>
    <row r="284" spans="1:62" ht="12.75" customHeight="1">
      <c r="A284" s="10"/>
      <c r="B284" s="10"/>
      <c r="C284" s="10"/>
      <c r="D284" s="11"/>
      <c r="E284" s="11"/>
      <c r="F284" s="11"/>
      <c r="G284" s="12"/>
      <c r="H284" s="12"/>
      <c r="I284" s="12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/>
      <c r="AA284" s="14"/>
      <c r="AB284" s="14"/>
      <c r="AC284" s="10"/>
      <c r="AD284" s="15"/>
      <c r="AE284" s="15"/>
      <c r="AF284" s="15"/>
      <c r="AG284" s="15"/>
      <c r="AH284" s="10"/>
      <c r="AI284" s="10"/>
      <c r="AJ284" s="10"/>
      <c r="AK284" s="10"/>
      <c r="AL284" s="10"/>
      <c r="AM284" s="10"/>
      <c r="AN284" s="10"/>
      <c r="AO284" s="16"/>
      <c r="AP284" s="10"/>
      <c r="AQ284" s="10"/>
      <c r="AR284" s="10"/>
      <c r="AS284" s="17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ht="12.75" customHeight="1">
      <c r="A285" s="10"/>
      <c r="B285" s="10"/>
      <c r="C285" s="10"/>
      <c r="D285" s="11"/>
      <c r="E285" s="11"/>
      <c r="F285" s="11"/>
      <c r="G285" s="12"/>
      <c r="H285" s="12"/>
      <c r="I285" s="12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  <c r="AA285" s="14"/>
      <c r="AB285" s="14"/>
      <c r="AC285" s="10"/>
      <c r="AD285" s="15"/>
      <c r="AE285" s="15"/>
      <c r="AF285" s="15"/>
      <c r="AG285" s="15"/>
      <c r="AH285" s="10"/>
      <c r="AI285" s="10"/>
      <c r="AJ285" s="10"/>
      <c r="AK285" s="10"/>
      <c r="AL285" s="10"/>
      <c r="AM285" s="10"/>
      <c r="AN285" s="10"/>
      <c r="AO285" s="16"/>
      <c r="AP285" s="10"/>
      <c r="AQ285" s="10"/>
      <c r="AR285" s="10"/>
      <c r="AS285" s="17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</row>
    <row r="286" spans="1:62" ht="12.75" customHeight="1">
      <c r="A286" s="10"/>
      <c r="B286" s="10"/>
      <c r="C286" s="10"/>
      <c r="D286" s="11"/>
      <c r="E286" s="11"/>
      <c r="F286" s="11"/>
      <c r="G286" s="12"/>
      <c r="H286" s="12"/>
      <c r="I286" s="12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/>
      <c r="AA286" s="14"/>
      <c r="AB286" s="14"/>
      <c r="AC286" s="10"/>
      <c r="AD286" s="15"/>
      <c r="AE286" s="15"/>
      <c r="AF286" s="15"/>
      <c r="AG286" s="15"/>
      <c r="AH286" s="10"/>
      <c r="AI286" s="10"/>
      <c r="AJ286" s="10"/>
      <c r="AK286" s="10"/>
      <c r="AL286" s="10"/>
      <c r="AM286" s="10"/>
      <c r="AN286" s="10"/>
      <c r="AO286" s="16"/>
      <c r="AP286" s="10"/>
      <c r="AQ286" s="10"/>
      <c r="AR286" s="10"/>
      <c r="AS286" s="17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</row>
    <row r="287" spans="1:62" ht="12.75" customHeight="1">
      <c r="A287" s="10"/>
      <c r="B287" s="10"/>
      <c r="C287" s="10"/>
      <c r="D287" s="11"/>
      <c r="E287" s="11"/>
      <c r="F287" s="11"/>
      <c r="G287" s="12"/>
      <c r="H287" s="12"/>
      <c r="I287" s="12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  <c r="AA287" s="14"/>
      <c r="AB287" s="14"/>
      <c r="AC287" s="10"/>
      <c r="AD287" s="15"/>
      <c r="AE287" s="15"/>
      <c r="AF287" s="15"/>
      <c r="AG287" s="15"/>
      <c r="AH287" s="10"/>
      <c r="AI287" s="10"/>
      <c r="AJ287" s="10"/>
      <c r="AK287" s="10"/>
      <c r="AL287" s="10"/>
      <c r="AM287" s="10"/>
      <c r="AN287" s="10"/>
      <c r="AO287" s="16"/>
      <c r="AP287" s="10"/>
      <c r="AQ287" s="10"/>
      <c r="AR287" s="10"/>
      <c r="AS287" s="17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</row>
    <row r="288" spans="1:62" ht="12.75" customHeight="1">
      <c r="A288" s="10"/>
      <c r="B288" s="10"/>
      <c r="C288" s="10"/>
      <c r="D288" s="11"/>
      <c r="E288" s="11"/>
      <c r="F288" s="11"/>
      <c r="G288" s="12"/>
      <c r="H288" s="12"/>
      <c r="I288" s="12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/>
      <c r="AA288" s="14"/>
      <c r="AB288" s="14"/>
      <c r="AC288" s="10"/>
      <c r="AD288" s="15"/>
      <c r="AE288" s="15"/>
      <c r="AF288" s="15"/>
      <c r="AG288" s="15"/>
      <c r="AH288" s="10"/>
      <c r="AI288" s="10"/>
      <c r="AJ288" s="10"/>
      <c r="AK288" s="10"/>
      <c r="AL288" s="10"/>
      <c r="AM288" s="10"/>
      <c r="AN288" s="10"/>
      <c r="AO288" s="16"/>
      <c r="AP288" s="10"/>
      <c r="AQ288" s="10"/>
      <c r="AR288" s="10"/>
      <c r="AS288" s="17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</row>
    <row r="289" spans="1:62" ht="12.75" customHeight="1">
      <c r="A289" s="10"/>
      <c r="B289" s="10"/>
      <c r="C289" s="10"/>
      <c r="D289" s="11"/>
      <c r="E289" s="11"/>
      <c r="F289" s="11"/>
      <c r="G289" s="12"/>
      <c r="H289" s="12"/>
      <c r="I289" s="12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  <c r="AA289" s="14"/>
      <c r="AB289" s="14"/>
      <c r="AC289" s="10"/>
      <c r="AD289" s="15"/>
      <c r="AE289" s="15"/>
      <c r="AF289" s="15"/>
      <c r="AG289" s="15"/>
      <c r="AH289" s="10"/>
      <c r="AI289" s="10"/>
      <c r="AJ289" s="10"/>
      <c r="AK289" s="10"/>
      <c r="AL289" s="10"/>
      <c r="AM289" s="10"/>
      <c r="AN289" s="10"/>
      <c r="AO289" s="16"/>
      <c r="AP289" s="10"/>
      <c r="AQ289" s="10"/>
      <c r="AR289" s="10"/>
      <c r="AS289" s="17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</row>
    <row r="290" spans="1:62" ht="12.75" customHeight="1">
      <c r="A290" s="10"/>
      <c r="B290" s="10"/>
      <c r="C290" s="10"/>
      <c r="D290" s="11"/>
      <c r="E290" s="11"/>
      <c r="F290" s="11"/>
      <c r="G290" s="12"/>
      <c r="H290" s="12"/>
      <c r="I290" s="12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/>
      <c r="AA290" s="14"/>
      <c r="AB290" s="14"/>
      <c r="AC290" s="10"/>
      <c r="AD290" s="15"/>
      <c r="AE290" s="15"/>
      <c r="AF290" s="15"/>
      <c r="AG290" s="15"/>
      <c r="AH290" s="10"/>
      <c r="AI290" s="10"/>
      <c r="AJ290" s="10"/>
      <c r="AK290" s="10"/>
      <c r="AL290" s="10"/>
      <c r="AM290" s="10"/>
      <c r="AN290" s="10"/>
      <c r="AO290" s="16"/>
      <c r="AP290" s="10"/>
      <c r="AQ290" s="10"/>
      <c r="AR290" s="10"/>
      <c r="AS290" s="17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</row>
    <row r="291" spans="1:62" ht="12.75" customHeight="1">
      <c r="A291" s="10"/>
      <c r="B291" s="10"/>
      <c r="C291" s="10"/>
      <c r="D291" s="11"/>
      <c r="E291" s="11"/>
      <c r="F291" s="11"/>
      <c r="G291" s="12"/>
      <c r="H291" s="12"/>
      <c r="I291" s="12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  <c r="AA291" s="14"/>
      <c r="AB291" s="14"/>
      <c r="AC291" s="10"/>
      <c r="AD291" s="15"/>
      <c r="AE291" s="15"/>
      <c r="AF291" s="15"/>
      <c r="AG291" s="15"/>
      <c r="AH291" s="10"/>
      <c r="AI291" s="10"/>
      <c r="AJ291" s="10"/>
      <c r="AK291" s="10"/>
      <c r="AL291" s="10"/>
      <c r="AM291" s="10"/>
      <c r="AN291" s="10"/>
      <c r="AO291" s="16"/>
      <c r="AP291" s="10"/>
      <c r="AQ291" s="10"/>
      <c r="AR291" s="10"/>
      <c r="AS291" s="17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</row>
    <row r="292" spans="1:62" ht="12.75" customHeight="1">
      <c r="A292" s="10"/>
      <c r="B292" s="10"/>
      <c r="C292" s="10"/>
      <c r="D292" s="11"/>
      <c r="E292" s="11"/>
      <c r="F292" s="11"/>
      <c r="G292" s="12"/>
      <c r="H292" s="12"/>
      <c r="I292" s="12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/>
      <c r="AA292" s="14"/>
      <c r="AB292" s="14"/>
      <c r="AC292" s="10"/>
      <c r="AD292" s="15"/>
      <c r="AE292" s="15"/>
      <c r="AF292" s="15"/>
      <c r="AG292" s="15"/>
      <c r="AH292" s="10"/>
      <c r="AI292" s="10"/>
      <c r="AJ292" s="10"/>
      <c r="AK292" s="10"/>
      <c r="AL292" s="10"/>
      <c r="AM292" s="10"/>
      <c r="AN292" s="10"/>
      <c r="AO292" s="16"/>
      <c r="AP292" s="10"/>
      <c r="AQ292" s="10"/>
      <c r="AR292" s="10"/>
      <c r="AS292" s="17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</row>
    <row r="293" spans="1:62" ht="12.75" customHeight="1">
      <c r="A293" s="10"/>
      <c r="B293" s="10"/>
      <c r="C293" s="10"/>
      <c r="D293" s="11"/>
      <c r="E293" s="11"/>
      <c r="F293" s="11"/>
      <c r="G293" s="12"/>
      <c r="H293" s="12"/>
      <c r="I293" s="12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  <c r="AA293" s="14"/>
      <c r="AB293" s="14"/>
      <c r="AC293" s="10"/>
      <c r="AD293" s="15"/>
      <c r="AE293" s="15"/>
      <c r="AF293" s="15"/>
      <c r="AG293" s="15"/>
      <c r="AH293" s="10"/>
      <c r="AI293" s="10"/>
      <c r="AJ293" s="10"/>
      <c r="AK293" s="10"/>
      <c r="AL293" s="10"/>
      <c r="AM293" s="10"/>
      <c r="AN293" s="10"/>
      <c r="AO293" s="16"/>
      <c r="AP293" s="10"/>
      <c r="AQ293" s="10"/>
      <c r="AR293" s="10"/>
      <c r="AS293" s="17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</row>
    <row r="294" spans="1:62" ht="12.75" customHeight="1">
      <c r="A294" s="10"/>
      <c r="B294" s="10"/>
      <c r="C294" s="10"/>
      <c r="D294" s="11"/>
      <c r="E294" s="11"/>
      <c r="F294" s="11"/>
      <c r="G294" s="12"/>
      <c r="H294" s="12"/>
      <c r="I294" s="12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/>
      <c r="AA294" s="14"/>
      <c r="AB294" s="14"/>
      <c r="AC294" s="10"/>
      <c r="AD294" s="15"/>
      <c r="AE294" s="15"/>
      <c r="AF294" s="15"/>
      <c r="AG294" s="15"/>
      <c r="AH294" s="10"/>
      <c r="AI294" s="10"/>
      <c r="AJ294" s="10"/>
      <c r="AK294" s="10"/>
      <c r="AL294" s="10"/>
      <c r="AM294" s="10"/>
      <c r="AN294" s="10"/>
      <c r="AO294" s="16"/>
      <c r="AP294" s="10"/>
      <c r="AQ294" s="10"/>
      <c r="AR294" s="10"/>
      <c r="AS294" s="17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</row>
    <row r="295" spans="1:62" ht="12.75" customHeight="1">
      <c r="A295" s="10"/>
      <c r="B295" s="10"/>
      <c r="C295" s="10"/>
      <c r="D295" s="11"/>
      <c r="E295" s="11"/>
      <c r="F295" s="11"/>
      <c r="G295" s="12"/>
      <c r="H295" s="12"/>
      <c r="I295" s="12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  <c r="AA295" s="14"/>
      <c r="AB295" s="14"/>
      <c r="AC295" s="10"/>
      <c r="AD295" s="15"/>
      <c r="AE295" s="15"/>
      <c r="AF295" s="15"/>
      <c r="AG295" s="15"/>
      <c r="AH295" s="10"/>
      <c r="AI295" s="10"/>
      <c r="AJ295" s="10"/>
      <c r="AK295" s="10"/>
      <c r="AL295" s="10"/>
      <c r="AM295" s="10"/>
      <c r="AN295" s="10"/>
      <c r="AO295" s="16"/>
      <c r="AP295" s="10"/>
      <c r="AQ295" s="10"/>
      <c r="AR295" s="10"/>
      <c r="AS295" s="17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</row>
    <row r="296" spans="1:62" ht="12.75" customHeight="1">
      <c r="A296" s="10"/>
      <c r="B296" s="10"/>
      <c r="C296" s="10"/>
      <c r="D296" s="11"/>
      <c r="E296" s="11"/>
      <c r="F296" s="11"/>
      <c r="G296" s="12"/>
      <c r="H296" s="12"/>
      <c r="I296" s="12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/>
      <c r="AA296" s="14"/>
      <c r="AB296" s="14"/>
      <c r="AC296" s="10"/>
      <c r="AD296" s="15"/>
      <c r="AE296" s="15"/>
      <c r="AF296" s="15"/>
      <c r="AG296" s="15"/>
      <c r="AH296" s="10"/>
      <c r="AI296" s="10"/>
      <c r="AJ296" s="10"/>
      <c r="AK296" s="10"/>
      <c r="AL296" s="10"/>
      <c r="AM296" s="10"/>
      <c r="AN296" s="10"/>
      <c r="AO296" s="16"/>
      <c r="AP296" s="10"/>
      <c r="AQ296" s="10"/>
      <c r="AR296" s="10"/>
      <c r="AS296" s="17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</row>
    <row r="297" spans="1:62" ht="12.75" customHeight="1">
      <c r="A297" s="10"/>
      <c r="B297" s="10"/>
      <c r="C297" s="10"/>
      <c r="D297" s="11"/>
      <c r="E297" s="11"/>
      <c r="F297" s="11"/>
      <c r="G297" s="12"/>
      <c r="H297" s="12"/>
      <c r="I297" s="12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  <c r="AA297" s="14"/>
      <c r="AB297" s="14"/>
      <c r="AC297" s="10"/>
      <c r="AD297" s="15"/>
      <c r="AE297" s="15"/>
      <c r="AF297" s="15"/>
      <c r="AG297" s="15"/>
      <c r="AH297" s="10"/>
      <c r="AI297" s="10"/>
      <c r="AJ297" s="10"/>
      <c r="AK297" s="10"/>
      <c r="AL297" s="10"/>
      <c r="AM297" s="10"/>
      <c r="AN297" s="10"/>
      <c r="AO297" s="16"/>
      <c r="AP297" s="10"/>
      <c r="AQ297" s="10"/>
      <c r="AR297" s="10"/>
      <c r="AS297" s="17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</row>
    <row r="298" spans="1:62" ht="12.75" customHeight="1">
      <c r="A298" s="10"/>
      <c r="B298" s="10"/>
      <c r="C298" s="10"/>
      <c r="D298" s="11"/>
      <c r="E298" s="11"/>
      <c r="F298" s="11"/>
      <c r="G298" s="12"/>
      <c r="H298" s="12"/>
      <c r="I298" s="12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/>
      <c r="AA298" s="14"/>
      <c r="AB298" s="14"/>
      <c r="AC298" s="10"/>
      <c r="AD298" s="15"/>
      <c r="AE298" s="15"/>
      <c r="AF298" s="15"/>
      <c r="AG298" s="15"/>
      <c r="AH298" s="10"/>
      <c r="AI298" s="10"/>
      <c r="AJ298" s="10"/>
      <c r="AK298" s="10"/>
      <c r="AL298" s="10"/>
      <c r="AM298" s="10"/>
      <c r="AN298" s="10"/>
      <c r="AO298" s="16"/>
      <c r="AP298" s="10"/>
      <c r="AQ298" s="10"/>
      <c r="AR298" s="10"/>
      <c r="AS298" s="17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</row>
    <row r="299" spans="1:62" ht="12.75" customHeight="1">
      <c r="A299" s="10"/>
      <c r="B299" s="10"/>
      <c r="C299" s="10"/>
      <c r="D299" s="11"/>
      <c r="E299" s="11"/>
      <c r="F299" s="11"/>
      <c r="G299" s="12"/>
      <c r="H299" s="12"/>
      <c r="I299" s="12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  <c r="AA299" s="14"/>
      <c r="AB299" s="14"/>
      <c r="AC299" s="10"/>
      <c r="AD299" s="15"/>
      <c r="AE299" s="15"/>
      <c r="AF299" s="15"/>
      <c r="AG299" s="15"/>
      <c r="AH299" s="10"/>
      <c r="AI299" s="10"/>
      <c r="AJ299" s="10"/>
      <c r="AK299" s="10"/>
      <c r="AL299" s="10"/>
      <c r="AM299" s="10"/>
      <c r="AN299" s="10"/>
      <c r="AO299" s="16"/>
      <c r="AP299" s="10"/>
      <c r="AQ299" s="10"/>
      <c r="AR299" s="10"/>
      <c r="AS299" s="17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</row>
    <row r="300" spans="1:62" ht="12.75" customHeight="1">
      <c r="A300" s="10"/>
      <c r="B300" s="10"/>
      <c r="C300" s="10"/>
      <c r="D300" s="11"/>
      <c r="E300" s="11"/>
      <c r="F300" s="11"/>
      <c r="G300" s="12"/>
      <c r="H300" s="12"/>
      <c r="I300" s="12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/>
      <c r="AA300" s="14"/>
      <c r="AB300" s="14"/>
      <c r="AC300" s="10"/>
      <c r="AD300" s="15"/>
      <c r="AE300" s="15"/>
      <c r="AF300" s="15"/>
      <c r="AG300" s="15"/>
      <c r="AH300" s="10"/>
      <c r="AI300" s="10"/>
      <c r="AJ300" s="10"/>
      <c r="AK300" s="10"/>
      <c r="AL300" s="10"/>
      <c r="AM300" s="10"/>
      <c r="AN300" s="10"/>
      <c r="AO300" s="16"/>
      <c r="AP300" s="10"/>
      <c r="AQ300" s="10"/>
      <c r="AR300" s="10"/>
      <c r="AS300" s="17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</row>
    <row r="301" spans="1:62" ht="12.75" customHeight="1">
      <c r="A301" s="10"/>
      <c r="B301" s="10"/>
      <c r="C301" s="10"/>
      <c r="D301" s="11"/>
      <c r="E301" s="11"/>
      <c r="F301" s="11"/>
      <c r="G301" s="12"/>
      <c r="H301" s="12"/>
      <c r="I301" s="12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  <c r="AA301" s="14"/>
      <c r="AB301" s="14"/>
      <c r="AC301" s="10"/>
      <c r="AD301" s="15"/>
      <c r="AE301" s="15"/>
      <c r="AF301" s="15"/>
      <c r="AG301" s="15"/>
      <c r="AH301" s="10"/>
      <c r="AI301" s="10"/>
      <c r="AJ301" s="10"/>
      <c r="AK301" s="10"/>
      <c r="AL301" s="10"/>
      <c r="AM301" s="10"/>
      <c r="AN301" s="10"/>
      <c r="AO301" s="16"/>
      <c r="AP301" s="10"/>
      <c r="AQ301" s="10"/>
      <c r="AR301" s="10"/>
      <c r="AS301" s="17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</row>
    <row r="302" spans="1:62" ht="12.75" customHeight="1">
      <c r="A302" s="10"/>
      <c r="B302" s="10"/>
      <c r="C302" s="10"/>
      <c r="D302" s="11"/>
      <c r="E302" s="11"/>
      <c r="F302" s="11"/>
      <c r="G302" s="12"/>
      <c r="H302" s="12"/>
      <c r="I302" s="12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/>
      <c r="AA302" s="14"/>
      <c r="AB302" s="14"/>
      <c r="AC302" s="10"/>
      <c r="AD302" s="15"/>
      <c r="AE302" s="15"/>
      <c r="AF302" s="15"/>
      <c r="AG302" s="15"/>
      <c r="AH302" s="10"/>
      <c r="AI302" s="10"/>
      <c r="AJ302" s="10"/>
      <c r="AK302" s="10"/>
      <c r="AL302" s="10"/>
      <c r="AM302" s="10"/>
      <c r="AN302" s="10"/>
      <c r="AO302" s="16"/>
      <c r="AP302" s="10"/>
      <c r="AQ302" s="10"/>
      <c r="AR302" s="10"/>
      <c r="AS302" s="17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</row>
    <row r="303" spans="1:62" ht="12.75" customHeight="1">
      <c r="A303" s="10"/>
      <c r="B303" s="10"/>
      <c r="C303" s="10"/>
      <c r="D303" s="11"/>
      <c r="E303" s="11"/>
      <c r="F303" s="11"/>
      <c r="G303" s="12"/>
      <c r="H303" s="12"/>
      <c r="I303" s="12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  <c r="AA303" s="14"/>
      <c r="AB303" s="14"/>
      <c r="AC303" s="10"/>
      <c r="AD303" s="15"/>
      <c r="AE303" s="15"/>
      <c r="AF303" s="15"/>
      <c r="AG303" s="15"/>
      <c r="AH303" s="10"/>
      <c r="AI303" s="10"/>
      <c r="AJ303" s="10"/>
      <c r="AK303" s="10"/>
      <c r="AL303" s="10"/>
      <c r="AM303" s="10"/>
      <c r="AN303" s="10"/>
      <c r="AO303" s="16"/>
      <c r="AP303" s="10"/>
      <c r="AQ303" s="10"/>
      <c r="AR303" s="10"/>
      <c r="AS303" s="17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</row>
    <row r="304" spans="1:62" ht="12.75" customHeight="1">
      <c r="A304" s="10"/>
      <c r="B304" s="10"/>
      <c r="C304" s="10"/>
      <c r="D304" s="11"/>
      <c r="E304" s="11"/>
      <c r="F304" s="11"/>
      <c r="G304" s="12"/>
      <c r="H304" s="12"/>
      <c r="I304" s="12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/>
      <c r="AA304" s="14"/>
      <c r="AB304" s="14"/>
      <c r="AC304" s="10"/>
      <c r="AD304" s="15"/>
      <c r="AE304" s="15"/>
      <c r="AF304" s="15"/>
      <c r="AG304" s="15"/>
      <c r="AH304" s="10"/>
      <c r="AI304" s="10"/>
      <c r="AJ304" s="10"/>
      <c r="AK304" s="10"/>
      <c r="AL304" s="10"/>
      <c r="AM304" s="10"/>
      <c r="AN304" s="10"/>
      <c r="AO304" s="16"/>
      <c r="AP304" s="10"/>
      <c r="AQ304" s="10"/>
      <c r="AR304" s="10"/>
      <c r="AS304" s="17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</row>
    <row r="305" spans="1:62" ht="12.75" customHeight="1">
      <c r="A305" s="10"/>
      <c r="B305" s="10"/>
      <c r="C305" s="10"/>
      <c r="D305" s="11"/>
      <c r="E305" s="11"/>
      <c r="F305" s="11"/>
      <c r="G305" s="12"/>
      <c r="H305" s="12"/>
      <c r="I305" s="12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  <c r="AA305" s="14"/>
      <c r="AB305" s="14"/>
      <c r="AC305" s="10"/>
      <c r="AD305" s="15"/>
      <c r="AE305" s="15"/>
      <c r="AF305" s="15"/>
      <c r="AG305" s="15"/>
      <c r="AH305" s="10"/>
      <c r="AI305" s="10"/>
      <c r="AJ305" s="10"/>
      <c r="AK305" s="10"/>
      <c r="AL305" s="10"/>
      <c r="AM305" s="10"/>
      <c r="AN305" s="10"/>
      <c r="AO305" s="16"/>
      <c r="AP305" s="10"/>
      <c r="AQ305" s="10"/>
      <c r="AR305" s="10"/>
      <c r="AS305" s="17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</row>
    <row r="306" spans="1:62" ht="12.75" customHeight="1">
      <c r="A306" s="10"/>
      <c r="B306" s="10"/>
      <c r="C306" s="10"/>
      <c r="D306" s="11"/>
      <c r="E306" s="11"/>
      <c r="F306" s="11"/>
      <c r="G306" s="12"/>
      <c r="H306" s="12"/>
      <c r="I306" s="12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/>
      <c r="AA306" s="14"/>
      <c r="AB306" s="14"/>
      <c r="AC306" s="10"/>
      <c r="AD306" s="15"/>
      <c r="AE306" s="15"/>
      <c r="AF306" s="15"/>
      <c r="AG306" s="15"/>
      <c r="AH306" s="10"/>
      <c r="AI306" s="10"/>
      <c r="AJ306" s="10"/>
      <c r="AK306" s="10"/>
      <c r="AL306" s="10"/>
      <c r="AM306" s="10"/>
      <c r="AN306" s="10"/>
      <c r="AO306" s="16"/>
      <c r="AP306" s="10"/>
      <c r="AQ306" s="10"/>
      <c r="AR306" s="10"/>
      <c r="AS306" s="17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</row>
    <row r="307" spans="1:62" ht="12.75" customHeight="1">
      <c r="A307" s="10"/>
      <c r="B307" s="10"/>
      <c r="C307" s="10"/>
      <c r="D307" s="11"/>
      <c r="E307" s="11"/>
      <c r="F307" s="11"/>
      <c r="G307" s="12"/>
      <c r="H307" s="12"/>
      <c r="I307" s="12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  <c r="AA307" s="14"/>
      <c r="AB307" s="14"/>
      <c r="AC307" s="10"/>
      <c r="AD307" s="15"/>
      <c r="AE307" s="15"/>
      <c r="AF307" s="15"/>
      <c r="AG307" s="15"/>
      <c r="AH307" s="10"/>
      <c r="AI307" s="10"/>
      <c r="AJ307" s="10"/>
      <c r="AK307" s="10"/>
      <c r="AL307" s="10"/>
      <c r="AM307" s="10"/>
      <c r="AN307" s="10"/>
      <c r="AO307" s="16"/>
      <c r="AP307" s="10"/>
      <c r="AQ307" s="10"/>
      <c r="AR307" s="10"/>
      <c r="AS307" s="17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</row>
    <row r="308" spans="1:62" ht="12.75" customHeight="1">
      <c r="A308" s="10"/>
      <c r="B308" s="10"/>
      <c r="C308" s="10"/>
      <c r="D308" s="11"/>
      <c r="E308" s="11"/>
      <c r="F308" s="11"/>
      <c r="G308" s="12"/>
      <c r="H308" s="12"/>
      <c r="I308" s="12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/>
      <c r="AA308" s="14"/>
      <c r="AB308" s="14"/>
      <c r="AC308" s="10"/>
      <c r="AD308" s="15"/>
      <c r="AE308" s="15"/>
      <c r="AF308" s="15"/>
      <c r="AG308" s="15"/>
      <c r="AH308" s="10"/>
      <c r="AI308" s="10"/>
      <c r="AJ308" s="10"/>
      <c r="AK308" s="10"/>
      <c r="AL308" s="10"/>
      <c r="AM308" s="10"/>
      <c r="AN308" s="10"/>
      <c r="AO308" s="16"/>
      <c r="AP308" s="10"/>
      <c r="AQ308" s="10"/>
      <c r="AR308" s="10"/>
      <c r="AS308" s="17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</row>
    <row r="309" spans="1:62" ht="12.75" customHeight="1">
      <c r="A309" s="10"/>
      <c r="B309" s="10"/>
      <c r="C309" s="10"/>
      <c r="D309" s="11"/>
      <c r="E309" s="11"/>
      <c r="F309" s="11"/>
      <c r="G309" s="12"/>
      <c r="H309" s="12"/>
      <c r="I309" s="12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  <c r="AA309" s="14"/>
      <c r="AB309" s="14"/>
      <c r="AC309" s="10"/>
      <c r="AD309" s="15"/>
      <c r="AE309" s="15"/>
      <c r="AF309" s="15"/>
      <c r="AG309" s="15"/>
      <c r="AH309" s="10"/>
      <c r="AI309" s="10"/>
      <c r="AJ309" s="10"/>
      <c r="AK309" s="10"/>
      <c r="AL309" s="10"/>
      <c r="AM309" s="10"/>
      <c r="AN309" s="10"/>
      <c r="AO309" s="16"/>
      <c r="AP309" s="10"/>
      <c r="AQ309" s="10"/>
      <c r="AR309" s="10"/>
      <c r="AS309" s="17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</row>
    <row r="310" spans="1:62" ht="12.75" customHeight="1">
      <c r="A310" s="10"/>
      <c r="B310" s="10"/>
      <c r="C310" s="10"/>
      <c r="D310" s="11"/>
      <c r="E310" s="11"/>
      <c r="F310" s="11"/>
      <c r="G310" s="12"/>
      <c r="H310" s="12"/>
      <c r="I310" s="12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/>
      <c r="AA310" s="14"/>
      <c r="AB310" s="14"/>
      <c r="AC310" s="10"/>
      <c r="AD310" s="15"/>
      <c r="AE310" s="15"/>
      <c r="AF310" s="15"/>
      <c r="AG310" s="15"/>
      <c r="AH310" s="10"/>
      <c r="AI310" s="10"/>
      <c r="AJ310" s="10"/>
      <c r="AK310" s="10"/>
      <c r="AL310" s="10"/>
      <c r="AM310" s="10"/>
      <c r="AN310" s="10"/>
      <c r="AO310" s="16"/>
      <c r="AP310" s="10"/>
      <c r="AQ310" s="10"/>
      <c r="AR310" s="10"/>
      <c r="AS310" s="17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</row>
    <row r="311" spans="1:62" ht="12.75" customHeight="1">
      <c r="A311" s="10"/>
      <c r="B311" s="10"/>
      <c r="C311" s="10"/>
      <c r="D311" s="11"/>
      <c r="E311" s="11"/>
      <c r="F311" s="11"/>
      <c r="G311" s="12"/>
      <c r="H311" s="12"/>
      <c r="I311" s="12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  <c r="AA311" s="14"/>
      <c r="AB311" s="14"/>
      <c r="AC311" s="10"/>
      <c r="AD311" s="15"/>
      <c r="AE311" s="15"/>
      <c r="AF311" s="15"/>
      <c r="AG311" s="15"/>
      <c r="AH311" s="10"/>
      <c r="AI311" s="10"/>
      <c r="AJ311" s="10"/>
      <c r="AK311" s="10"/>
      <c r="AL311" s="10"/>
      <c r="AM311" s="10"/>
      <c r="AN311" s="10"/>
      <c r="AO311" s="16"/>
      <c r="AP311" s="10"/>
      <c r="AQ311" s="10"/>
      <c r="AR311" s="10"/>
      <c r="AS311" s="17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</row>
    <row r="312" spans="1:62" ht="12.75" customHeight="1">
      <c r="A312" s="10"/>
      <c r="B312" s="10"/>
      <c r="C312" s="10"/>
      <c r="D312" s="11"/>
      <c r="E312" s="11"/>
      <c r="F312" s="11"/>
      <c r="G312" s="12"/>
      <c r="H312" s="12"/>
      <c r="I312" s="12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4"/>
      <c r="AA312" s="14"/>
      <c r="AB312" s="14"/>
      <c r="AC312" s="10"/>
      <c r="AD312" s="15"/>
      <c r="AE312" s="15"/>
      <c r="AF312" s="15"/>
      <c r="AG312" s="15"/>
      <c r="AH312" s="10"/>
      <c r="AI312" s="10"/>
      <c r="AJ312" s="10"/>
      <c r="AK312" s="10"/>
      <c r="AL312" s="10"/>
      <c r="AM312" s="10"/>
      <c r="AN312" s="10"/>
      <c r="AO312" s="16"/>
      <c r="AP312" s="10"/>
      <c r="AQ312" s="10"/>
      <c r="AR312" s="10"/>
      <c r="AS312" s="17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</row>
    <row r="313" spans="1:62" ht="12.75" customHeight="1">
      <c r="A313" s="10"/>
      <c r="B313" s="10"/>
      <c r="C313" s="10"/>
      <c r="D313" s="11"/>
      <c r="E313" s="11"/>
      <c r="F313" s="11"/>
      <c r="G313" s="12"/>
      <c r="H313" s="12"/>
      <c r="I313" s="12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  <c r="AA313" s="14"/>
      <c r="AB313" s="14"/>
      <c r="AC313" s="10"/>
      <c r="AD313" s="15"/>
      <c r="AE313" s="15"/>
      <c r="AF313" s="15"/>
      <c r="AG313" s="15"/>
      <c r="AH313" s="10"/>
      <c r="AI313" s="10"/>
      <c r="AJ313" s="10"/>
      <c r="AK313" s="10"/>
      <c r="AL313" s="10"/>
      <c r="AM313" s="10"/>
      <c r="AN313" s="10"/>
      <c r="AO313" s="16"/>
      <c r="AP313" s="10"/>
      <c r="AQ313" s="10"/>
      <c r="AR313" s="10"/>
      <c r="AS313" s="17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</row>
    <row r="314" spans="1:62" ht="12.75" customHeight="1">
      <c r="A314" s="10"/>
      <c r="B314" s="10"/>
      <c r="C314" s="10"/>
      <c r="D314" s="11"/>
      <c r="E314" s="11"/>
      <c r="F314" s="11"/>
      <c r="G314" s="12"/>
      <c r="H314" s="12"/>
      <c r="I314" s="12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4"/>
      <c r="AA314" s="14"/>
      <c r="AB314" s="14"/>
      <c r="AC314" s="10"/>
      <c r="AD314" s="15"/>
      <c r="AE314" s="15"/>
      <c r="AF314" s="15"/>
      <c r="AG314" s="15"/>
      <c r="AH314" s="10"/>
      <c r="AI314" s="10"/>
      <c r="AJ314" s="10"/>
      <c r="AK314" s="10"/>
      <c r="AL314" s="10"/>
      <c r="AM314" s="10"/>
      <c r="AN314" s="10"/>
      <c r="AO314" s="16"/>
      <c r="AP314" s="10"/>
      <c r="AQ314" s="10"/>
      <c r="AR314" s="10"/>
      <c r="AS314" s="17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ht="12.75" customHeight="1">
      <c r="A315" s="10"/>
      <c r="B315" s="10"/>
      <c r="C315" s="10"/>
      <c r="D315" s="11"/>
      <c r="E315" s="11"/>
      <c r="F315" s="11"/>
      <c r="G315" s="12"/>
      <c r="H315" s="12"/>
      <c r="I315" s="12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  <c r="AA315" s="14"/>
      <c r="AB315" s="14"/>
      <c r="AC315" s="10"/>
      <c r="AD315" s="15"/>
      <c r="AE315" s="15"/>
      <c r="AF315" s="15"/>
      <c r="AG315" s="15"/>
      <c r="AH315" s="10"/>
      <c r="AI315" s="10"/>
      <c r="AJ315" s="10"/>
      <c r="AK315" s="10"/>
      <c r="AL315" s="10"/>
      <c r="AM315" s="10"/>
      <c r="AN315" s="10"/>
      <c r="AO315" s="16"/>
      <c r="AP315" s="10"/>
      <c r="AQ315" s="10"/>
      <c r="AR315" s="10"/>
      <c r="AS315" s="17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</row>
    <row r="316" spans="1:62" ht="12.75" customHeight="1">
      <c r="A316" s="10"/>
      <c r="B316" s="10"/>
      <c r="C316" s="10"/>
      <c r="D316" s="11"/>
      <c r="E316" s="11"/>
      <c r="F316" s="11"/>
      <c r="G316" s="12"/>
      <c r="H316" s="12"/>
      <c r="I316" s="12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4"/>
      <c r="AA316" s="14"/>
      <c r="AB316" s="14"/>
      <c r="AC316" s="10"/>
      <c r="AD316" s="15"/>
      <c r="AE316" s="15"/>
      <c r="AF316" s="15"/>
      <c r="AG316" s="15"/>
      <c r="AH316" s="10"/>
      <c r="AI316" s="10"/>
      <c r="AJ316" s="10"/>
      <c r="AK316" s="10"/>
      <c r="AL316" s="10"/>
      <c r="AM316" s="10"/>
      <c r="AN316" s="10"/>
      <c r="AO316" s="16"/>
      <c r="AP316" s="10"/>
      <c r="AQ316" s="10"/>
      <c r="AR316" s="10"/>
      <c r="AS316" s="17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</row>
    <row r="317" spans="1:62" ht="12.75" customHeight="1">
      <c r="A317" s="10"/>
      <c r="B317" s="10"/>
      <c r="C317" s="10"/>
      <c r="D317" s="11"/>
      <c r="E317" s="11"/>
      <c r="F317" s="11"/>
      <c r="G317" s="12"/>
      <c r="H317" s="12"/>
      <c r="I317" s="12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  <c r="AA317" s="14"/>
      <c r="AB317" s="14"/>
      <c r="AC317" s="10"/>
      <c r="AD317" s="15"/>
      <c r="AE317" s="15"/>
      <c r="AF317" s="15"/>
      <c r="AG317" s="15"/>
      <c r="AH317" s="10"/>
      <c r="AI317" s="10"/>
      <c r="AJ317" s="10"/>
      <c r="AK317" s="10"/>
      <c r="AL317" s="10"/>
      <c r="AM317" s="10"/>
      <c r="AN317" s="10"/>
      <c r="AO317" s="16"/>
      <c r="AP317" s="10"/>
      <c r="AQ317" s="10"/>
      <c r="AR317" s="10"/>
      <c r="AS317" s="17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</row>
    <row r="318" spans="1:62" ht="12.75" customHeight="1">
      <c r="A318" s="10"/>
      <c r="B318" s="10"/>
      <c r="C318" s="10"/>
      <c r="D318" s="11"/>
      <c r="E318" s="11"/>
      <c r="F318" s="11"/>
      <c r="G318" s="12"/>
      <c r="H318" s="12"/>
      <c r="I318" s="12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4"/>
      <c r="AA318" s="14"/>
      <c r="AB318" s="14"/>
      <c r="AC318" s="10"/>
      <c r="AD318" s="15"/>
      <c r="AE318" s="15"/>
      <c r="AF318" s="15"/>
      <c r="AG318" s="15"/>
      <c r="AH318" s="10"/>
      <c r="AI318" s="10"/>
      <c r="AJ318" s="10"/>
      <c r="AK318" s="10"/>
      <c r="AL318" s="10"/>
      <c r="AM318" s="10"/>
      <c r="AN318" s="10"/>
      <c r="AO318" s="16"/>
      <c r="AP318" s="10"/>
      <c r="AQ318" s="10"/>
      <c r="AR318" s="10"/>
      <c r="AS318" s="17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</row>
    <row r="319" spans="1:62" ht="12.75" customHeight="1">
      <c r="A319" s="10"/>
      <c r="B319" s="10"/>
      <c r="C319" s="10"/>
      <c r="D319" s="11"/>
      <c r="E319" s="11"/>
      <c r="F319" s="11"/>
      <c r="G319" s="12"/>
      <c r="H319" s="12"/>
      <c r="I319" s="12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  <c r="AA319" s="14"/>
      <c r="AB319" s="14"/>
      <c r="AC319" s="10"/>
      <c r="AD319" s="15"/>
      <c r="AE319" s="15"/>
      <c r="AF319" s="15"/>
      <c r="AG319" s="15"/>
      <c r="AH319" s="10"/>
      <c r="AI319" s="10"/>
      <c r="AJ319" s="10"/>
      <c r="AK319" s="10"/>
      <c r="AL319" s="10"/>
      <c r="AM319" s="10"/>
      <c r="AN319" s="10"/>
      <c r="AO319" s="16"/>
      <c r="AP319" s="10"/>
      <c r="AQ319" s="10"/>
      <c r="AR319" s="10"/>
      <c r="AS319" s="17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ht="12.75" customHeight="1">
      <c r="A320" s="10"/>
      <c r="B320" s="10"/>
      <c r="C320" s="10"/>
      <c r="D320" s="11"/>
      <c r="E320" s="11"/>
      <c r="F320" s="11"/>
      <c r="G320" s="12"/>
      <c r="H320" s="12"/>
      <c r="I320" s="12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/>
      <c r="AA320" s="14"/>
      <c r="AB320" s="14"/>
      <c r="AC320" s="10"/>
      <c r="AD320" s="15"/>
      <c r="AE320" s="15"/>
      <c r="AF320" s="15"/>
      <c r="AG320" s="15"/>
      <c r="AH320" s="10"/>
      <c r="AI320" s="10"/>
      <c r="AJ320" s="10"/>
      <c r="AK320" s="10"/>
      <c r="AL320" s="10"/>
      <c r="AM320" s="10"/>
      <c r="AN320" s="10"/>
      <c r="AO320" s="16"/>
      <c r="AP320" s="10"/>
      <c r="AQ320" s="10"/>
      <c r="AR320" s="10"/>
      <c r="AS320" s="17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</row>
    <row r="321" spans="1:62" ht="12.75" customHeight="1">
      <c r="A321" s="10"/>
      <c r="B321" s="10"/>
      <c r="C321" s="10"/>
      <c r="D321" s="11"/>
      <c r="E321" s="11"/>
      <c r="F321" s="11"/>
      <c r="G321" s="12"/>
      <c r="H321" s="12"/>
      <c r="I321" s="12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  <c r="AA321" s="14"/>
      <c r="AB321" s="14"/>
      <c r="AC321" s="10"/>
      <c r="AD321" s="15"/>
      <c r="AE321" s="15"/>
      <c r="AF321" s="15"/>
      <c r="AG321" s="15"/>
      <c r="AH321" s="10"/>
      <c r="AI321" s="10"/>
      <c r="AJ321" s="10"/>
      <c r="AK321" s="10"/>
      <c r="AL321" s="10"/>
      <c r="AM321" s="10"/>
      <c r="AN321" s="10"/>
      <c r="AO321" s="16"/>
      <c r="AP321" s="10"/>
      <c r="AQ321" s="10"/>
      <c r="AR321" s="10"/>
      <c r="AS321" s="17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</row>
    <row r="322" spans="1:62" ht="12.75" customHeight="1">
      <c r="A322" s="10"/>
      <c r="B322" s="10"/>
      <c r="C322" s="10"/>
      <c r="D322" s="11"/>
      <c r="E322" s="11"/>
      <c r="F322" s="11"/>
      <c r="G322" s="12"/>
      <c r="H322" s="12"/>
      <c r="I322" s="12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/>
      <c r="AA322" s="14"/>
      <c r="AB322" s="14"/>
      <c r="AC322" s="10"/>
      <c r="AD322" s="15"/>
      <c r="AE322" s="15"/>
      <c r="AF322" s="15"/>
      <c r="AG322" s="15"/>
      <c r="AH322" s="10"/>
      <c r="AI322" s="10"/>
      <c r="AJ322" s="10"/>
      <c r="AK322" s="10"/>
      <c r="AL322" s="10"/>
      <c r="AM322" s="10"/>
      <c r="AN322" s="10"/>
      <c r="AO322" s="16"/>
      <c r="AP322" s="10"/>
      <c r="AQ322" s="10"/>
      <c r="AR322" s="10"/>
      <c r="AS322" s="17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</row>
    <row r="323" spans="1:62" ht="12.75" customHeight="1">
      <c r="A323" s="10"/>
      <c r="B323" s="10"/>
      <c r="C323" s="10"/>
      <c r="D323" s="11"/>
      <c r="E323" s="11"/>
      <c r="F323" s="11"/>
      <c r="G323" s="12"/>
      <c r="H323" s="12"/>
      <c r="I323" s="12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  <c r="AA323" s="14"/>
      <c r="AB323" s="14"/>
      <c r="AC323" s="10"/>
      <c r="AD323" s="15"/>
      <c r="AE323" s="15"/>
      <c r="AF323" s="15"/>
      <c r="AG323" s="15"/>
      <c r="AH323" s="10"/>
      <c r="AI323" s="10"/>
      <c r="AJ323" s="10"/>
      <c r="AK323" s="10"/>
      <c r="AL323" s="10"/>
      <c r="AM323" s="10"/>
      <c r="AN323" s="10"/>
      <c r="AO323" s="16"/>
      <c r="AP323" s="10"/>
      <c r="AQ323" s="10"/>
      <c r="AR323" s="10"/>
      <c r="AS323" s="17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</row>
    <row r="324" spans="1:62" ht="12.75" customHeight="1">
      <c r="A324" s="10"/>
      <c r="B324" s="10"/>
      <c r="C324" s="10"/>
      <c r="D324" s="11"/>
      <c r="E324" s="11"/>
      <c r="F324" s="11"/>
      <c r="G324" s="12"/>
      <c r="H324" s="12"/>
      <c r="I324" s="12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/>
      <c r="AA324" s="14"/>
      <c r="AB324" s="14"/>
      <c r="AC324" s="10"/>
      <c r="AD324" s="15"/>
      <c r="AE324" s="15"/>
      <c r="AF324" s="15"/>
      <c r="AG324" s="15"/>
      <c r="AH324" s="10"/>
      <c r="AI324" s="10"/>
      <c r="AJ324" s="10"/>
      <c r="AK324" s="10"/>
      <c r="AL324" s="10"/>
      <c r="AM324" s="10"/>
      <c r="AN324" s="10"/>
      <c r="AO324" s="16"/>
      <c r="AP324" s="10"/>
      <c r="AQ324" s="10"/>
      <c r="AR324" s="10"/>
      <c r="AS324" s="17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ht="12.75" customHeight="1">
      <c r="A325" s="10"/>
      <c r="B325" s="10"/>
      <c r="C325" s="10"/>
      <c r="D325" s="11"/>
      <c r="E325" s="11"/>
      <c r="F325" s="11"/>
      <c r="G325" s="12"/>
      <c r="H325" s="12"/>
      <c r="I325" s="12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  <c r="AA325" s="14"/>
      <c r="AB325" s="14"/>
      <c r="AC325" s="10"/>
      <c r="AD325" s="15"/>
      <c r="AE325" s="15"/>
      <c r="AF325" s="15"/>
      <c r="AG325" s="15"/>
      <c r="AH325" s="10"/>
      <c r="AI325" s="10"/>
      <c r="AJ325" s="10"/>
      <c r="AK325" s="10"/>
      <c r="AL325" s="10"/>
      <c r="AM325" s="10"/>
      <c r="AN325" s="10"/>
      <c r="AO325" s="16"/>
      <c r="AP325" s="10"/>
      <c r="AQ325" s="10"/>
      <c r="AR325" s="10"/>
      <c r="AS325" s="17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</row>
    <row r="326" spans="1:62" ht="12.75" customHeight="1">
      <c r="A326" s="10"/>
      <c r="B326" s="10"/>
      <c r="C326" s="10"/>
      <c r="D326" s="11"/>
      <c r="E326" s="11"/>
      <c r="F326" s="11"/>
      <c r="G326" s="12"/>
      <c r="H326" s="12"/>
      <c r="I326" s="12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/>
      <c r="AA326" s="14"/>
      <c r="AB326" s="14"/>
      <c r="AC326" s="10"/>
      <c r="AD326" s="15"/>
      <c r="AE326" s="15"/>
      <c r="AF326" s="15"/>
      <c r="AG326" s="15"/>
      <c r="AH326" s="10"/>
      <c r="AI326" s="10"/>
      <c r="AJ326" s="10"/>
      <c r="AK326" s="10"/>
      <c r="AL326" s="10"/>
      <c r="AM326" s="10"/>
      <c r="AN326" s="10"/>
      <c r="AO326" s="16"/>
      <c r="AP326" s="10"/>
      <c r="AQ326" s="10"/>
      <c r="AR326" s="10"/>
      <c r="AS326" s="17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</row>
    <row r="327" spans="1:62" ht="12.75" customHeight="1">
      <c r="A327" s="10"/>
      <c r="B327" s="10"/>
      <c r="C327" s="10"/>
      <c r="D327" s="11"/>
      <c r="E327" s="11"/>
      <c r="F327" s="11"/>
      <c r="G327" s="12"/>
      <c r="H327" s="12"/>
      <c r="I327" s="12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  <c r="AA327" s="14"/>
      <c r="AB327" s="14"/>
      <c r="AC327" s="10"/>
      <c r="AD327" s="15"/>
      <c r="AE327" s="15"/>
      <c r="AF327" s="15"/>
      <c r="AG327" s="15"/>
      <c r="AH327" s="10"/>
      <c r="AI327" s="10"/>
      <c r="AJ327" s="10"/>
      <c r="AK327" s="10"/>
      <c r="AL327" s="10"/>
      <c r="AM327" s="10"/>
      <c r="AN327" s="10"/>
      <c r="AO327" s="16"/>
      <c r="AP327" s="10"/>
      <c r="AQ327" s="10"/>
      <c r="AR327" s="10"/>
      <c r="AS327" s="17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</row>
    <row r="328" spans="1:62" ht="12.75" customHeight="1">
      <c r="A328" s="10"/>
      <c r="B328" s="10"/>
      <c r="C328" s="10"/>
      <c r="D328" s="11"/>
      <c r="E328" s="11"/>
      <c r="F328" s="11"/>
      <c r="G328" s="12"/>
      <c r="H328" s="12"/>
      <c r="I328" s="12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/>
      <c r="AA328" s="14"/>
      <c r="AB328" s="14"/>
      <c r="AC328" s="10"/>
      <c r="AD328" s="15"/>
      <c r="AE328" s="15"/>
      <c r="AF328" s="15"/>
      <c r="AG328" s="15"/>
      <c r="AH328" s="10"/>
      <c r="AI328" s="10"/>
      <c r="AJ328" s="10"/>
      <c r="AK328" s="10"/>
      <c r="AL328" s="10"/>
      <c r="AM328" s="10"/>
      <c r="AN328" s="10"/>
      <c r="AO328" s="16"/>
      <c r="AP328" s="10"/>
      <c r="AQ328" s="10"/>
      <c r="AR328" s="10"/>
      <c r="AS328" s="17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</row>
    <row r="329" spans="1:62" ht="12.75" customHeight="1">
      <c r="A329" s="10"/>
      <c r="B329" s="10"/>
      <c r="C329" s="10"/>
      <c r="D329" s="11"/>
      <c r="E329" s="11"/>
      <c r="F329" s="11"/>
      <c r="G329" s="12"/>
      <c r="H329" s="12"/>
      <c r="I329" s="12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  <c r="AA329" s="14"/>
      <c r="AB329" s="14"/>
      <c r="AC329" s="10"/>
      <c r="AD329" s="15"/>
      <c r="AE329" s="15"/>
      <c r="AF329" s="15"/>
      <c r="AG329" s="15"/>
      <c r="AH329" s="10"/>
      <c r="AI329" s="10"/>
      <c r="AJ329" s="10"/>
      <c r="AK329" s="10"/>
      <c r="AL329" s="10"/>
      <c r="AM329" s="10"/>
      <c r="AN329" s="10"/>
      <c r="AO329" s="16"/>
      <c r="AP329" s="10"/>
      <c r="AQ329" s="10"/>
      <c r="AR329" s="10"/>
      <c r="AS329" s="17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ht="12.75" customHeight="1">
      <c r="A330" s="10"/>
      <c r="B330" s="10"/>
      <c r="C330" s="10"/>
      <c r="D330" s="11"/>
      <c r="E330" s="11"/>
      <c r="F330" s="11"/>
      <c r="G330" s="12"/>
      <c r="H330" s="12"/>
      <c r="I330" s="12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/>
      <c r="AA330" s="14"/>
      <c r="AB330" s="14"/>
      <c r="AC330" s="10"/>
      <c r="AD330" s="15"/>
      <c r="AE330" s="15"/>
      <c r="AF330" s="15"/>
      <c r="AG330" s="15"/>
      <c r="AH330" s="10"/>
      <c r="AI330" s="10"/>
      <c r="AJ330" s="10"/>
      <c r="AK330" s="10"/>
      <c r="AL330" s="10"/>
      <c r="AM330" s="10"/>
      <c r="AN330" s="10"/>
      <c r="AO330" s="16"/>
      <c r="AP330" s="10"/>
      <c r="AQ330" s="10"/>
      <c r="AR330" s="10"/>
      <c r="AS330" s="17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</row>
    <row r="331" spans="1:62" ht="12.75" customHeight="1">
      <c r="A331" s="10"/>
      <c r="B331" s="10"/>
      <c r="C331" s="10"/>
      <c r="D331" s="11"/>
      <c r="E331" s="11"/>
      <c r="F331" s="11"/>
      <c r="G331" s="12"/>
      <c r="H331" s="12"/>
      <c r="I331" s="12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  <c r="AA331" s="14"/>
      <c r="AB331" s="14"/>
      <c r="AC331" s="10"/>
      <c r="AD331" s="15"/>
      <c r="AE331" s="15"/>
      <c r="AF331" s="15"/>
      <c r="AG331" s="15"/>
      <c r="AH331" s="10"/>
      <c r="AI331" s="10"/>
      <c r="AJ331" s="10"/>
      <c r="AK331" s="10"/>
      <c r="AL331" s="10"/>
      <c r="AM331" s="10"/>
      <c r="AN331" s="10"/>
      <c r="AO331" s="16"/>
      <c r="AP331" s="10"/>
      <c r="AQ331" s="10"/>
      <c r="AR331" s="10"/>
      <c r="AS331" s="17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</row>
    <row r="332" spans="1:62" ht="12.75" customHeight="1">
      <c r="A332" s="10"/>
      <c r="B332" s="10"/>
      <c r="C332" s="10"/>
      <c r="D332" s="11"/>
      <c r="E332" s="11"/>
      <c r="F332" s="11"/>
      <c r="G332" s="12"/>
      <c r="H332" s="12"/>
      <c r="I332" s="12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/>
      <c r="AA332" s="14"/>
      <c r="AB332" s="14"/>
      <c r="AC332" s="10"/>
      <c r="AD332" s="15"/>
      <c r="AE332" s="15"/>
      <c r="AF332" s="15"/>
      <c r="AG332" s="15"/>
      <c r="AH332" s="10"/>
      <c r="AI332" s="10"/>
      <c r="AJ332" s="10"/>
      <c r="AK332" s="10"/>
      <c r="AL332" s="10"/>
      <c r="AM332" s="10"/>
      <c r="AN332" s="10"/>
      <c r="AO332" s="16"/>
      <c r="AP332" s="10"/>
      <c r="AQ332" s="10"/>
      <c r="AR332" s="10"/>
      <c r="AS332" s="17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</row>
    <row r="333" spans="1:62" ht="12.75" customHeight="1">
      <c r="A333" s="10"/>
      <c r="B333" s="10"/>
      <c r="C333" s="10"/>
      <c r="D333" s="11"/>
      <c r="E333" s="11"/>
      <c r="F333" s="11"/>
      <c r="G333" s="12"/>
      <c r="H333" s="12"/>
      <c r="I333" s="12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  <c r="AA333" s="14"/>
      <c r="AB333" s="14"/>
      <c r="AC333" s="10"/>
      <c r="AD333" s="15"/>
      <c r="AE333" s="15"/>
      <c r="AF333" s="15"/>
      <c r="AG333" s="15"/>
      <c r="AH333" s="10"/>
      <c r="AI333" s="10"/>
      <c r="AJ333" s="10"/>
      <c r="AK333" s="10"/>
      <c r="AL333" s="10"/>
      <c r="AM333" s="10"/>
      <c r="AN333" s="10"/>
      <c r="AO333" s="16"/>
      <c r="AP333" s="10"/>
      <c r="AQ333" s="10"/>
      <c r="AR333" s="10"/>
      <c r="AS333" s="17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</row>
    <row r="334" spans="1:62" ht="12.75" customHeight="1">
      <c r="A334" s="10"/>
      <c r="B334" s="10"/>
      <c r="C334" s="10"/>
      <c r="D334" s="11"/>
      <c r="E334" s="11"/>
      <c r="F334" s="11"/>
      <c r="G334" s="12"/>
      <c r="H334" s="12"/>
      <c r="I334" s="12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/>
      <c r="AA334" s="14"/>
      <c r="AB334" s="14"/>
      <c r="AC334" s="10"/>
      <c r="AD334" s="15"/>
      <c r="AE334" s="15"/>
      <c r="AF334" s="15"/>
      <c r="AG334" s="15"/>
      <c r="AH334" s="10"/>
      <c r="AI334" s="10"/>
      <c r="AJ334" s="10"/>
      <c r="AK334" s="10"/>
      <c r="AL334" s="10"/>
      <c r="AM334" s="10"/>
      <c r="AN334" s="10"/>
      <c r="AO334" s="16"/>
      <c r="AP334" s="10"/>
      <c r="AQ334" s="10"/>
      <c r="AR334" s="10"/>
      <c r="AS334" s="17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</row>
    <row r="335" spans="1:62" ht="12.75" customHeight="1">
      <c r="A335" s="10"/>
      <c r="B335" s="10"/>
      <c r="C335" s="10"/>
      <c r="D335" s="11"/>
      <c r="E335" s="11"/>
      <c r="F335" s="11"/>
      <c r="G335" s="12"/>
      <c r="H335" s="12"/>
      <c r="I335" s="12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  <c r="AA335" s="14"/>
      <c r="AB335" s="14"/>
      <c r="AC335" s="10"/>
      <c r="AD335" s="15"/>
      <c r="AE335" s="15"/>
      <c r="AF335" s="15"/>
      <c r="AG335" s="15"/>
      <c r="AH335" s="10"/>
      <c r="AI335" s="10"/>
      <c r="AJ335" s="10"/>
      <c r="AK335" s="10"/>
      <c r="AL335" s="10"/>
      <c r="AM335" s="10"/>
      <c r="AN335" s="10"/>
      <c r="AO335" s="16"/>
      <c r="AP335" s="10"/>
      <c r="AQ335" s="10"/>
      <c r="AR335" s="10"/>
      <c r="AS335" s="17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</row>
    <row r="336" spans="1:62" ht="12.75" customHeight="1">
      <c r="A336" s="10"/>
      <c r="B336" s="10"/>
      <c r="C336" s="10"/>
      <c r="D336" s="11"/>
      <c r="E336" s="11"/>
      <c r="F336" s="11"/>
      <c r="G336" s="12"/>
      <c r="H336" s="12"/>
      <c r="I336" s="12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  <c r="AA336" s="14"/>
      <c r="AB336" s="14"/>
      <c r="AC336" s="10"/>
      <c r="AD336" s="15"/>
      <c r="AE336" s="15"/>
      <c r="AF336" s="15"/>
      <c r="AG336" s="15"/>
      <c r="AH336" s="10"/>
      <c r="AI336" s="10"/>
      <c r="AJ336" s="10"/>
      <c r="AK336" s="10"/>
      <c r="AL336" s="10"/>
      <c r="AM336" s="10"/>
      <c r="AN336" s="10"/>
      <c r="AO336" s="16"/>
      <c r="AP336" s="10"/>
      <c r="AQ336" s="10"/>
      <c r="AR336" s="10"/>
      <c r="AS336" s="17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</row>
    <row r="337" spans="1:62" ht="12.75" customHeight="1">
      <c r="A337" s="10"/>
      <c r="B337" s="10"/>
      <c r="C337" s="10"/>
      <c r="D337" s="11"/>
      <c r="E337" s="11"/>
      <c r="F337" s="11"/>
      <c r="G337" s="12"/>
      <c r="H337" s="12"/>
      <c r="I337" s="12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  <c r="AA337" s="14"/>
      <c r="AB337" s="14"/>
      <c r="AC337" s="10"/>
      <c r="AD337" s="15"/>
      <c r="AE337" s="15"/>
      <c r="AF337" s="15"/>
      <c r="AG337" s="15"/>
      <c r="AH337" s="10"/>
      <c r="AI337" s="10"/>
      <c r="AJ337" s="10"/>
      <c r="AK337" s="10"/>
      <c r="AL337" s="10"/>
      <c r="AM337" s="10"/>
      <c r="AN337" s="10"/>
      <c r="AO337" s="16"/>
      <c r="AP337" s="10"/>
      <c r="AQ337" s="10"/>
      <c r="AR337" s="10"/>
      <c r="AS337" s="17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</row>
    <row r="338" spans="1:62" ht="12.75" customHeight="1">
      <c r="A338" s="10"/>
      <c r="B338" s="10"/>
      <c r="C338" s="10"/>
      <c r="D338" s="11"/>
      <c r="E338" s="11"/>
      <c r="F338" s="11"/>
      <c r="G338" s="12"/>
      <c r="H338" s="12"/>
      <c r="I338" s="12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/>
      <c r="AA338" s="14"/>
      <c r="AB338" s="14"/>
      <c r="AC338" s="10"/>
      <c r="AD338" s="15"/>
      <c r="AE338" s="15"/>
      <c r="AF338" s="15"/>
      <c r="AG338" s="15"/>
      <c r="AH338" s="10"/>
      <c r="AI338" s="10"/>
      <c r="AJ338" s="10"/>
      <c r="AK338" s="10"/>
      <c r="AL338" s="10"/>
      <c r="AM338" s="10"/>
      <c r="AN338" s="10"/>
      <c r="AO338" s="16"/>
      <c r="AP338" s="10"/>
      <c r="AQ338" s="10"/>
      <c r="AR338" s="10"/>
      <c r="AS338" s="17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</row>
    <row r="339" spans="1:62" ht="12.75" customHeight="1">
      <c r="A339" s="10"/>
      <c r="B339" s="10"/>
      <c r="C339" s="10"/>
      <c r="D339" s="11"/>
      <c r="E339" s="11"/>
      <c r="F339" s="11"/>
      <c r="G339" s="12"/>
      <c r="H339" s="12"/>
      <c r="I339" s="12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  <c r="AA339" s="14"/>
      <c r="AB339" s="14"/>
      <c r="AC339" s="10"/>
      <c r="AD339" s="15"/>
      <c r="AE339" s="15"/>
      <c r="AF339" s="15"/>
      <c r="AG339" s="15"/>
      <c r="AH339" s="10"/>
      <c r="AI339" s="10"/>
      <c r="AJ339" s="10"/>
      <c r="AK339" s="10"/>
      <c r="AL339" s="10"/>
      <c r="AM339" s="10"/>
      <c r="AN339" s="10"/>
      <c r="AO339" s="16"/>
      <c r="AP339" s="10"/>
      <c r="AQ339" s="10"/>
      <c r="AR339" s="10"/>
      <c r="AS339" s="17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</row>
    <row r="340" spans="1:62" ht="12.75" customHeight="1">
      <c r="A340" s="10"/>
      <c r="B340" s="10"/>
      <c r="C340" s="10"/>
      <c r="D340" s="11"/>
      <c r="E340" s="11"/>
      <c r="F340" s="11"/>
      <c r="G340" s="12"/>
      <c r="H340" s="12"/>
      <c r="I340" s="12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/>
      <c r="AA340" s="14"/>
      <c r="AB340" s="14"/>
      <c r="AC340" s="10"/>
      <c r="AD340" s="15"/>
      <c r="AE340" s="15"/>
      <c r="AF340" s="15"/>
      <c r="AG340" s="15"/>
      <c r="AH340" s="10"/>
      <c r="AI340" s="10"/>
      <c r="AJ340" s="10"/>
      <c r="AK340" s="10"/>
      <c r="AL340" s="10"/>
      <c r="AM340" s="10"/>
      <c r="AN340" s="10"/>
      <c r="AO340" s="16"/>
      <c r="AP340" s="10"/>
      <c r="AQ340" s="10"/>
      <c r="AR340" s="10"/>
      <c r="AS340" s="17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</row>
    <row r="341" spans="1:62" ht="12.75" customHeight="1">
      <c r="A341" s="10"/>
      <c r="B341" s="10"/>
      <c r="C341" s="10"/>
      <c r="D341" s="11"/>
      <c r="E341" s="11"/>
      <c r="F341" s="11"/>
      <c r="G341" s="12"/>
      <c r="H341" s="12"/>
      <c r="I341" s="12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  <c r="AA341" s="14"/>
      <c r="AB341" s="14"/>
      <c r="AC341" s="10"/>
      <c r="AD341" s="15"/>
      <c r="AE341" s="15"/>
      <c r="AF341" s="15"/>
      <c r="AG341" s="15"/>
      <c r="AH341" s="10"/>
      <c r="AI341" s="10"/>
      <c r="AJ341" s="10"/>
      <c r="AK341" s="10"/>
      <c r="AL341" s="10"/>
      <c r="AM341" s="10"/>
      <c r="AN341" s="10"/>
      <c r="AO341" s="16"/>
      <c r="AP341" s="10"/>
      <c r="AQ341" s="10"/>
      <c r="AR341" s="10"/>
      <c r="AS341" s="17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</row>
    <row r="342" spans="1:62" ht="12.75" customHeight="1">
      <c r="A342" s="10"/>
      <c r="B342" s="10"/>
      <c r="C342" s="10"/>
      <c r="D342" s="11"/>
      <c r="E342" s="11"/>
      <c r="F342" s="11"/>
      <c r="G342" s="12"/>
      <c r="H342" s="12"/>
      <c r="I342" s="12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/>
      <c r="AA342" s="14"/>
      <c r="AB342" s="14"/>
      <c r="AC342" s="10"/>
      <c r="AD342" s="15"/>
      <c r="AE342" s="15"/>
      <c r="AF342" s="15"/>
      <c r="AG342" s="15"/>
      <c r="AH342" s="10"/>
      <c r="AI342" s="10"/>
      <c r="AJ342" s="10"/>
      <c r="AK342" s="10"/>
      <c r="AL342" s="10"/>
      <c r="AM342" s="10"/>
      <c r="AN342" s="10"/>
      <c r="AO342" s="16"/>
      <c r="AP342" s="10"/>
      <c r="AQ342" s="10"/>
      <c r="AR342" s="10"/>
      <c r="AS342" s="17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</row>
    <row r="343" spans="1:62" ht="12.75" customHeight="1">
      <c r="A343" s="10"/>
      <c r="B343" s="10"/>
      <c r="C343" s="10"/>
      <c r="D343" s="11"/>
      <c r="E343" s="11"/>
      <c r="F343" s="11"/>
      <c r="G343" s="12"/>
      <c r="H343" s="12"/>
      <c r="I343" s="12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  <c r="AA343" s="14"/>
      <c r="AB343" s="14"/>
      <c r="AC343" s="10"/>
      <c r="AD343" s="15"/>
      <c r="AE343" s="15"/>
      <c r="AF343" s="15"/>
      <c r="AG343" s="15"/>
      <c r="AH343" s="10"/>
      <c r="AI343" s="10"/>
      <c r="AJ343" s="10"/>
      <c r="AK343" s="10"/>
      <c r="AL343" s="10"/>
      <c r="AM343" s="10"/>
      <c r="AN343" s="10"/>
      <c r="AO343" s="16"/>
      <c r="AP343" s="10"/>
      <c r="AQ343" s="10"/>
      <c r="AR343" s="10"/>
      <c r="AS343" s="17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</row>
    <row r="344" spans="1:62" ht="12.75" customHeight="1">
      <c r="A344" s="10"/>
      <c r="B344" s="10"/>
      <c r="C344" s="10"/>
      <c r="D344" s="11"/>
      <c r="E344" s="11"/>
      <c r="F344" s="11"/>
      <c r="G344" s="12"/>
      <c r="H344" s="12"/>
      <c r="I344" s="12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/>
      <c r="AA344" s="14"/>
      <c r="AB344" s="14"/>
      <c r="AC344" s="10"/>
      <c r="AD344" s="15"/>
      <c r="AE344" s="15"/>
      <c r="AF344" s="15"/>
      <c r="AG344" s="15"/>
      <c r="AH344" s="10"/>
      <c r="AI344" s="10"/>
      <c r="AJ344" s="10"/>
      <c r="AK344" s="10"/>
      <c r="AL344" s="10"/>
      <c r="AM344" s="10"/>
      <c r="AN344" s="10"/>
      <c r="AO344" s="16"/>
      <c r="AP344" s="10"/>
      <c r="AQ344" s="10"/>
      <c r="AR344" s="10"/>
      <c r="AS344" s="17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</row>
    <row r="345" spans="1:62" ht="12.75" customHeight="1">
      <c r="A345" s="10"/>
      <c r="B345" s="10"/>
      <c r="C345" s="10"/>
      <c r="D345" s="11"/>
      <c r="E345" s="11"/>
      <c r="F345" s="11"/>
      <c r="G345" s="12"/>
      <c r="H345" s="12"/>
      <c r="I345" s="12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  <c r="AA345" s="14"/>
      <c r="AB345" s="14"/>
      <c r="AC345" s="10"/>
      <c r="AD345" s="15"/>
      <c r="AE345" s="15"/>
      <c r="AF345" s="15"/>
      <c r="AG345" s="15"/>
      <c r="AH345" s="10"/>
      <c r="AI345" s="10"/>
      <c r="AJ345" s="10"/>
      <c r="AK345" s="10"/>
      <c r="AL345" s="10"/>
      <c r="AM345" s="10"/>
      <c r="AN345" s="10"/>
      <c r="AO345" s="16"/>
      <c r="AP345" s="10"/>
      <c r="AQ345" s="10"/>
      <c r="AR345" s="10"/>
      <c r="AS345" s="17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</row>
    <row r="346" spans="1:62" ht="12.75" customHeight="1">
      <c r="A346" s="10"/>
      <c r="B346" s="10"/>
      <c r="C346" s="10"/>
      <c r="D346" s="11"/>
      <c r="E346" s="11"/>
      <c r="F346" s="11"/>
      <c r="G346" s="12"/>
      <c r="H346" s="12"/>
      <c r="I346" s="12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/>
      <c r="AA346" s="14"/>
      <c r="AB346" s="14"/>
      <c r="AC346" s="10"/>
      <c r="AD346" s="15"/>
      <c r="AE346" s="15"/>
      <c r="AF346" s="15"/>
      <c r="AG346" s="15"/>
      <c r="AH346" s="10"/>
      <c r="AI346" s="10"/>
      <c r="AJ346" s="10"/>
      <c r="AK346" s="10"/>
      <c r="AL346" s="10"/>
      <c r="AM346" s="10"/>
      <c r="AN346" s="10"/>
      <c r="AO346" s="16"/>
      <c r="AP346" s="10"/>
      <c r="AQ346" s="10"/>
      <c r="AR346" s="10"/>
      <c r="AS346" s="17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</row>
    <row r="347" spans="1:62" ht="12.75" customHeight="1">
      <c r="A347" s="10"/>
      <c r="B347" s="10"/>
      <c r="C347" s="10"/>
      <c r="D347" s="11"/>
      <c r="E347" s="11"/>
      <c r="F347" s="11"/>
      <c r="G347" s="12"/>
      <c r="H347" s="12"/>
      <c r="I347" s="12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  <c r="AA347" s="14"/>
      <c r="AB347" s="14"/>
      <c r="AC347" s="10"/>
      <c r="AD347" s="15"/>
      <c r="AE347" s="15"/>
      <c r="AF347" s="15"/>
      <c r="AG347" s="15"/>
      <c r="AH347" s="10"/>
      <c r="AI347" s="10"/>
      <c r="AJ347" s="10"/>
      <c r="AK347" s="10"/>
      <c r="AL347" s="10"/>
      <c r="AM347" s="10"/>
      <c r="AN347" s="10"/>
      <c r="AO347" s="16"/>
      <c r="AP347" s="10"/>
      <c r="AQ347" s="10"/>
      <c r="AR347" s="10"/>
      <c r="AS347" s="17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</row>
    <row r="348" spans="1:62" ht="12.75" customHeight="1">
      <c r="A348" s="10"/>
      <c r="B348" s="10"/>
      <c r="C348" s="10"/>
      <c r="D348" s="11"/>
      <c r="E348" s="11"/>
      <c r="F348" s="11"/>
      <c r="G348" s="12"/>
      <c r="H348" s="12"/>
      <c r="I348" s="12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/>
      <c r="AA348" s="14"/>
      <c r="AB348" s="14"/>
      <c r="AC348" s="10"/>
      <c r="AD348" s="15"/>
      <c r="AE348" s="15"/>
      <c r="AF348" s="15"/>
      <c r="AG348" s="15"/>
      <c r="AH348" s="10"/>
      <c r="AI348" s="10"/>
      <c r="AJ348" s="10"/>
      <c r="AK348" s="10"/>
      <c r="AL348" s="10"/>
      <c r="AM348" s="10"/>
      <c r="AN348" s="10"/>
      <c r="AO348" s="16"/>
      <c r="AP348" s="10"/>
      <c r="AQ348" s="10"/>
      <c r="AR348" s="10"/>
      <c r="AS348" s="17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</row>
    <row r="349" spans="1:62" ht="12.75" customHeight="1">
      <c r="A349" s="10"/>
      <c r="B349" s="10"/>
      <c r="C349" s="10"/>
      <c r="D349" s="11"/>
      <c r="E349" s="11"/>
      <c r="F349" s="11"/>
      <c r="G349" s="12"/>
      <c r="H349" s="12"/>
      <c r="I349" s="12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  <c r="AA349" s="14"/>
      <c r="AB349" s="14"/>
      <c r="AC349" s="10"/>
      <c r="AD349" s="15"/>
      <c r="AE349" s="15"/>
      <c r="AF349" s="15"/>
      <c r="AG349" s="15"/>
      <c r="AH349" s="10"/>
      <c r="AI349" s="10"/>
      <c r="AJ349" s="10"/>
      <c r="AK349" s="10"/>
      <c r="AL349" s="10"/>
      <c r="AM349" s="10"/>
      <c r="AN349" s="10"/>
      <c r="AO349" s="16"/>
      <c r="AP349" s="10"/>
      <c r="AQ349" s="10"/>
      <c r="AR349" s="10"/>
      <c r="AS349" s="17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</row>
    <row r="350" spans="1:62" ht="12.75" customHeight="1">
      <c r="A350" s="10"/>
      <c r="B350" s="10"/>
      <c r="C350" s="10"/>
      <c r="D350" s="11"/>
      <c r="E350" s="11"/>
      <c r="F350" s="11"/>
      <c r="G350" s="12"/>
      <c r="H350" s="12"/>
      <c r="I350" s="12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4"/>
      <c r="AA350" s="14"/>
      <c r="AB350" s="14"/>
      <c r="AC350" s="10"/>
      <c r="AD350" s="15"/>
      <c r="AE350" s="15"/>
      <c r="AF350" s="15"/>
      <c r="AG350" s="15"/>
      <c r="AH350" s="10"/>
      <c r="AI350" s="10"/>
      <c r="AJ350" s="10"/>
      <c r="AK350" s="10"/>
      <c r="AL350" s="10"/>
      <c r="AM350" s="10"/>
      <c r="AN350" s="10"/>
      <c r="AO350" s="16"/>
      <c r="AP350" s="10"/>
      <c r="AQ350" s="10"/>
      <c r="AR350" s="10"/>
      <c r="AS350" s="17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</row>
    <row r="351" spans="1:62" ht="12.75" customHeight="1">
      <c r="A351" s="10"/>
      <c r="B351" s="10"/>
      <c r="C351" s="10"/>
      <c r="D351" s="11"/>
      <c r="E351" s="11"/>
      <c r="F351" s="11"/>
      <c r="G351" s="12"/>
      <c r="H351" s="12"/>
      <c r="I351" s="12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  <c r="AA351" s="14"/>
      <c r="AB351" s="14"/>
      <c r="AC351" s="10"/>
      <c r="AD351" s="15"/>
      <c r="AE351" s="15"/>
      <c r="AF351" s="15"/>
      <c r="AG351" s="15"/>
      <c r="AH351" s="10"/>
      <c r="AI351" s="10"/>
      <c r="AJ351" s="10"/>
      <c r="AK351" s="10"/>
      <c r="AL351" s="10"/>
      <c r="AM351" s="10"/>
      <c r="AN351" s="10"/>
      <c r="AO351" s="16"/>
      <c r="AP351" s="10"/>
      <c r="AQ351" s="10"/>
      <c r="AR351" s="10"/>
      <c r="AS351" s="17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</row>
    <row r="352" spans="1:62" ht="12.75" customHeight="1">
      <c r="A352" s="10"/>
      <c r="B352" s="10"/>
      <c r="C352" s="10"/>
      <c r="D352" s="11"/>
      <c r="E352" s="11"/>
      <c r="F352" s="11"/>
      <c r="G352" s="12"/>
      <c r="H352" s="12"/>
      <c r="I352" s="12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4"/>
      <c r="AA352" s="14"/>
      <c r="AB352" s="14"/>
      <c r="AC352" s="10"/>
      <c r="AD352" s="15"/>
      <c r="AE352" s="15"/>
      <c r="AF352" s="15"/>
      <c r="AG352" s="15"/>
      <c r="AH352" s="10"/>
      <c r="AI352" s="10"/>
      <c r="AJ352" s="10"/>
      <c r="AK352" s="10"/>
      <c r="AL352" s="10"/>
      <c r="AM352" s="10"/>
      <c r="AN352" s="10"/>
      <c r="AO352" s="16"/>
      <c r="AP352" s="10"/>
      <c r="AQ352" s="10"/>
      <c r="AR352" s="10"/>
      <c r="AS352" s="17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</row>
    <row r="353" spans="1:62" ht="12.75" customHeight="1">
      <c r="A353" s="10"/>
      <c r="B353" s="10"/>
      <c r="C353" s="10"/>
      <c r="D353" s="11"/>
      <c r="E353" s="11"/>
      <c r="F353" s="11"/>
      <c r="G353" s="12"/>
      <c r="H353" s="12"/>
      <c r="I353" s="12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  <c r="AA353" s="14"/>
      <c r="AB353" s="14"/>
      <c r="AC353" s="10"/>
      <c r="AD353" s="15"/>
      <c r="AE353" s="15"/>
      <c r="AF353" s="15"/>
      <c r="AG353" s="15"/>
      <c r="AH353" s="10"/>
      <c r="AI353" s="10"/>
      <c r="AJ353" s="10"/>
      <c r="AK353" s="10"/>
      <c r="AL353" s="10"/>
      <c r="AM353" s="10"/>
      <c r="AN353" s="10"/>
      <c r="AO353" s="16"/>
      <c r="AP353" s="10"/>
      <c r="AQ353" s="10"/>
      <c r="AR353" s="10"/>
      <c r="AS353" s="17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</row>
    <row r="354" spans="1:62" ht="12.75" customHeight="1">
      <c r="A354" s="10"/>
      <c r="B354" s="10"/>
      <c r="C354" s="10"/>
      <c r="D354" s="11"/>
      <c r="E354" s="11"/>
      <c r="F354" s="11"/>
      <c r="G354" s="12"/>
      <c r="H354" s="12"/>
      <c r="I354" s="12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4"/>
      <c r="AA354" s="14"/>
      <c r="AB354" s="14"/>
      <c r="AC354" s="10"/>
      <c r="AD354" s="15"/>
      <c r="AE354" s="15"/>
      <c r="AF354" s="15"/>
      <c r="AG354" s="15"/>
      <c r="AH354" s="10"/>
      <c r="AI354" s="10"/>
      <c r="AJ354" s="10"/>
      <c r="AK354" s="10"/>
      <c r="AL354" s="10"/>
      <c r="AM354" s="10"/>
      <c r="AN354" s="10"/>
      <c r="AO354" s="16"/>
      <c r="AP354" s="10"/>
      <c r="AQ354" s="10"/>
      <c r="AR354" s="10"/>
      <c r="AS354" s="17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</row>
    <row r="355" spans="1:62" ht="12.75" customHeight="1">
      <c r="A355" s="10"/>
      <c r="B355" s="10"/>
      <c r="C355" s="10"/>
      <c r="D355" s="11"/>
      <c r="E355" s="11"/>
      <c r="F355" s="11"/>
      <c r="G355" s="12"/>
      <c r="H355" s="12"/>
      <c r="I355" s="12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  <c r="AA355" s="14"/>
      <c r="AB355" s="14"/>
      <c r="AC355" s="10"/>
      <c r="AD355" s="15"/>
      <c r="AE355" s="15"/>
      <c r="AF355" s="15"/>
      <c r="AG355" s="15"/>
      <c r="AH355" s="10"/>
      <c r="AI355" s="10"/>
      <c r="AJ355" s="10"/>
      <c r="AK355" s="10"/>
      <c r="AL355" s="10"/>
      <c r="AM355" s="10"/>
      <c r="AN355" s="10"/>
      <c r="AO355" s="16"/>
      <c r="AP355" s="10"/>
      <c r="AQ355" s="10"/>
      <c r="AR355" s="10"/>
      <c r="AS355" s="17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</row>
    <row r="356" spans="1:62" ht="12.75" customHeight="1">
      <c r="A356" s="10"/>
      <c r="B356" s="10"/>
      <c r="C356" s="10"/>
      <c r="D356" s="11"/>
      <c r="E356" s="11"/>
      <c r="F356" s="11"/>
      <c r="G356" s="12"/>
      <c r="H356" s="12"/>
      <c r="I356" s="12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4"/>
      <c r="AA356" s="14"/>
      <c r="AB356" s="14"/>
      <c r="AC356" s="10"/>
      <c r="AD356" s="15"/>
      <c r="AE356" s="15"/>
      <c r="AF356" s="15"/>
      <c r="AG356" s="15"/>
      <c r="AH356" s="10"/>
      <c r="AI356" s="10"/>
      <c r="AJ356" s="10"/>
      <c r="AK356" s="10"/>
      <c r="AL356" s="10"/>
      <c r="AM356" s="10"/>
      <c r="AN356" s="10"/>
      <c r="AO356" s="16"/>
      <c r="AP356" s="10"/>
      <c r="AQ356" s="10"/>
      <c r="AR356" s="10"/>
      <c r="AS356" s="17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</row>
    <row r="357" spans="1:62" ht="12.75" customHeight="1">
      <c r="A357" s="10"/>
      <c r="B357" s="10"/>
      <c r="C357" s="10"/>
      <c r="D357" s="11"/>
      <c r="E357" s="11"/>
      <c r="F357" s="11"/>
      <c r="G357" s="12"/>
      <c r="H357" s="12"/>
      <c r="I357" s="12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  <c r="AA357" s="14"/>
      <c r="AB357" s="14"/>
      <c r="AC357" s="10"/>
      <c r="AD357" s="15"/>
      <c r="AE357" s="15"/>
      <c r="AF357" s="15"/>
      <c r="AG357" s="15"/>
      <c r="AH357" s="10"/>
      <c r="AI357" s="10"/>
      <c r="AJ357" s="10"/>
      <c r="AK357" s="10"/>
      <c r="AL357" s="10"/>
      <c r="AM357" s="10"/>
      <c r="AN357" s="10"/>
      <c r="AO357" s="16"/>
      <c r="AP357" s="10"/>
      <c r="AQ357" s="10"/>
      <c r="AR357" s="10"/>
      <c r="AS357" s="17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</row>
    <row r="358" spans="1:62" ht="12.75" customHeight="1">
      <c r="A358" s="10"/>
      <c r="B358" s="10"/>
      <c r="C358" s="10"/>
      <c r="D358" s="11"/>
      <c r="E358" s="11"/>
      <c r="F358" s="11"/>
      <c r="G358" s="12"/>
      <c r="H358" s="12"/>
      <c r="I358" s="12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/>
      <c r="AA358" s="14"/>
      <c r="AB358" s="14"/>
      <c r="AC358" s="10"/>
      <c r="AD358" s="15"/>
      <c r="AE358" s="15"/>
      <c r="AF358" s="15"/>
      <c r="AG358" s="15"/>
      <c r="AH358" s="10"/>
      <c r="AI358" s="10"/>
      <c r="AJ358" s="10"/>
      <c r="AK358" s="10"/>
      <c r="AL358" s="10"/>
      <c r="AM358" s="10"/>
      <c r="AN358" s="10"/>
      <c r="AO358" s="16"/>
      <c r="AP358" s="10"/>
      <c r="AQ358" s="10"/>
      <c r="AR358" s="10"/>
      <c r="AS358" s="17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</row>
    <row r="359" spans="1:62" ht="12.75" customHeight="1">
      <c r="A359" s="10"/>
      <c r="B359" s="10"/>
      <c r="C359" s="10"/>
      <c r="D359" s="11"/>
      <c r="E359" s="11"/>
      <c r="F359" s="11"/>
      <c r="G359" s="12"/>
      <c r="H359" s="12"/>
      <c r="I359" s="12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  <c r="AA359" s="14"/>
      <c r="AB359" s="14"/>
      <c r="AC359" s="10"/>
      <c r="AD359" s="15"/>
      <c r="AE359" s="15"/>
      <c r="AF359" s="15"/>
      <c r="AG359" s="15"/>
      <c r="AH359" s="10"/>
      <c r="AI359" s="10"/>
      <c r="AJ359" s="10"/>
      <c r="AK359" s="10"/>
      <c r="AL359" s="10"/>
      <c r="AM359" s="10"/>
      <c r="AN359" s="10"/>
      <c r="AO359" s="16"/>
      <c r="AP359" s="10"/>
      <c r="AQ359" s="10"/>
      <c r="AR359" s="10"/>
      <c r="AS359" s="17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</row>
    <row r="360" spans="1:62" ht="12.75" customHeight="1">
      <c r="A360" s="10"/>
      <c r="B360" s="10"/>
      <c r="C360" s="10"/>
      <c r="D360" s="11"/>
      <c r="E360" s="11"/>
      <c r="F360" s="11"/>
      <c r="G360" s="12"/>
      <c r="H360" s="12"/>
      <c r="I360" s="12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/>
      <c r="AA360" s="14"/>
      <c r="AB360" s="14"/>
      <c r="AC360" s="10"/>
      <c r="AD360" s="15"/>
      <c r="AE360" s="15"/>
      <c r="AF360" s="15"/>
      <c r="AG360" s="15"/>
      <c r="AH360" s="10"/>
      <c r="AI360" s="10"/>
      <c r="AJ360" s="10"/>
      <c r="AK360" s="10"/>
      <c r="AL360" s="10"/>
      <c r="AM360" s="10"/>
      <c r="AN360" s="10"/>
      <c r="AO360" s="16"/>
      <c r="AP360" s="10"/>
      <c r="AQ360" s="10"/>
      <c r="AR360" s="10"/>
      <c r="AS360" s="17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</row>
    <row r="361" spans="1:62" ht="12.75" customHeight="1">
      <c r="A361" s="10"/>
      <c r="B361" s="10"/>
      <c r="C361" s="10"/>
      <c r="D361" s="11"/>
      <c r="E361" s="11"/>
      <c r="F361" s="11"/>
      <c r="G361" s="12"/>
      <c r="H361" s="12"/>
      <c r="I361" s="12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  <c r="AA361" s="14"/>
      <c r="AB361" s="14"/>
      <c r="AC361" s="10"/>
      <c r="AD361" s="15"/>
      <c r="AE361" s="15"/>
      <c r="AF361" s="15"/>
      <c r="AG361" s="15"/>
      <c r="AH361" s="10"/>
      <c r="AI361" s="10"/>
      <c r="AJ361" s="10"/>
      <c r="AK361" s="10"/>
      <c r="AL361" s="10"/>
      <c r="AM361" s="10"/>
      <c r="AN361" s="10"/>
      <c r="AO361" s="16"/>
      <c r="AP361" s="10"/>
      <c r="AQ361" s="10"/>
      <c r="AR361" s="10"/>
      <c r="AS361" s="17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</row>
    <row r="362" spans="1:62" ht="12.75" customHeight="1">
      <c r="A362" s="10"/>
      <c r="B362" s="10"/>
      <c r="C362" s="10"/>
      <c r="D362" s="11"/>
      <c r="E362" s="11"/>
      <c r="F362" s="11"/>
      <c r="G362" s="12"/>
      <c r="H362" s="12"/>
      <c r="I362" s="12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/>
      <c r="AA362" s="14"/>
      <c r="AB362" s="14"/>
      <c r="AC362" s="10"/>
      <c r="AD362" s="15"/>
      <c r="AE362" s="15"/>
      <c r="AF362" s="15"/>
      <c r="AG362" s="15"/>
      <c r="AH362" s="10"/>
      <c r="AI362" s="10"/>
      <c r="AJ362" s="10"/>
      <c r="AK362" s="10"/>
      <c r="AL362" s="10"/>
      <c r="AM362" s="10"/>
      <c r="AN362" s="10"/>
      <c r="AO362" s="16"/>
      <c r="AP362" s="10"/>
      <c r="AQ362" s="10"/>
      <c r="AR362" s="10"/>
      <c r="AS362" s="17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</row>
    <row r="363" spans="1:62" ht="12.75" customHeight="1">
      <c r="A363" s="10"/>
      <c r="B363" s="10"/>
      <c r="C363" s="10"/>
      <c r="D363" s="11"/>
      <c r="E363" s="11"/>
      <c r="F363" s="11"/>
      <c r="G363" s="12"/>
      <c r="H363" s="12"/>
      <c r="I363" s="12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  <c r="AA363" s="14"/>
      <c r="AB363" s="14"/>
      <c r="AC363" s="10"/>
      <c r="AD363" s="15"/>
      <c r="AE363" s="15"/>
      <c r="AF363" s="15"/>
      <c r="AG363" s="15"/>
      <c r="AH363" s="10"/>
      <c r="AI363" s="10"/>
      <c r="AJ363" s="10"/>
      <c r="AK363" s="10"/>
      <c r="AL363" s="10"/>
      <c r="AM363" s="10"/>
      <c r="AN363" s="10"/>
      <c r="AO363" s="16"/>
      <c r="AP363" s="10"/>
      <c r="AQ363" s="10"/>
      <c r="AR363" s="10"/>
      <c r="AS363" s="17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</row>
    <row r="364" spans="1:62" ht="12.75" customHeight="1">
      <c r="A364" s="10"/>
      <c r="B364" s="10"/>
      <c r="C364" s="10"/>
      <c r="D364" s="11"/>
      <c r="E364" s="11"/>
      <c r="F364" s="11"/>
      <c r="G364" s="12"/>
      <c r="H364" s="12"/>
      <c r="I364" s="12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/>
      <c r="AA364" s="14"/>
      <c r="AB364" s="14"/>
      <c r="AC364" s="10"/>
      <c r="AD364" s="15"/>
      <c r="AE364" s="15"/>
      <c r="AF364" s="15"/>
      <c r="AG364" s="15"/>
      <c r="AH364" s="10"/>
      <c r="AI364" s="10"/>
      <c r="AJ364" s="10"/>
      <c r="AK364" s="10"/>
      <c r="AL364" s="10"/>
      <c r="AM364" s="10"/>
      <c r="AN364" s="10"/>
      <c r="AO364" s="16"/>
      <c r="AP364" s="10"/>
      <c r="AQ364" s="10"/>
      <c r="AR364" s="10"/>
      <c r="AS364" s="17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</row>
    <row r="365" spans="1:62" ht="12.75" customHeight="1">
      <c r="A365" s="10"/>
      <c r="B365" s="10"/>
      <c r="C365" s="10"/>
      <c r="D365" s="11"/>
      <c r="E365" s="11"/>
      <c r="F365" s="11"/>
      <c r="G365" s="12"/>
      <c r="H365" s="12"/>
      <c r="I365" s="12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  <c r="AA365" s="14"/>
      <c r="AB365" s="14"/>
      <c r="AC365" s="10"/>
      <c r="AD365" s="15"/>
      <c r="AE365" s="15"/>
      <c r="AF365" s="15"/>
      <c r="AG365" s="15"/>
      <c r="AH365" s="10"/>
      <c r="AI365" s="10"/>
      <c r="AJ365" s="10"/>
      <c r="AK365" s="10"/>
      <c r="AL365" s="10"/>
      <c r="AM365" s="10"/>
      <c r="AN365" s="10"/>
      <c r="AO365" s="16"/>
      <c r="AP365" s="10"/>
      <c r="AQ365" s="10"/>
      <c r="AR365" s="10"/>
      <c r="AS365" s="17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</row>
    <row r="366" spans="1:62" ht="12.75" customHeight="1">
      <c r="A366" s="10"/>
      <c r="B366" s="10"/>
      <c r="C366" s="10"/>
      <c r="D366" s="11"/>
      <c r="E366" s="11"/>
      <c r="F366" s="11"/>
      <c r="G366" s="12"/>
      <c r="H366" s="12"/>
      <c r="I366" s="12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/>
      <c r="AA366" s="14"/>
      <c r="AB366" s="14"/>
      <c r="AC366" s="10"/>
      <c r="AD366" s="15"/>
      <c r="AE366" s="15"/>
      <c r="AF366" s="15"/>
      <c r="AG366" s="15"/>
      <c r="AH366" s="10"/>
      <c r="AI366" s="10"/>
      <c r="AJ366" s="10"/>
      <c r="AK366" s="10"/>
      <c r="AL366" s="10"/>
      <c r="AM366" s="10"/>
      <c r="AN366" s="10"/>
      <c r="AO366" s="16"/>
      <c r="AP366" s="10"/>
      <c r="AQ366" s="10"/>
      <c r="AR366" s="10"/>
      <c r="AS366" s="17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</row>
    <row r="367" spans="1:62" ht="12.75" customHeight="1">
      <c r="A367" s="10"/>
      <c r="B367" s="10"/>
      <c r="C367" s="10"/>
      <c r="D367" s="11"/>
      <c r="E367" s="11"/>
      <c r="F367" s="11"/>
      <c r="G367" s="12"/>
      <c r="H367" s="12"/>
      <c r="I367" s="12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  <c r="AA367" s="14"/>
      <c r="AB367" s="14"/>
      <c r="AC367" s="10"/>
      <c r="AD367" s="15"/>
      <c r="AE367" s="15"/>
      <c r="AF367" s="15"/>
      <c r="AG367" s="15"/>
      <c r="AH367" s="10"/>
      <c r="AI367" s="10"/>
      <c r="AJ367" s="10"/>
      <c r="AK367" s="10"/>
      <c r="AL367" s="10"/>
      <c r="AM367" s="10"/>
      <c r="AN367" s="10"/>
      <c r="AO367" s="16"/>
      <c r="AP367" s="10"/>
      <c r="AQ367" s="10"/>
      <c r="AR367" s="10"/>
      <c r="AS367" s="17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</row>
    <row r="368" spans="1:62" ht="12.75" customHeight="1">
      <c r="A368" s="10"/>
      <c r="B368" s="10"/>
      <c r="C368" s="10"/>
      <c r="D368" s="11"/>
      <c r="E368" s="11"/>
      <c r="F368" s="11"/>
      <c r="G368" s="12"/>
      <c r="H368" s="12"/>
      <c r="I368" s="12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/>
      <c r="AA368" s="14"/>
      <c r="AB368" s="14"/>
      <c r="AC368" s="10"/>
      <c r="AD368" s="15"/>
      <c r="AE368" s="15"/>
      <c r="AF368" s="15"/>
      <c r="AG368" s="15"/>
      <c r="AH368" s="10"/>
      <c r="AI368" s="10"/>
      <c r="AJ368" s="10"/>
      <c r="AK368" s="10"/>
      <c r="AL368" s="10"/>
      <c r="AM368" s="10"/>
      <c r="AN368" s="10"/>
      <c r="AO368" s="16"/>
      <c r="AP368" s="10"/>
      <c r="AQ368" s="10"/>
      <c r="AR368" s="10"/>
      <c r="AS368" s="17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</row>
    <row r="369" spans="1:62" ht="12.75" customHeight="1">
      <c r="A369" s="10"/>
      <c r="B369" s="10"/>
      <c r="C369" s="10"/>
      <c r="D369" s="11"/>
      <c r="E369" s="11"/>
      <c r="F369" s="11"/>
      <c r="G369" s="12"/>
      <c r="H369" s="12"/>
      <c r="I369" s="12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  <c r="AA369" s="14"/>
      <c r="AB369" s="14"/>
      <c r="AC369" s="10"/>
      <c r="AD369" s="15"/>
      <c r="AE369" s="15"/>
      <c r="AF369" s="15"/>
      <c r="AG369" s="15"/>
      <c r="AH369" s="10"/>
      <c r="AI369" s="10"/>
      <c r="AJ369" s="10"/>
      <c r="AK369" s="10"/>
      <c r="AL369" s="10"/>
      <c r="AM369" s="10"/>
      <c r="AN369" s="10"/>
      <c r="AO369" s="16"/>
      <c r="AP369" s="10"/>
      <c r="AQ369" s="10"/>
      <c r="AR369" s="10"/>
      <c r="AS369" s="17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</row>
    <row r="370" spans="1:62" ht="12.75" customHeight="1">
      <c r="A370" s="10"/>
      <c r="B370" s="10"/>
      <c r="C370" s="10"/>
      <c r="D370" s="11"/>
      <c r="E370" s="11"/>
      <c r="F370" s="11"/>
      <c r="G370" s="12"/>
      <c r="H370" s="12"/>
      <c r="I370" s="12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/>
      <c r="AA370" s="14"/>
      <c r="AB370" s="14"/>
      <c r="AC370" s="10"/>
      <c r="AD370" s="15"/>
      <c r="AE370" s="15"/>
      <c r="AF370" s="15"/>
      <c r="AG370" s="15"/>
      <c r="AH370" s="10"/>
      <c r="AI370" s="10"/>
      <c r="AJ370" s="10"/>
      <c r="AK370" s="10"/>
      <c r="AL370" s="10"/>
      <c r="AM370" s="10"/>
      <c r="AN370" s="10"/>
      <c r="AO370" s="16"/>
      <c r="AP370" s="10"/>
      <c r="AQ370" s="10"/>
      <c r="AR370" s="10"/>
      <c r="AS370" s="17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</row>
    <row r="371" spans="1:62" ht="12.75" customHeight="1">
      <c r="A371" s="10"/>
      <c r="B371" s="10"/>
      <c r="C371" s="10"/>
      <c r="D371" s="11"/>
      <c r="E371" s="11"/>
      <c r="F371" s="11"/>
      <c r="G371" s="12"/>
      <c r="H371" s="12"/>
      <c r="I371" s="12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  <c r="AA371" s="14"/>
      <c r="AB371" s="14"/>
      <c r="AC371" s="10"/>
      <c r="AD371" s="15"/>
      <c r="AE371" s="15"/>
      <c r="AF371" s="15"/>
      <c r="AG371" s="15"/>
      <c r="AH371" s="10"/>
      <c r="AI371" s="10"/>
      <c r="AJ371" s="10"/>
      <c r="AK371" s="10"/>
      <c r="AL371" s="10"/>
      <c r="AM371" s="10"/>
      <c r="AN371" s="10"/>
      <c r="AO371" s="16"/>
      <c r="AP371" s="10"/>
      <c r="AQ371" s="10"/>
      <c r="AR371" s="10"/>
      <c r="AS371" s="17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</row>
    <row r="372" spans="1:62" ht="12.75" customHeight="1">
      <c r="A372" s="10"/>
      <c r="B372" s="10"/>
      <c r="C372" s="10"/>
      <c r="D372" s="11"/>
      <c r="E372" s="11"/>
      <c r="F372" s="11"/>
      <c r="G372" s="12"/>
      <c r="H372" s="12"/>
      <c r="I372" s="12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/>
      <c r="AA372" s="14"/>
      <c r="AB372" s="14"/>
      <c r="AC372" s="10"/>
      <c r="AD372" s="15"/>
      <c r="AE372" s="15"/>
      <c r="AF372" s="15"/>
      <c r="AG372" s="15"/>
      <c r="AH372" s="10"/>
      <c r="AI372" s="10"/>
      <c r="AJ372" s="10"/>
      <c r="AK372" s="10"/>
      <c r="AL372" s="10"/>
      <c r="AM372" s="10"/>
      <c r="AN372" s="10"/>
      <c r="AO372" s="16"/>
      <c r="AP372" s="10"/>
      <c r="AQ372" s="10"/>
      <c r="AR372" s="10"/>
      <c r="AS372" s="17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</row>
    <row r="373" spans="1:62" ht="12.75" customHeight="1">
      <c r="A373" s="10"/>
      <c r="B373" s="10"/>
      <c r="C373" s="10"/>
      <c r="D373" s="11"/>
      <c r="E373" s="11"/>
      <c r="F373" s="11"/>
      <c r="G373" s="12"/>
      <c r="H373" s="12"/>
      <c r="I373" s="12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  <c r="AA373" s="14"/>
      <c r="AB373" s="14"/>
      <c r="AC373" s="10"/>
      <c r="AD373" s="15"/>
      <c r="AE373" s="15"/>
      <c r="AF373" s="15"/>
      <c r="AG373" s="15"/>
      <c r="AH373" s="10"/>
      <c r="AI373" s="10"/>
      <c r="AJ373" s="10"/>
      <c r="AK373" s="10"/>
      <c r="AL373" s="10"/>
      <c r="AM373" s="10"/>
      <c r="AN373" s="10"/>
      <c r="AO373" s="16"/>
      <c r="AP373" s="10"/>
      <c r="AQ373" s="10"/>
      <c r="AR373" s="10"/>
      <c r="AS373" s="17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</row>
    <row r="374" spans="1:62" ht="12.75" customHeight="1">
      <c r="A374" s="10"/>
      <c r="B374" s="10"/>
      <c r="C374" s="10"/>
      <c r="D374" s="11"/>
      <c r="E374" s="11"/>
      <c r="F374" s="11"/>
      <c r="G374" s="12"/>
      <c r="H374" s="12"/>
      <c r="I374" s="12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/>
      <c r="AA374" s="14"/>
      <c r="AB374" s="14"/>
      <c r="AC374" s="10"/>
      <c r="AD374" s="15"/>
      <c r="AE374" s="15"/>
      <c r="AF374" s="15"/>
      <c r="AG374" s="15"/>
      <c r="AH374" s="10"/>
      <c r="AI374" s="10"/>
      <c r="AJ374" s="10"/>
      <c r="AK374" s="10"/>
      <c r="AL374" s="10"/>
      <c r="AM374" s="10"/>
      <c r="AN374" s="10"/>
      <c r="AO374" s="16"/>
      <c r="AP374" s="10"/>
      <c r="AQ374" s="10"/>
      <c r="AR374" s="10"/>
      <c r="AS374" s="17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</row>
    <row r="375" spans="1:62" ht="12.75" customHeight="1">
      <c r="A375" s="10"/>
      <c r="B375" s="10"/>
      <c r="C375" s="10"/>
      <c r="D375" s="11"/>
      <c r="E375" s="11"/>
      <c r="F375" s="11"/>
      <c r="G375" s="12"/>
      <c r="H375" s="12"/>
      <c r="I375" s="12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  <c r="AA375" s="14"/>
      <c r="AB375" s="14"/>
      <c r="AC375" s="10"/>
      <c r="AD375" s="15"/>
      <c r="AE375" s="15"/>
      <c r="AF375" s="15"/>
      <c r="AG375" s="15"/>
      <c r="AH375" s="10"/>
      <c r="AI375" s="10"/>
      <c r="AJ375" s="10"/>
      <c r="AK375" s="10"/>
      <c r="AL375" s="10"/>
      <c r="AM375" s="10"/>
      <c r="AN375" s="10"/>
      <c r="AO375" s="16"/>
      <c r="AP375" s="10"/>
      <c r="AQ375" s="10"/>
      <c r="AR375" s="10"/>
      <c r="AS375" s="17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</row>
    <row r="376" spans="1:62" ht="12.75" customHeight="1">
      <c r="A376" s="10"/>
      <c r="B376" s="10"/>
      <c r="C376" s="10"/>
      <c r="D376" s="11"/>
      <c r="E376" s="11"/>
      <c r="F376" s="11"/>
      <c r="G376" s="12"/>
      <c r="H376" s="12"/>
      <c r="I376" s="12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/>
      <c r="AA376" s="14"/>
      <c r="AB376" s="14"/>
      <c r="AC376" s="10"/>
      <c r="AD376" s="15"/>
      <c r="AE376" s="15"/>
      <c r="AF376" s="15"/>
      <c r="AG376" s="15"/>
      <c r="AH376" s="10"/>
      <c r="AI376" s="10"/>
      <c r="AJ376" s="10"/>
      <c r="AK376" s="10"/>
      <c r="AL376" s="10"/>
      <c r="AM376" s="10"/>
      <c r="AN376" s="10"/>
      <c r="AO376" s="16"/>
      <c r="AP376" s="10"/>
      <c r="AQ376" s="10"/>
      <c r="AR376" s="10"/>
      <c r="AS376" s="17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</row>
    <row r="377" spans="1:62" ht="12.75" customHeight="1">
      <c r="A377" s="10"/>
      <c r="B377" s="10"/>
      <c r="C377" s="10"/>
      <c r="D377" s="11"/>
      <c r="E377" s="11"/>
      <c r="F377" s="11"/>
      <c r="G377" s="12"/>
      <c r="H377" s="12"/>
      <c r="I377" s="12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  <c r="AA377" s="14"/>
      <c r="AB377" s="14"/>
      <c r="AC377" s="10"/>
      <c r="AD377" s="15"/>
      <c r="AE377" s="15"/>
      <c r="AF377" s="15"/>
      <c r="AG377" s="15"/>
      <c r="AH377" s="10"/>
      <c r="AI377" s="10"/>
      <c r="AJ377" s="10"/>
      <c r="AK377" s="10"/>
      <c r="AL377" s="10"/>
      <c r="AM377" s="10"/>
      <c r="AN377" s="10"/>
      <c r="AO377" s="16"/>
      <c r="AP377" s="10"/>
      <c r="AQ377" s="10"/>
      <c r="AR377" s="10"/>
      <c r="AS377" s="17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</row>
    <row r="378" spans="1:62" ht="12.75" customHeight="1">
      <c r="A378" s="10"/>
      <c r="B378" s="10"/>
      <c r="C378" s="10"/>
      <c r="D378" s="11"/>
      <c r="E378" s="11"/>
      <c r="F378" s="11"/>
      <c r="G378" s="12"/>
      <c r="H378" s="12"/>
      <c r="I378" s="12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/>
      <c r="AA378" s="14"/>
      <c r="AB378" s="14"/>
      <c r="AC378" s="10"/>
      <c r="AD378" s="15"/>
      <c r="AE378" s="15"/>
      <c r="AF378" s="15"/>
      <c r="AG378" s="15"/>
      <c r="AH378" s="10"/>
      <c r="AI378" s="10"/>
      <c r="AJ378" s="10"/>
      <c r="AK378" s="10"/>
      <c r="AL378" s="10"/>
      <c r="AM378" s="10"/>
      <c r="AN378" s="10"/>
      <c r="AO378" s="16"/>
      <c r="AP378" s="10"/>
      <c r="AQ378" s="10"/>
      <c r="AR378" s="10"/>
      <c r="AS378" s="17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</row>
    <row r="379" spans="1:62" ht="12.75" customHeight="1">
      <c r="A379" s="10"/>
      <c r="B379" s="10"/>
      <c r="C379" s="10"/>
      <c r="D379" s="11"/>
      <c r="E379" s="11"/>
      <c r="F379" s="11"/>
      <c r="G379" s="12"/>
      <c r="H379" s="12"/>
      <c r="I379" s="12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  <c r="AA379" s="14"/>
      <c r="AB379" s="14"/>
      <c r="AC379" s="10"/>
      <c r="AD379" s="15"/>
      <c r="AE379" s="15"/>
      <c r="AF379" s="15"/>
      <c r="AG379" s="15"/>
      <c r="AH379" s="10"/>
      <c r="AI379" s="10"/>
      <c r="AJ379" s="10"/>
      <c r="AK379" s="10"/>
      <c r="AL379" s="10"/>
      <c r="AM379" s="10"/>
      <c r="AN379" s="10"/>
      <c r="AO379" s="16"/>
      <c r="AP379" s="10"/>
      <c r="AQ379" s="10"/>
      <c r="AR379" s="10"/>
      <c r="AS379" s="17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</row>
    <row r="380" spans="1:62" ht="12.75" customHeight="1">
      <c r="A380" s="10"/>
      <c r="B380" s="10"/>
      <c r="C380" s="10"/>
      <c r="D380" s="11"/>
      <c r="E380" s="11"/>
      <c r="F380" s="11"/>
      <c r="G380" s="12"/>
      <c r="H380" s="12"/>
      <c r="I380" s="12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/>
      <c r="AA380" s="14"/>
      <c r="AB380" s="14"/>
      <c r="AC380" s="10"/>
      <c r="AD380" s="15"/>
      <c r="AE380" s="15"/>
      <c r="AF380" s="15"/>
      <c r="AG380" s="15"/>
      <c r="AH380" s="10"/>
      <c r="AI380" s="10"/>
      <c r="AJ380" s="10"/>
      <c r="AK380" s="10"/>
      <c r="AL380" s="10"/>
      <c r="AM380" s="10"/>
      <c r="AN380" s="10"/>
      <c r="AO380" s="16"/>
      <c r="AP380" s="10"/>
      <c r="AQ380" s="10"/>
      <c r="AR380" s="10"/>
      <c r="AS380" s="17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</row>
    <row r="381" spans="1:62" ht="12.75" customHeight="1">
      <c r="A381" s="10"/>
      <c r="B381" s="10"/>
      <c r="C381" s="10"/>
      <c r="D381" s="11"/>
      <c r="E381" s="11"/>
      <c r="F381" s="11"/>
      <c r="G381" s="12"/>
      <c r="H381" s="12"/>
      <c r="I381" s="12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  <c r="AA381" s="14"/>
      <c r="AB381" s="14"/>
      <c r="AC381" s="10"/>
      <c r="AD381" s="15"/>
      <c r="AE381" s="15"/>
      <c r="AF381" s="15"/>
      <c r="AG381" s="15"/>
      <c r="AH381" s="10"/>
      <c r="AI381" s="10"/>
      <c r="AJ381" s="10"/>
      <c r="AK381" s="10"/>
      <c r="AL381" s="10"/>
      <c r="AM381" s="10"/>
      <c r="AN381" s="10"/>
      <c r="AO381" s="16"/>
      <c r="AP381" s="10"/>
      <c r="AQ381" s="10"/>
      <c r="AR381" s="10"/>
      <c r="AS381" s="17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</row>
    <row r="382" spans="1:62" ht="12.75" customHeight="1">
      <c r="A382" s="10"/>
      <c r="B382" s="10"/>
      <c r="C382" s="10"/>
      <c r="D382" s="11"/>
      <c r="E382" s="11"/>
      <c r="F382" s="11"/>
      <c r="G382" s="12"/>
      <c r="H382" s="12"/>
      <c r="I382" s="12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/>
      <c r="AA382" s="14"/>
      <c r="AB382" s="14"/>
      <c r="AC382" s="10"/>
      <c r="AD382" s="15"/>
      <c r="AE382" s="15"/>
      <c r="AF382" s="15"/>
      <c r="AG382" s="15"/>
      <c r="AH382" s="10"/>
      <c r="AI382" s="10"/>
      <c r="AJ382" s="10"/>
      <c r="AK382" s="10"/>
      <c r="AL382" s="10"/>
      <c r="AM382" s="10"/>
      <c r="AN382" s="10"/>
      <c r="AO382" s="16"/>
      <c r="AP382" s="10"/>
      <c r="AQ382" s="10"/>
      <c r="AR382" s="10"/>
      <c r="AS382" s="17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</row>
    <row r="383" spans="1:62" ht="12.75" customHeight="1">
      <c r="A383" s="10"/>
      <c r="B383" s="10"/>
      <c r="C383" s="10"/>
      <c r="D383" s="11"/>
      <c r="E383" s="11"/>
      <c r="F383" s="11"/>
      <c r="G383" s="12"/>
      <c r="H383" s="12"/>
      <c r="I383" s="12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  <c r="AA383" s="14"/>
      <c r="AB383" s="14"/>
      <c r="AC383" s="10"/>
      <c r="AD383" s="15"/>
      <c r="AE383" s="15"/>
      <c r="AF383" s="15"/>
      <c r="AG383" s="15"/>
      <c r="AH383" s="10"/>
      <c r="AI383" s="10"/>
      <c r="AJ383" s="10"/>
      <c r="AK383" s="10"/>
      <c r="AL383" s="10"/>
      <c r="AM383" s="10"/>
      <c r="AN383" s="10"/>
      <c r="AO383" s="16"/>
      <c r="AP383" s="10"/>
      <c r="AQ383" s="10"/>
      <c r="AR383" s="10"/>
      <c r="AS383" s="17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</row>
    <row r="384" spans="1:62" ht="12.75" customHeight="1">
      <c r="A384" s="10"/>
      <c r="B384" s="10"/>
      <c r="C384" s="10"/>
      <c r="D384" s="11"/>
      <c r="E384" s="11"/>
      <c r="F384" s="11"/>
      <c r="G384" s="12"/>
      <c r="H384" s="12"/>
      <c r="I384" s="12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/>
      <c r="AA384" s="14"/>
      <c r="AB384" s="14"/>
      <c r="AC384" s="10"/>
      <c r="AD384" s="15"/>
      <c r="AE384" s="15"/>
      <c r="AF384" s="15"/>
      <c r="AG384" s="15"/>
      <c r="AH384" s="10"/>
      <c r="AI384" s="10"/>
      <c r="AJ384" s="10"/>
      <c r="AK384" s="10"/>
      <c r="AL384" s="10"/>
      <c r="AM384" s="10"/>
      <c r="AN384" s="10"/>
      <c r="AO384" s="16"/>
      <c r="AP384" s="10"/>
      <c r="AQ384" s="10"/>
      <c r="AR384" s="10"/>
      <c r="AS384" s="17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</row>
    <row r="385" spans="1:62" ht="12.75" customHeight="1">
      <c r="A385" s="10"/>
      <c r="B385" s="10"/>
      <c r="C385" s="10"/>
      <c r="D385" s="11"/>
      <c r="E385" s="11"/>
      <c r="F385" s="11"/>
      <c r="G385" s="12"/>
      <c r="H385" s="12"/>
      <c r="I385" s="12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  <c r="AA385" s="14"/>
      <c r="AB385" s="14"/>
      <c r="AC385" s="10"/>
      <c r="AD385" s="15"/>
      <c r="AE385" s="15"/>
      <c r="AF385" s="15"/>
      <c r="AG385" s="15"/>
      <c r="AH385" s="10"/>
      <c r="AI385" s="10"/>
      <c r="AJ385" s="10"/>
      <c r="AK385" s="10"/>
      <c r="AL385" s="10"/>
      <c r="AM385" s="10"/>
      <c r="AN385" s="10"/>
      <c r="AO385" s="16"/>
      <c r="AP385" s="10"/>
      <c r="AQ385" s="10"/>
      <c r="AR385" s="10"/>
      <c r="AS385" s="17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</row>
    <row r="386" spans="1:62" ht="12.75" customHeight="1">
      <c r="A386" s="10"/>
      <c r="B386" s="10"/>
      <c r="C386" s="10"/>
      <c r="D386" s="11"/>
      <c r="E386" s="11"/>
      <c r="F386" s="11"/>
      <c r="G386" s="12"/>
      <c r="H386" s="12"/>
      <c r="I386" s="12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/>
      <c r="AA386" s="14"/>
      <c r="AB386" s="14"/>
      <c r="AC386" s="10"/>
      <c r="AD386" s="15"/>
      <c r="AE386" s="15"/>
      <c r="AF386" s="15"/>
      <c r="AG386" s="15"/>
      <c r="AH386" s="10"/>
      <c r="AI386" s="10"/>
      <c r="AJ386" s="10"/>
      <c r="AK386" s="10"/>
      <c r="AL386" s="10"/>
      <c r="AM386" s="10"/>
      <c r="AN386" s="10"/>
      <c r="AO386" s="16"/>
      <c r="AP386" s="10"/>
      <c r="AQ386" s="10"/>
      <c r="AR386" s="10"/>
      <c r="AS386" s="17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</row>
    <row r="387" spans="1:62" ht="12.75" customHeight="1">
      <c r="A387" s="10"/>
      <c r="B387" s="10"/>
      <c r="C387" s="10"/>
      <c r="D387" s="11"/>
      <c r="E387" s="11"/>
      <c r="F387" s="11"/>
      <c r="G387" s="12"/>
      <c r="H387" s="12"/>
      <c r="I387" s="12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  <c r="AA387" s="14"/>
      <c r="AB387" s="14"/>
      <c r="AC387" s="10"/>
      <c r="AD387" s="15"/>
      <c r="AE387" s="15"/>
      <c r="AF387" s="15"/>
      <c r="AG387" s="15"/>
      <c r="AH387" s="10"/>
      <c r="AI387" s="10"/>
      <c r="AJ387" s="10"/>
      <c r="AK387" s="10"/>
      <c r="AL387" s="10"/>
      <c r="AM387" s="10"/>
      <c r="AN387" s="10"/>
      <c r="AO387" s="16"/>
      <c r="AP387" s="10"/>
      <c r="AQ387" s="10"/>
      <c r="AR387" s="10"/>
      <c r="AS387" s="17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</row>
    <row r="388" spans="1:62" ht="12.75" customHeight="1">
      <c r="A388" s="10"/>
      <c r="B388" s="10"/>
      <c r="C388" s="10"/>
      <c r="D388" s="11"/>
      <c r="E388" s="11"/>
      <c r="F388" s="11"/>
      <c r="G388" s="12"/>
      <c r="H388" s="12"/>
      <c r="I388" s="12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4"/>
      <c r="AA388" s="14"/>
      <c r="AB388" s="14"/>
      <c r="AC388" s="10"/>
      <c r="AD388" s="15"/>
      <c r="AE388" s="15"/>
      <c r="AF388" s="15"/>
      <c r="AG388" s="15"/>
      <c r="AH388" s="10"/>
      <c r="AI388" s="10"/>
      <c r="AJ388" s="10"/>
      <c r="AK388" s="10"/>
      <c r="AL388" s="10"/>
      <c r="AM388" s="10"/>
      <c r="AN388" s="10"/>
      <c r="AO388" s="16"/>
      <c r="AP388" s="10"/>
      <c r="AQ388" s="10"/>
      <c r="AR388" s="10"/>
      <c r="AS388" s="17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</row>
    <row r="389" spans="1:62" ht="12.75" customHeight="1">
      <c r="A389" s="10"/>
      <c r="B389" s="10"/>
      <c r="C389" s="10"/>
      <c r="D389" s="11"/>
      <c r="E389" s="11"/>
      <c r="F389" s="11"/>
      <c r="G389" s="12"/>
      <c r="H389" s="12"/>
      <c r="I389" s="12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  <c r="AA389" s="14"/>
      <c r="AB389" s="14"/>
      <c r="AC389" s="10"/>
      <c r="AD389" s="15"/>
      <c r="AE389" s="15"/>
      <c r="AF389" s="15"/>
      <c r="AG389" s="15"/>
      <c r="AH389" s="10"/>
      <c r="AI389" s="10"/>
      <c r="AJ389" s="10"/>
      <c r="AK389" s="10"/>
      <c r="AL389" s="10"/>
      <c r="AM389" s="10"/>
      <c r="AN389" s="10"/>
      <c r="AO389" s="16"/>
      <c r="AP389" s="10"/>
      <c r="AQ389" s="10"/>
      <c r="AR389" s="10"/>
      <c r="AS389" s="17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</row>
    <row r="390" spans="1:62" ht="12.75" customHeight="1">
      <c r="A390" s="10"/>
      <c r="B390" s="10"/>
      <c r="C390" s="10"/>
      <c r="D390" s="11"/>
      <c r="E390" s="11"/>
      <c r="F390" s="11"/>
      <c r="G390" s="12"/>
      <c r="H390" s="12"/>
      <c r="I390" s="12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4"/>
      <c r="AA390" s="14"/>
      <c r="AB390" s="14"/>
      <c r="AC390" s="10"/>
      <c r="AD390" s="15"/>
      <c r="AE390" s="15"/>
      <c r="AF390" s="15"/>
      <c r="AG390" s="15"/>
      <c r="AH390" s="10"/>
      <c r="AI390" s="10"/>
      <c r="AJ390" s="10"/>
      <c r="AK390" s="10"/>
      <c r="AL390" s="10"/>
      <c r="AM390" s="10"/>
      <c r="AN390" s="10"/>
      <c r="AO390" s="16"/>
      <c r="AP390" s="10"/>
      <c r="AQ390" s="10"/>
      <c r="AR390" s="10"/>
      <c r="AS390" s="17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</row>
    <row r="391" spans="1:62" ht="12.75" customHeight="1">
      <c r="A391" s="10"/>
      <c r="B391" s="10"/>
      <c r="C391" s="10"/>
      <c r="D391" s="11"/>
      <c r="E391" s="11"/>
      <c r="F391" s="11"/>
      <c r="G391" s="12"/>
      <c r="H391" s="12"/>
      <c r="I391" s="12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  <c r="AA391" s="14"/>
      <c r="AB391" s="14"/>
      <c r="AC391" s="10"/>
      <c r="AD391" s="15"/>
      <c r="AE391" s="15"/>
      <c r="AF391" s="15"/>
      <c r="AG391" s="15"/>
      <c r="AH391" s="10"/>
      <c r="AI391" s="10"/>
      <c r="AJ391" s="10"/>
      <c r="AK391" s="10"/>
      <c r="AL391" s="10"/>
      <c r="AM391" s="10"/>
      <c r="AN391" s="10"/>
      <c r="AO391" s="16"/>
      <c r="AP391" s="10"/>
      <c r="AQ391" s="10"/>
      <c r="AR391" s="10"/>
      <c r="AS391" s="17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</row>
    <row r="392" spans="1:62" ht="12.75" customHeight="1">
      <c r="A392" s="10"/>
      <c r="B392" s="10"/>
      <c r="C392" s="10"/>
      <c r="D392" s="11"/>
      <c r="E392" s="11"/>
      <c r="F392" s="11"/>
      <c r="G392" s="12"/>
      <c r="H392" s="12"/>
      <c r="I392" s="12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4"/>
      <c r="AA392" s="14"/>
      <c r="AB392" s="14"/>
      <c r="AC392" s="10"/>
      <c r="AD392" s="15"/>
      <c r="AE392" s="15"/>
      <c r="AF392" s="15"/>
      <c r="AG392" s="15"/>
      <c r="AH392" s="10"/>
      <c r="AI392" s="10"/>
      <c r="AJ392" s="10"/>
      <c r="AK392" s="10"/>
      <c r="AL392" s="10"/>
      <c r="AM392" s="10"/>
      <c r="AN392" s="10"/>
      <c r="AO392" s="16"/>
      <c r="AP392" s="10"/>
      <c r="AQ392" s="10"/>
      <c r="AR392" s="10"/>
      <c r="AS392" s="17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</row>
    <row r="393" spans="1:62" ht="12.75" customHeight="1">
      <c r="A393" s="10"/>
      <c r="B393" s="10"/>
      <c r="C393" s="10"/>
      <c r="D393" s="11"/>
      <c r="E393" s="11"/>
      <c r="F393" s="11"/>
      <c r="G393" s="12"/>
      <c r="H393" s="12"/>
      <c r="I393" s="12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  <c r="AA393" s="14"/>
      <c r="AB393" s="14"/>
      <c r="AC393" s="10"/>
      <c r="AD393" s="15"/>
      <c r="AE393" s="15"/>
      <c r="AF393" s="15"/>
      <c r="AG393" s="15"/>
      <c r="AH393" s="10"/>
      <c r="AI393" s="10"/>
      <c r="AJ393" s="10"/>
      <c r="AK393" s="10"/>
      <c r="AL393" s="10"/>
      <c r="AM393" s="10"/>
      <c r="AN393" s="10"/>
      <c r="AO393" s="16"/>
      <c r="AP393" s="10"/>
      <c r="AQ393" s="10"/>
      <c r="AR393" s="10"/>
      <c r="AS393" s="17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</row>
    <row r="394" spans="1:62" ht="12.75" customHeight="1">
      <c r="A394" s="10"/>
      <c r="B394" s="10"/>
      <c r="C394" s="10"/>
      <c r="D394" s="11"/>
      <c r="E394" s="11"/>
      <c r="F394" s="11"/>
      <c r="G394" s="12"/>
      <c r="H394" s="12"/>
      <c r="I394" s="12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4"/>
      <c r="AA394" s="14"/>
      <c r="AB394" s="14"/>
      <c r="AC394" s="10"/>
      <c r="AD394" s="15"/>
      <c r="AE394" s="15"/>
      <c r="AF394" s="15"/>
      <c r="AG394" s="15"/>
      <c r="AH394" s="10"/>
      <c r="AI394" s="10"/>
      <c r="AJ394" s="10"/>
      <c r="AK394" s="10"/>
      <c r="AL394" s="10"/>
      <c r="AM394" s="10"/>
      <c r="AN394" s="10"/>
      <c r="AO394" s="16"/>
      <c r="AP394" s="10"/>
      <c r="AQ394" s="10"/>
      <c r="AR394" s="10"/>
      <c r="AS394" s="17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</row>
    <row r="395" spans="1:62" ht="12.75" customHeight="1">
      <c r="A395" s="10"/>
      <c r="B395" s="10"/>
      <c r="C395" s="10"/>
      <c r="D395" s="11"/>
      <c r="E395" s="11"/>
      <c r="F395" s="11"/>
      <c r="G395" s="12"/>
      <c r="H395" s="12"/>
      <c r="I395" s="12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  <c r="AA395" s="14"/>
      <c r="AB395" s="14"/>
      <c r="AC395" s="10"/>
      <c r="AD395" s="15"/>
      <c r="AE395" s="15"/>
      <c r="AF395" s="15"/>
      <c r="AG395" s="15"/>
      <c r="AH395" s="10"/>
      <c r="AI395" s="10"/>
      <c r="AJ395" s="10"/>
      <c r="AK395" s="10"/>
      <c r="AL395" s="10"/>
      <c r="AM395" s="10"/>
      <c r="AN395" s="10"/>
      <c r="AO395" s="16"/>
      <c r="AP395" s="10"/>
      <c r="AQ395" s="10"/>
      <c r="AR395" s="10"/>
      <c r="AS395" s="17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</row>
    <row r="396" spans="1:62" ht="12.75" customHeight="1">
      <c r="A396" s="10"/>
      <c r="B396" s="10"/>
      <c r="C396" s="10"/>
      <c r="D396" s="11"/>
      <c r="E396" s="11"/>
      <c r="F396" s="11"/>
      <c r="G396" s="12"/>
      <c r="H396" s="12"/>
      <c r="I396" s="12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/>
      <c r="AA396" s="14"/>
      <c r="AB396" s="14"/>
      <c r="AC396" s="10"/>
      <c r="AD396" s="15"/>
      <c r="AE396" s="15"/>
      <c r="AF396" s="15"/>
      <c r="AG396" s="15"/>
      <c r="AH396" s="10"/>
      <c r="AI396" s="10"/>
      <c r="AJ396" s="10"/>
      <c r="AK396" s="10"/>
      <c r="AL396" s="10"/>
      <c r="AM396" s="10"/>
      <c r="AN396" s="10"/>
      <c r="AO396" s="16"/>
      <c r="AP396" s="10"/>
      <c r="AQ396" s="10"/>
      <c r="AR396" s="10"/>
      <c r="AS396" s="17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</row>
    <row r="397" spans="1:62" ht="12.75" customHeight="1">
      <c r="A397" s="10"/>
      <c r="B397" s="10"/>
      <c r="C397" s="10"/>
      <c r="D397" s="11"/>
      <c r="E397" s="11"/>
      <c r="F397" s="11"/>
      <c r="G397" s="12"/>
      <c r="H397" s="12"/>
      <c r="I397" s="12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  <c r="AA397" s="14"/>
      <c r="AB397" s="14"/>
      <c r="AC397" s="10"/>
      <c r="AD397" s="15"/>
      <c r="AE397" s="15"/>
      <c r="AF397" s="15"/>
      <c r="AG397" s="15"/>
      <c r="AH397" s="10"/>
      <c r="AI397" s="10"/>
      <c r="AJ397" s="10"/>
      <c r="AK397" s="10"/>
      <c r="AL397" s="10"/>
      <c r="AM397" s="10"/>
      <c r="AN397" s="10"/>
      <c r="AO397" s="16"/>
      <c r="AP397" s="10"/>
      <c r="AQ397" s="10"/>
      <c r="AR397" s="10"/>
      <c r="AS397" s="17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</row>
    <row r="398" spans="1:62" ht="12.75" customHeight="1">
      <c r="A398" s="10"/>
      <c r="B398" s="10"/>
      <c r="C398" s="10"/>
      <c r="D398" s="11"/>
      <c r="E398" s="11"/>
      <c r="F398" s="11"/>
      <c r="G398" s="12"/>
      <c r="H398" s="12"/>
      <c r="I398" s="12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/>
      <c r="AA398" s="14"/>
      <c r="AB398" s="14"/>
      <c r="AC398" s="10"/>
      <c r="AD398" s="15"/>
      <c r="AE398" s="15"/>
      <c r="AF398" s="15"/>
      <c r="AG398" s="15"/>
      <c r="AH398" s="10"/>
      <c r="AI398" s="10"/>
      <c r="AJ398" s="10"/>
      <c r="AK398" s="10"/>
      <c r="AL398" s="10"/>
      <c r="AM398" s="10"/>
      <c r="AN398" s="10"/>
      <c r="AO398" s="16"/>
      <c r="AP398" s="10"/>
      <c r="AQ398" s="10"/>
      <c r="AR398" s="10"/>
      <c r="AS398" s="17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</row>
    <row r="399" spans="1:62" ht="12.75" customHeight="1">
      <c r="A399" s="10"/>
      <c r="B399" s="10"/>
      <c r="C399" s="10"/>
      <c r="D399" s="11"/>
      <c r="E399" s="11"/>
      <c r="F399" s="11"/>
      <c r="G399" s="12"/>
      <c r="H399" s="12"/>
      <c r="I399" s="12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  <c r="AA399" s="14"/>
      <c r="AB399" s="14"/>
      <c r="AC399" s="10"/>
      <c r="AD399" s="15"/>
      <c r="AE399" s="15"/>
      <c r="AF399" s="15"/>
      <c r="AG399" s="15"/>
      <c r="AH399" s="10"/>
      <c r="AI399" s="10"/>
      <c r="AJ399" s="10"/>
      <c r="AK399" s="10"/>
      <c r="AL399" s="10"/>
      <c r="AM399" s="10"/>
      <c r="AN399" s="10"/>
      <c r="AO399" s="16"/>
      <c r="AP399" s="10"/>
      <c r="AQ399" s="10"/>
      <c r="AR399" s="10"/>
      <c r="AS399" s="17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</row>
    <row r="400" spans="1:62" ht="12.75" customHeight="1">
      <c r="A400" s="10"/>
      <c r="B400" s="10"/>
      <c r="C400" s="10"/>
      <c r="D400" s="11"/>
      <c r="E400" s="11"/>
      <c r="F400" s="11"/>
      <c r="G400" s="12"/>
      <c r="H400" s="12"/>
      <c r="I400" s="12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/>
      <c r="AA400" s="14"/>
      <c r="AB400" s="14"/>
      <c r="AC400" s="10"/>
      <c r="AD400" s="15"/>
      <c r="AE400" s="15"/>
      <c r="AF400" s="15"/>
      <c r="AG400" s="15"/>
      <c r="AH400" s="10"/>
      <c r="AI400" s="10"/>
      <c r="AJ400" s="10"/>
      <c r="AK400" s="10"/>
      <c r="AL400" s="10"/>
      <c r="AM400" s="10"/>
      <c r="AN400" s="10"/>
      <c r="AO400" s="16"/>
      <c r="AP400" s="10"/>
      <c r="AQ400" s="10"/>
      <c r="AR400" s="10"/>
      <c r="AS400" s="17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</row>
    <row r="401" spans="1:62" ht="12.75" customHeight="1">
      <c r="A401" s="10"/>
      <c r="B401" s="10"/>
      <c r="C401" s="10"/>
      <c r="D401" s="11"/>
      <c r="E401" s="11"/>
      <c r="F401" s="11"/>
      <c r="G401" s="12"/>
      <c r="H401" s="12"/>
      <c r="I401" s="12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  <c r="AA401" s="14"/>
      <c r="AB401" s="14"/>
      <c r="AC401" s="10"/>
      <c r="AD401" s="15"/>
      <c r="AE401" s="15"/>
      <c r="AF401" s="15"/>
      <c r="AG401" s="15"/>
      <c r="AH401" s="10"/>
      <c r="AI401" s="10"/>
      <c r="AJ401" s="10"/>
      <c r="AK401" s="10"/>
      <c r="AL401" s="10"/>
      <c r="AM401" s="10"/>
      <c r="AN401" s="10"/>
      <c r="AO401" s="16"/>
      <c r="AP401" s="10"/>
      <c r="AQ401" s="10"/>
      <c r="AR401" s="10"/>
      <c r="AS401" s="17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</row>
    <row r="402" spans="1:62" ht="12.75" customHeight="1">
      <c r="A402" s="10"/>
      <c r="B402" s="10"/>
      <c r="C402" s="10"/>
      <c r="D402" s="11"/>
      <c r="E402" s="11"/>
      <c r="F402" s="11"/>
      <c r="G402" s="12"/>
      <c r="H402" s="12"/>
      <c r="I402" s="12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/>
      <c r="AA402" s="14"/>
      <c r="AB402" s="14"/>
      <c r="AC402" s="10"/>
      <c r="AD402" s="15"/>
      <c r="AE402" s="15"/>
      <c r="AF402" s="15"/>
      <c r="AG402" s="15"/>
      <c r="AH402" s="10"/>
      <c r="AI402" s="10"/>
      <c r="AJ402" s="10"/>
      <c r="AK402" s="10"/>
      <c r="AL402" s="10"/>
      <c r="AM402" s="10"/>
      <c r="AN402" s="10"/>
      <c r="AO402" s="16"/>
      <c r="AP402" s="10"/>
      <c r="AQ402" s="10"/>
      <c r="AR402" s="10"/>
      <c r="AS402" s="17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</row>
    <row r="403" spans="1:62" ht="12.75" customHeight="1">
      <c r="A403" s="10"/>
      <c r="B403" s="10"/>
      <c r="C403" s="10"/>
      <c r="D403" s="11"/>
      <c r="E403" s="11"/>
      <c r="F403" s="11"/>
      <c r="G403" s="12"/>
      <c r="H403" s="12"/>
      <c r="I403" s="12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  <c r="AA403" s="14"/>
      <c r="AB403" s="14"/>
      <c r="AC403" s="10"/>
      <c r="AD403" s="15"/>
      <c r="AE403" s="15"/>
      <c r="AF403" s="15"/>
      <c r="AG403" s="15"/>
      <c r="AH403" s="10"/>
      <c r="AI403" s="10"/>
      <c r="AJ403" s="10"/>
      <c r="AK403" s="10"/>
      <c r="AL403" s="10"/>
      <c r="AM403" s="10"/>
      <c r="AN403" s="10"/>
      <c r="AO403" s="16"/>
      <c r="AP403" s="10"/>
      <c r="AQ403" s="10"/>
      <c r="AR403" s="10"/>
      <c r="AS403" s="17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</row>
    <row r="404" spans="1:62" ht="12.75" customHeight="1">
      <c r="A404" s="10"/>
      <c r="B404" s="10"/>
      <c r="C404" s="10"/>
      <c r="D404" s="11"/>
      <c r="E404" s="11"/>
      <c r="F404" s="11"/>
      <c r="G404" s="12"/>
      <c r="H404" s="12"/>
      <c r="I404" s="12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/>
      <c r="AA404" s="14"/>
      <c r="AB404" s="14"/>
      <c r="AC404" s="10"/>
      <c r="AD404" s="15"/>
      <c r="AE404" s="15"/>
      <c r="AF404" s="15"/>
      <c r="AG404" s="15"/>
      <c r="AH404" s="10"/>
      <c r="AI404" s="10"/>
      <c r="AJ404" s="10"/>
      <c r="AK404" s="10"/>
      <c r="AL404" s="10"/>
      <c r="AM404" s="10"/>
      <c r="AN404" s="10"/>
      <c r="AO404" s="16"/>
      <c r="AP404" s="10"/>
      <c r="AQ404" s="10"/>
      <c r="AR404" s="10"/>
      <c r="AS404" s="17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</row>
    <row r="405" spans="1:62" ht="12.75" customHeight="1">
      <c r="A405" s="10"/>
      <c r="B405" s="10"/>
      <c r="C405" s="10"/>
      <c r="D405" s="11"/>
      <c r="E405" s="11"/>
      <c r="F405" s="11"/>
      <c r="G405" s="12"/>
      <c r="H405" s="12"/>
      <c r="I405" s="12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  <c r="AA405" s="14"/>
      <c r="AB405" s="14"/>
      <c r="AC405" s="10"/>
      <c r="AD405" s="15"/>
      <c r="AE405" s="15"/>
      <c r="AF405" s="15"/>
      <c r="AG405" s="15"/>
      <c r="AH405" s="10"/>
      <c r="AI405" s="10"/>
      <c r="AJ405" s="10"/>
      <c r="AK405" s="10"/>
      <c r="AL405" s="10"/>
      <c r="AM405" s="10"/>
      <c r="AN405" s="10"/>
      <c r="AO405" s="16"/>
      <c r="AP405" s="10"/>
      <c r="AQ405" s="10"/>
      <c r="AR405" s="10"/>
      <c r="AS405" s="17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</row>
    <row r="406" spans="1:62" ht="12.75" customHeight="1">
      <c r="A406" s="10"/>
      <c r="B406" s="10"/>
      <c r="C406" s="10"/>
      <c r="D406" s="11"/>
      <c r="E406" s="11"/>
      <c r="F406" s="11"/>
      <c r="G406" s="12"/>
      <c r="H406" s="12"/>
      <c r="I406" s="12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/>
      <c r="AA406" s="14"/>
      <c r="AB406" s="14"/>
      <c r="AC406" s="10"/>
      <c r="AD406" s="15"/>
      <c r="AE406" s="15"/>
      <c r="AF406" s="15"/>
      <c r="AG406" s="15"/>
      <c r="AH406" s="10"/>
      <c r="AI406" s="10"/>
      <c r="AJ406" s="10"/>
      <c r="AK406" s="10"/>
      <c r="AL406" s="10"/>
      <c r="AM406" s="10"/>
      <c r="AN406" s="10"/>
      <c r="AO406" s="16"/>
      <c r="AP406" s="10"/>
      <c r="AQ406" s="10"/>
      <c r="AR406" s="10"/>
      <c r="AS406" s="17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</row>
    <row r="407" spans="1:62" ht="12.75" customHeight="1">
      <c r="A407" s="10"/>
      <c r="B407" s="10"/>
      <c r="C407" s="10"/>
      <c r="D407" s="11"/>
      <c r="E407" s="11"/>
      <c r="F407" s="11"/>
      <c r="G407" s="12"/>
      <c r="H407" s="12"/>
      <c r="I407" s="12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  <c r="AA407" s="14"/>
      <c r="AB407" s="14"/>
      <c r="AC407" s="10"/>
      <c r="AD407" s="15"/>
      <c r="AE407" s="15"/>
      <c r="AF407" s="15"/>
      <c r="AG407" s="15"/>
      <c r="AH407" s="10"/>
      <c r="AI407" s="10"/>
      <c r="AJ407" s="10"/>
      <c r="AK407" s="10"/>
      <c r="AL407" s="10"/>
      <c r="AM407" s="10"/>
      <c r="AN407" s="10"/>
      <c r="AO407" s="16"/>
      <c r="AP407" s="10"/>
      <c r="AQ407" s="10"/>
      <c r="AR407" s="10"/>
      <c r="AS407" s="17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</row>
    <row r="408" spans="1:62" ht="12.75" customHeight="1">
      <c r="A408" s="10"/>
      <c r="B408" s="10"/>
      <c r="C408" s="10"/>
      <c r="D408" s="11"/>
      <c r="E408" s="11"/>
      <c r="F408" s="11"/>
      <c r="G408" s="12"/>
      <c r="H408" s="12"/>
      <c r="I408" s="12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/>
      <c r="AA408" s="14"/>
      <c r="AB408" s="14"/>
      <c r="AC408" s="10"/>
      <c r="AD408" s="15"/>
      <c r="AE408" s="15"/>
      <c r="AF408" s="15"/>
      <c r="AG408" s="15"/>
      <c r="AH408" s="10"/>
      <c r="AI408" s="10"/>
      <c r="AJ408" s="10"/>
      <c r="AK408" s="10"/>
      <c r="AL408" s="10"/>
      <c r="AM408" s="10"/>
      <c r="AN408" s="10"/>
      <c r="AO408" s="16"/>
      <c r="AP408" s="10"/>
      <c r="AQ408" s="10"/>
      <c r="AR408" s="10"/>
      <c r="AS408" s="17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</row>
    <row r="409" spans="1:62" ht="12.75" customHeight="1">
      <c r="A409" s="10"/>
      <c r="B409" s="10"/>
      <c r="C409" s="10"/>
      <c r="D409" s="11"/>
      <c r="E409" s="11"/>
      <c r="F409" s="11"/>
      <c r="G409" s="12"/>
      <c r="H409" s="12"/>
      <c r="I409" s="12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  <c r="AA409" s="14"/>
      <c r="AB409" s="14"/>
      <c r="AC409" s="10"/>
      <c r="AD409" s="15"/>
      <c r="AE409" s="15"/>
      <c r="AF409" s="15"/>
      <c r="AG409" s="15"/>
      <c r="AH409" s="10"/>
      <c r="AI409" s="10"/>
      <c r="AJ409" s="10"/>
      <c r="AK409" s="10"/>
      <c r="AL409" s="10"/>
      <c r="AM409" s="10"/>
      <c r="AN409" s="10"/>
      <c r="AO409" s="16"/>
      <c r="AP409" s="10"/>
      <c r="AQ409" s="10"/>
      <c r="AR409" s="10"/>
      <c r="AS409" s="17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</row>
    <row r="410" spans="1:62" ht="12.75" customHeight="1">
      <c r="A410" s="10"/>
      <c r="B410" s="10"/>
      <c r="C410" s="10"/>
      <c r="D410" s="11"/>
      <c r="E410" s="11"/>
      <c r="F410" s="11"/>
      <c r="G410" s="12"/>
      <c r="H410" s="12"/>
      <c r="I410" s="12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/>
      <c r="AA410" s="14"/>
      <c r="AB410" s="14"/>
      <c r="AC410" s="10"/>
      <c r="AD410" s="15"/>
      <c r="AE410" s="15"/>
      <c r="AF410" s="15"/>
      <c r="AG410" s="15"/>
      <c r="AH410" s="10"/>
      <c r="AI410" s="10"/>
      <c r="AJ410" s="10"/>
      <c r="AK410" s="10"/>
      <c r="AL410" s="10"/>
      <c r="AM410" s="10"/>
      <c r="AN410" s="10"/>
      <c r="AO410" s="16"/>
      <c r="AP410" s="10"/>
      <c r="AQ410" s="10"/>
      <c r="AR410" s="10"/>
      <c r="AS410" s="17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</row>
    <row r="411" spans="1:62" ht="12.75" customHeight="1">
      <c r="A411" s="10"/>
      <c r="B411" s="10"/>
      <c r="C411" s="10"/>
      <c r="D411" s="11"/>
      <c r="E411" s="11"/>
      <c r="F411" s="11"/>
      <c r="G411" s="12"/>
      <c r="H411" s="12"/>
      <c r="I411" s="12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  <c r="AA411" s="14"/>
      <c r="AB411" s="14"/>
      <c r="AC411" s="10"/>
      <c r="AD411" s="15"/>
      <c r="AE411" s="15"/>
      <c r="AF411" s="15"/>
      <c r="AG411" s="15"/>
      <c r="AH411" s="10"/>
      <c r="AI411" s="10"/>
      <c r="AJ411" s="10"/>
      <c r="AK411" s="10"/>
      <c r="AL411" s="10"/>
      <c r="AM411" s="10"/>
      <c r="AN411" s="10"/>
      <c r="AO411" s="16"/>
      <c r="AP411" s="10"/>
      <c r="AQ411" s="10"/>
      <c r="AR411" s="10"/>
      <c r="AS411" s="17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</row>
    <row r="412" spans="1:62" ht="12.75" customHeight="1">
      <c r="A412" s="10"/>
      <c r="B412" s="10"/>
      <c r="C412" s="10"/>
      <c r="D412" s="11"/>
      <c r="E412" s="11"/>
      <c r="F412" s="11"/>
      <c r="G412" s="12"/>
      <c r="H412" s="12"/>
      <c r="I412" s="12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/>
      <c r="AA412" s="14"/>
      <c r="AB412" s="14"/>
      <c r="AC412" s="10"/>
      <c r="AD412" s="15"/>
      <c r="AE412" s="15"/>
      <c r="AF412" s="15"/>
      <c r="AG412" s="15"/>
      <c r="AH412" s="10"/>
      <c r="AI412" s="10"/>
      <c r="AJ412" s="10"/>
      <c r="AK412" s="10"/>
      <c r="AL412" s="10"/>
      <c r="AM412" s="10"/>
      <c r="AN412" s="10"/>
      <c r="AO412" s="16"/>
      <c r="AP412" s="10"/>
      <c r="AQ412" s="10"/>
      <c r="AR412" s="10"/>
      <c r="AS412" s="17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</row>
    <row r="413" spans="1:62" ht="12.75" customHeight="1">
      <c r="A413" s="10"/>
      <c r="B413" s="10"/>
      <c r="C413" s="10"/>
      <c r="D413" s="11"/>
      <c r="E413" s="11"/>
      <c r="F413" s="11"/>
      <c r="G413" s="12"/>
      <c r="H413" s="12"/>
      <c r="I413" s="12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  <c r="AA413" s="14"/>
      <c r="AB413" s="14"/>
      <c r="AC413" s="10"/>
      <c r="AD413" s="15"/>
      <c r="AE413" s="15"/>
      <c r="AF413" s="15"/>
      <c r="AG413" s="15"/>
      <c r="AH413" s="10"/>
      <c r="AI413" s="10"/>
      <c r="AJ413" s="10"/>
      <c r="AK413" s="10"/>
      <c r="AL413" s="10"/>
      <c r="AM413" s="10"/>
      <c r="AN413" s="10"/>
      <c r="AO413" s="16"/>
      <c r="AP413" s="10"/>
      <c r="AQ413" s="10"/>
      <c r="AR413" s="10"/>
      <c r="AS413" s="17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</row>
    <row r="414" spans="1:62" ht="12.75" customHeight="1">
      <c r="A414" s="10"/>
      <c r="B414" s="10"/>
      <c r="C414" s="10"/>
      <c r="D414" s="11"/>
      <c r="E414" s="11"/>
      <c r="F414" s="11"/>
      <c r="G414" s="12"/>
      <c r="H414" s="12"/>
      <c r="I414" s="12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/>
      <c r="AA414" s="14"/>
      <c r="AB414" s="14"/>
      <c r="AC414" s="10"/>
      <c r="AD414" s="15"/>
      <c r="AE414" s="15"/>
      <c r="AF414" s="15"/>
      <c r="AG414" s="15"/>
      <c r="AH414" s="10"/>
      <c r="AI414" s="10"/>
      <c r="AJ414" s="10"/>
      <c r="AK414" s="10"/>
      <c r="AL414" s="10"/>
      <c r="AM414" s="10"/>
      <c r="AN414" s="10"/>
      <c r="AO414" s="16"/>
      <c r="AP414" s="10"/>
      <c r="AQ414" s="10"/>
      <c r="AR414" s="10"/>
      <c r="AS414" s="17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</row>
    <row r="415" spans="1:62" ht="12.75" customHeight="1">
      <c r="A415" s="10"/>
      <c r="B415" s="10"/>
      <c r="C415" s="10"/>
      <c r="D415" s="11"/>
      <c r="E415" s="11"/>
      <c r="F415" s="11"/>
      <c r="G415" s="12"/>
      <c r="H415" s="12"/>
      <c r="I415" s="12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  <c r="AA415" s="14"/>
      <c r="AB415" s="14"/>
      <c r="AC415" s="10"/>
      <c r="AD415" s="15"/>
      <c r="AE415" s="15"/>
      <c r="AF415" s="15"/>
      <c r="AG415" s="15"/>
      <c r="AH415" s="10"/>
      <c r="AI415" s="10"/>
      <c r="AJ415" s="10"/>
      <c r="AK415" s="10"/>
      <c r="AL415" s="10"/>
      <c r="AM415" s="10"/>
      <c r="AN415" s="10"/>
      <c r="AO415" s="16"/>
      <c r="AP415" s="10"/>
      <c r="AQ415" s="10"/>
      <c r="AR415" s="10"/>
      <c r="AS415" s="17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</row>
    <row r="416" spans="1:62" ht="12.75" customHeight="1">
      <c r="A416" s="10"/>
      <c r="B416" s="10"/>
      <c r="C416" s="10"/>
      <c r="D416" s="11"/>
      <c r="E416" s="11"/>
      <c r="F416" s="11"/>
      <c r="G416" s="12"/>
      <c r="H416" s="12"/>
      <c r="I416" s="12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/>
      <c r="AA416" s="14"/>
      <c r="AB416" s="14"/>
      <c r="AC416" s="10"/>
      <c r="AD416" s="15"/>
      <c r="AE416" s="15"/>
      <c r="AF416" s="15"/>
      <c r="AG416" s="15"/>
      <c r="AH416" s="10"/>
      <c r="AI416" s="10"/>
      <c r="AJ416" s="10"/>
      <c r="AK416" s="10"/>
      <c r="AL416" s="10"/>
      <c r="AM416" s="10"/>
      <c r="AN416" s="10"/>
      <c r="AO416" s="16"/>
      <c r="AP416" s="10"/>
      <c r="AQ416" s="10"/>
      <c r="AR416" s="10"/>
      <c r="AS416" s="17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</row>
    <row r="417" spans="1:62" ht="12.75" customHeight="1">
      <c r="A417" s="10"/>
      <c r="B417" s="10"/>
      <c r="C417" s="10"/>
      <c r="D417" s="11"/>
      <c r="E417" s="11"/>
      <c r="F417" s="11"/>
      <c r="G417" s="12"/>
      <c r="H417" s="12"/>
      <c r="I417" s="12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  <c r="AA417" s="14"/>
      <c r="AB417" s="14"/>
      <c r="AC417" s="10"/>
      <c r="AD417" s="15"/>
      <c r="AE417" s="15"/>
      <c r="AF417" s="15"/>
      <c r="AG417" s="15"/>
      <c r="AH417" s="10"/>
      <c r="AI417" s="10"/>
      <c r="AJ417" s="10"/>
      <c r="AK417" s="10"/>
      <c r="AL417" s="10"/>
      <c r="AM417" s="10"/>
      <c r="AN417" s="10"/>
      <c r="AO417" s="16"/>
      <c r="AP417" s="10"/>
      <c r="AQ417" s="10"/>
      <c r="AR417" s="10"/>
      <c r="AS417" s="17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</row>
    <row r="418" spans="1:62" ht="12.75" customHeight="1">
      <c r="A418" s="10"/>
      <c r="B418" s="10"/>
      <c r="C418" s="10"/>
      <c r="D418" s="11"/>
      <c r="E418" s="11"/>
      <c r="F418" s="11"/>
      <c r="G418" s="12"/>
      <c r="H418" s="12"/>
      <c r="I418" s="12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/>
      <c r="AA418" s="14"/>
      <c r="AB418" s="14"/>
      <c r="AC418" s="10"/>
      <c r="AD418" s="15"/>
      <c r="AE418" s="15"/>
      <c r="AF418" s="15"/>
      <c r="AG418" s="15"/>
      <c r="AH418" s="10"/>
      <c r="AI418" s="10"/>
      <c r="AJ418" s="10"/>
      <c r="AK418" s="10"/>
      <c r="AL418" s="10"/>
      <c r="AM418" s="10"/>
      <c r="AN418" s="10"/>
      <c r="AO418" s="16"/>
      <c r="AP418" s="10"/>
      <c r="AQ418" s="10"/>
      <c r="AR418" s="10"/>
      <c r="AS418" s="17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</row>
    <row r="419" spans="1:62" ht="12.75" customHeight="1">
      <c r="A419" s="10"/>
      <c r="B419" s="10"/>
      <c r="C419" s="10"/>
      <c r="D419" s="11"/>
      <c r="E419" s="11"/>
      <c r="F419" s="11"/>
      <c r="G419" s="12"/>
      <c r="H419" s="12"/>
      <c r="I419" s="12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  <c r="AA419" s="14"/>
      <c r="AB419" s="14"/>
      <c r="AC419" s="10"/>
      <c r="AD419" s="15"/>
      <c r="AE419" s="15"/>
      <c r="AF419" s="15"/>
      <c r="AG419" s="15"/>
      <c r="AH419" s="10"/>
      <c r="AI419" s="10"/>
      <c r="AJ419" s="10"/>
      <c r="AK419" s="10"/>
      <c r="AL419" s="10"/>
      <c r="AM419" s="10"/>
      <c r="AN419" s="10"/>
      <c r="AO419" s="16"/>
      <c r="AP419" s="10"/>
      <c r="AQ419" s="10"/>
      <c r="AR419" s="10"/>
      <c r="AS419" s="17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</row>
    <row r="420" spans="1:62" ht="12.75" customHeight="1">
      <c r="A420" s="10"/>
      <c r="B420" s="10"/>
      <c r="C420" s="10"/>
      <c r="D420" s="11"/>
      <c r="E420" s="11"/>
      <c r="F420" s="11"/>
      <c r="G420" s="12"/>
      <c r="H420" s="12"/>
      <c r="I420" s="12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/>
      <c r="AA420" s="14"/>
      <c r="AB420" s="14"/>
      <c r="AC420" s="10"/>
      <c r="AD420" s="15"/>
      <c r="AE420" s="15"/>
      <c r="AF420" s="15"/>
      <c r="AG420" s="15"/>
      <c r="AH420" s="10"/>
      <c r="AI420" s="10"/>
      <c r="AJ420" s="10"/>
      <c r="AK420" s="10"/>
      <c r="AL420" s="10"/>
      <c r="AM420" s="10"/>
      <c r="AN420" s="10"/>
      <c r="AO420" s="16"/>
      <c r="AP420" s="10"/>
      <c r="AQ420" s="10"/>
      <c r="AR420" s="10"/>
      <c r="AS420" s="17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</row>
    <row r="421" spans="1:62" ht="12.75" customHeight="1">
      <c r="A421" s="10"/>
      <c r="B421" s="10"/>
      <c r="C421" s="10"/>
      <c r="D421" s="11"/>
      <c r="E421" s="11"/>
      <c r="F421" s="11"/>
      <c r="G421" s="12"/>
      <c r="H421" s="12"/>
      <c r="I421" s="12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  <c r="AA421" s="14"/>
      <c r="AB421" s="14"/>
      <c r="AC421" s="10"/>
      <c r="AD421" s="15"/>
      <c r="AE421" s="15"/>
      <c r="AF421" s="15"/>
      <c r="AG421" s="15"/>
      <c r="AH421" s="10"/>
      <c r="AI421" s="10"/>
      <c r="AJ421" s="10"/>
      <c r="AK421" s="10"/>
      <c r="AL421" s="10"/>
      <c r="AM421" s="10"/>
      <c r="AN421" s="10"/>
      <c r="AO421" s="16"/>
      <c r="AP421" s="10"/>
      <c r="AQ421" s="10"/>
      <c r="AR421" s="10"/>
      <c r="AS421" s="17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</row>
    <row r="422" spans="1:62" ht="12.75" customHeight="1">
      <c r="A422" s="10"/>
      <c r="B422" s="10"/>
      <c r="C422" s="10"/>
      <c r="D422" s="11"/>
      <c r="E422" s="11"/>
      <c r="F422" s="11"/>
      <c r="G422" s="12"/>
      <c r="H422" s="12"/>
      <c r="I422" s="12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/>
      <c r="AA422" s="14"/>
      <c r="AB422" s="14"/>
      <c r="AC422" s="10"/>
      <c r="AD422" s="15"/>
      <c r="AE422" s="15"/>
      <c r="AF422" s="15"/>
      <c r="AG422" s="15"/>
      <c r="AH422" s="10"/>
      <c r="AI422" s="10"/>
      <c r="AJ422" s="10"/>
      <c r="AK422" s="10"/>
      <c r="AL422" s="10"/>
      <c r="AM422" s="10"/>
      <c r="AN422" s="10"/>
      <c r="AO422" s="16"/>
      <c r="AP422" s="10"/>
      <c r="AQ422" s="10"/>
      <c r="AR422" s="10"/>
      <c r="AS422" s="17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</row>
    <row r="423" spans="1:62" ht="12.75" customHeight="1">
      <c r="A423" s="10"/>
      <c r="B423" s="10"/>
      <c r="C423" s="10"/>
      <c r="D423" s="11"/>
      <c r="E423" s="11"/>
      <c r="F423" s="11"/>
      <c r="G423" s="12"/>
      <c r="H423" s="12"/>
      <c r="I423" s="12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  <c r="AA423" s="14"/>
      <c r="AB423" s="14"/>
      <c r="AC423" s="10"/>
      <c r="AD423" s="15"/>
      <c r="AE423" s="15"/>
      <c r="AF423" s="15"/>
      <c r="AG423" s="15"/>
      <c r="AH423" s="10"/>
      <c r="AI423" s="10"/>
      <c r="AJ423" s="10"/>
      <c r="AK423" s="10"/>
      <c r="AL423" s="10"/>
      <c r="AM423" s="10"/>
      <c r="AN423" s="10"/>
      <c r="AO423" s="16"/>
      <c r="AP423" s="10"/>
      <c r="AQ423" s="10"/>
      <c r="AR423" s="10"/>
      <c r="AS423" s="17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</row>
    <row r="424" spans="1:62" ht="12.75" customHeight="1">
      <c r="A424" s="10"/>
      <c r="B424" s="10"/>
      <c r="C424" s="10"/>
      <c r="D424" s="11"/>
      <c r="E424" s="11"/>
      <c r="F424" s="11"/>
      <c r="G424" s="12"/>
      <c r="H424" s="12"/>
      <c r="I424" s="12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/>
      <c r="AA424" s="14"/>
      <c r="AB424" s="14"/>
      <c r="AC424" s="10"/>
      <c r="AD424" s="15"/>
      <c r="AE424" s="15"/>
      <c r="AF424" s="15"/>
      <c r="AG424" s="15"/>
      <c r="AH424" s="10"/>
      <c r="AI424" s="10"/>
      <c r="AJ424" s="10"/>
      <c r="AK424" s="10"/>
      <c r="AL424" s="10"/>
      <c r="AM424" s="10"/>
      <c r="AN424" s="10"/>
      <c r="AO424" s="16"/>
      <c r="AP424" s="10"/>
      <c r="AQ424" s="10"/>
      <c r="AR424" s="10"/>
      <c r="AS424" s="17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</row>
    <row r="425" spans="1:62" ht="12.75" customHeight="1">
      <c r="A425" s="10"/>
      <c r="B425" s="10"/>
      <c r="C425" s="10"/>
      <c r="D425" s="11"/>
      <c r="E425" s="11"/>
      <c r="F425" s="11"/>
      <c r="G425" s="12"/>
      <c r="H425" s="12"/>
      <c r="I425" s="12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  <c r="AA425" s="14"/>
      <c r="AB425" s="14"/>
      <c r="AC425" s="10"/>
      <c r="AD425" s="15"/>
      <c r="AE425" s="15"/>
      <c r="AF425" s="15"/>
      <c r="AG425" s="15"/>
      <c r="AH425" s="10"/>
      <c r="AI425" s="10"/>
      <c r="AJ425" s="10"/>
      <c r="AK425" s="10"/>
      <c r="AL425" s="10"/>
      <c r="AM425" s="10"/>
      <c r="AN425" s="10"/>
      <c r="AO425" s="16"/>
      <c r="AP425" s="10"/>
      <c r="AQ425" s="10"/>
      <c r="AR425" s="10"/>
      <c r="AS425" s="17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</row>
    <row r="426" spans="1:62" ht="12.75" customHeight="1">
      <c r="A426" s="10"/>
      <c r="B426" s="10"/>
      <c r="C426" s="10"/>
      <c r="D426" s="11"/>
      <c r="E426" s="11"/>
      <c r="F426" s="11"/>
      <c r="G426" s="12"/>
      <c r="H426" s="12"/>
      <c r="I426" s="12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4"/>
      <c r="AA426" s="14"/>
      <c r="AB426" s="14"/>
      <c r="AC426" s="10"/>
      <c r="AD426" s="15"/>
      <c r="AE426" s="15"/>
      <c r="AF426" s="15"/>
      <c r="AG426" s="15"/>
      <c r="AH426" s="10"/>
      <c r="AI426" s="10"/>
      <c r="AJ426" s="10"/>
      <c r="AK426" s="10"/>
      <c r="AL426" s="10"/>
      <c r="AM426" s="10"/>
      <c r="AN426" s="10"/>
      <c r="AO426" s="16"/>
      <c r="AP426" s="10"/>
      <c r="AQ426" s="10"/>
      <c r="AR426" s="10"/>
      <c r="AS426" s="17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</row>
    <row r="427" spans="1:62" ht="12.75" customHeight="1">
      <c r="A427" s="10"/>
      <c r="B427" s="10"/>
      <c r="C427" s="10"/>
      <c r="D427" s="11"/>
      <c r="E427" s="11"/>
      <c r="F427" s="11"/>
      <c r="G427" s="12"/>
      <c r="H427" s="12"/>
      <c r="I427" s="12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  <c r="AA427" s="14"/>
      <c r="AB427" s="14"/>
      <c r="AC427" s="10"/>
      <c r="AD427" s="15"/>
      <c r="AE427" s="15"/>
      <c r="AF427" s="15"/>
      <c r="AG427" s="15"/>
      <c r="AH427" s="10"/>
      <c r="AI427" s="10"/>
      <c r="AJ427" s="10"/>
      <c r="AK427" s="10"/>
      <c r="AL427" s="10"/>
      <c r="AM427" s="10"/>
      <c r="AN427" s="10"/>
      <c r="AO427" s="16"/>
      <c r="AP427" s="10"/>
      <c r="AQ427" s="10"/>
      <c r="AR427" s="10"/>
      <c r="AS427" s="17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</row>
    <row r="428" spans="1:62" ht="12.75" customHeight="1">
      <c r="A428" s="10"/>
      <c r="B428" s="10"/>
      <c r="C428" s="10"/>
      <c r="D428" s="11"/>
      <c r="E428" s="11"/>
      <c r="F428" s="11"/>
      <c r="G428" s="12"/>
      <c r="H428" s="12"/>
      <c r="I428" s="12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4"/>
      <c r="AA428" s="14"/>
      <c r="AB428" s="14"/>
      <c r="AC428" s="10"/>
      <c r="AD428" s="15"/>
      <c r="AE428" s="15"/>
      <c r="AF428" s="15"/>
      <c r="AG428" s="15"/>
      <c r="AH428" s="10"/>
      <c r="AI428" s="10"/>
      <c r="AJ428" s="10"/>
      <c r="AK428" s="10"/>
      <c r="AL428" s="10"/>
      <c r="AM428" s="10"/>
      <c r="AN428" s="10"/>
      <c r="AO428" s="16"/>
      <c r="AP428" s="10"/>
      <c r="AQ428" s="10"/>
      <c r="AR428" s="10"/>
      <c r="AS428" s="17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</row>
    <row r="429" spans="1:62" ht="12.75" customHeight="1">
      <c r="A429" s="10"/>
      <c r="B429" s="10"/>
      <c r="C429" s="10"/>
      <c r="D429" s="11"/>
      <c r="E429" s="11"/>
      <c r="F429" s="11"/>
      <c r="G429" s="12"/>
      <c r="H429" s="12"/>
      <c r="I429" s="12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  <c r="AA429" s="14"/>
      <c r="AB429" s="14"/>
      <c r="AC429" s="10"/>
      <c r="AD429" s="15"/>
      <c r="AE429" s="15"/>
      <c r="AF429" s="15"/>
      <c r="AG429" s="15"/>
      <c r="AH429" s="10"/>
      <c r="AI429" s="10"/>
      <c r="AJ429" s="10"/>
      <c r="AK429" s="10"/>
      <c r="AL429" s="10"/>
      <c r="AM429" s="10"/>
      <c r="AN429" s="10"/>
      <c r="AO429" s="16"/>
      <c r="AP429" s="10"/>
      <c r="AQ429" s="10"/>
      <c r="AR429" s="10"/>
      <c r="AS429" s="17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</row>
    <row r="430" spans="1:62" ht="12.75" customHeight="1">
      <c r="A430" s="10"/>
      <c r="B430" s="10"/>
      <c r="C430" s="10"/>
      <c r="D430" s="11"/>
      <c r="E430" s="11"/>
      <c r="F430" s="11"/>
      <c r="G430" s="12"/>
      <c r="H430" s="12"/>
      <c r="I430" s="12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4"/>
      <c r="AA430" s="14"/>
      <c r="AB430" s="14"/>
      <c r="AC430" s="10"/>
      <c r="AD430" s="15"/>
      <c r="AE430" s="15"/>
      <c r="AF430" s="15"/>
      <c r="AG430" s="15"/>
      <c r="AH430" s="10"/>
      <c r="AI430" s="10"/>
      <c r="AJ430" s="10"/>
      <c r="AK430" s="10"/>
      <c r="AL430" s="10"/>
      <c r="AM430" s="10"/>
      <c r="AN430" s="10"/>
      <c r="AO430" s="16"/>
      <c r="AP430" s="10"/>
      <c r="AQ430" s="10"/>
      <c r="AR430" s="10"/>
      <c r="AS430" s="17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</row>
    <row r="431" spans="1:62" ht="12.75" customHeight="1">
      <c r="A431" s="10"/>
      <c r="B431" s="10"/>
      <c r="C431" s="10"/>
      <c r="D431" s="11"/>
      <c r="E431" s="11"/>
      <c r="F431" s="11"/>
      <c r="G431" s="12"/>
      <c r="H431" s="12"/>
      <c r="I431" s="12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  <c r="AA431" s="14"/>
      <c r="AB431" s="14"/>
      <c r="AC431" s="10"/>
      <c r="AD431" s="15"/>
      <c r="AE431" s="15"/>
      <c r="AF431" s="15"/>
      <c r="AG431" s="15"/>
      <c r="AH431" s="10"/>
      <c r="AI431" s="10"/>
      <c r="AJ431" s="10"/>
      <c r="AK431" s="10"/>
      <c r="AL431" s="10"/>
      <c r="AM431" s="10"/>
      <c r="AN431" s="10"/>
      <c r="AO431" s="16"/>
      <c r="AP431" s="10"/>
      <c r="AQ431" s="10"/>
      <c r="AR431" s="10"/>
      <c r="AS431" s="17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</row>
    <row r="432" spans="1:62" ht="12.75" customHeight="1">
      <c r="A432" s="10"/>
      <c r="B432" s="10"/>
      <c r="C432" s="10"/>
      <c r="D432" s="11"/>
      <c r="E432" s="11"/>
      <c r="F432" s="11"/>
      <c r="G432" s="12"/>
      <c r="H432" s="12"/>
      <c r="I432" s="12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4"/>
      <c r="AA432" s="14"/>
      <c r="AB432" s="14"/>
      <c r="AC432" s="10"/>
      <c r="AD432" s="15"/>
      <c r="AE432" s="15"/>
      <c r="AF432" s="15"/>
      <c r="AG432" s="15"/>
      <c r="AH432" s="10"/>
      <c r="AI432" s="10"/>
      <c r="AJ432" s="10"/>
      <c r="AK432" s="10"/>
      <c r="AL432" s="10"/>
      <c r="AM432" s="10"/>
      <c r="AN432" s="10"/>
      <c r="AO432" s="16"/>
      <c r="AP432" s="10"/>
      <c r="AQ432" s="10"/>
      <c r="AR432" s="10"/>
      <c r="AS432" s="17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</row>
    <row r="433" spans="1:62" ht="12.75" customHeight="1">
      <c r="A433" s="10"/>
      <c r="B433" s="10"/>
      <c r="C433" s="10"/>
      <c r="D433" s="11"/>
      <c r="E433" s="11"/>
      <c r="F433" s="11"/>
      <c r="G433" s="12"/>
      <c r="H433" s="12"/>
      <c r="I433" s="12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  <c r="AA433" s="14"/>
      <c r="AB433" s="14"/>
      <c r="AC433" s="10"/>
      <c r="AD433" s="15"/>
      <c r="AE433" s="15"/>
      <c r="AF433" s="15"/>
      <c r="AG433" s="15"/>
      <c r="AH433" s="10"/>
      <c r="AI433" s="10"/>
      <c r="AJ433" s="10"/>
      <c r="AK433" s="10"/>
      <c r="AL433" s="10"/>
      <c r="AM433" s="10"/>
      <c r="AN433" s="10"/>
      <c r="AO433" s="16"/>
      <c r="AP433" s="10"/>
      <c r="AQ433" s="10"/>
      <c r="AR433" s="10"/>
      <c r="AS433" s="17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</row>
    <row r="434" spans="1:62" ht="12.75" customHeight="1">
      <c r="A434" s="10"/>
      <c r="B434" s="10"/>
      <c r="C434" s="10"/>
      <c r="D434" s="11"/>
      <c r="E434" s="11"/>
      <c r="F434" s="11"/>
      <c r="G434" s="12"/>
      <c r="H434" s="12"/>
      <c r="I434" s="12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/>
      <c r="AA434" s="14"/>
      <c r="AB434" s="14"/>
      <c r="AC434" s="10"/>
      <c r="AD434" s="15"/>
      <c r="AE434" s="15"/>
      <c r="AF434" s="15"/>
      <c r="AG434" s="15"/>
      <c r="AH434" s="10"/>
      <c r="AI434" s="10"/>
      <c r="AJ434" s="10"/>
      <c r="AK434" s="10"/>
      <c r="AL434" s="10"/>
      <c r="AM434" s="10"/>
      <c r="AN434" s="10"/>
      <c r="AO434" s="16"/>
      <c r="AP434" s="10"/>
      <c r="AQ434" s="10"/>
      <c r="AR434" s="10"/>
      <c r="AS434" s="17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</row>
    <row r="435" spans="1:62" ht="12.75" customHeight="1">
      <c r="A435" s="10"/>
      <c r="B435" s="10"/>
      <c r="C435" s="10"/>
      <c r="D435" s="11"/>
      <c r="E435" s="11"/>
      <c r="F435" s="11"/>
      <c r="G435" s="12"/>
      <c r="H435" s="12"/>
      <c r="I435" s="12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  <c r="AA435" s="14"/>
      <c r="AB435" s="14"/>
      <c r="AC435" s="10"/>
      <c r="AD435" s="15"/>
      <c r="AE435" s="15"/>
      <c r="AF435" s="15"/>
      <c r="AG435" s="15"/>
      <c r="AH435" s="10"/>
      <c r="AI435" s="10"/>
      <c r="AJ435" s="10"/>
      <c r="AK435" s="10"/>
      <c r="AL435" s="10"/>
      <c r="AM435" s="10"/>
      <c r="AN435" s="10"/>
      <c r="AO435" s="16"/>
      <c r="AP435" s="10"/>
      <c r="AQ435" s="10"/>
      <c r="AR435" s="10"/>
      <c r="AS435" s="17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</row>
    <row r="436" spans="1:62" ht="12.75" customHeight="1">
      <c r="A436" s="10"/>
      <c r="B436" s="10"/>
      <c r="C436" s="10"/>
      <c r="D436" s="11"/>
      <c r="E436" s="11"/>
      <c r="F436" s="11"/>
      <c r="G436" s="12"/>
      <c r="H436" s="12"/>
      <c r="I436" s="12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/>
      <c r="AA436" s="14"/>
      <c r="AB436" s="14"/>
      <c r="AC436" s="10"/>
      <c r="AD436" s="15"/>
      <c r="AE436" s="15"/>
      <c r="AF436" s="15"/>
      <c r="AG436" s="15"/>
      <c r="AH436" s="10"/>
      <c r="AI436" s="10"/>
      <c r="AJ436" s="10"/>
      <c r="AK436" s="10"/>
      <c r="AL436" s="10"/>
      <c r="AM436" s="10"/>
      <c r="AN436" s="10"/>
      <c r="AO436" s="16"/>
      <c r="AP436" s="10"/>
      <c r="AQ436" s="10"/>
      <c r="AR436" s="10"/>
      <c r="AS436" s="17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</row>
    <row r="437" spans="1:62" ht="12.75" customHeight="1">
      <c r="A437" s="10"/>
      <c r="B437" s="10"/>
      <c r="C437" s="10"/>
      <c r="D437" s="11"/>
      <c r="E437" s="11"/>
      <c r="F437" s="11"/>
      <c r="G437" s="12"/>
      <c r="H437" s="12"/>
      <c r="I437" s="12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  <c r="AA437" s="14"/>
      <c r="AB437" s="14"/>
      <c r="AC437" s="10"/>
      <c r="AD437" s="15"/>
      <c r="AE437" s="15"/>
      <c r="AF437" s="15"/>
      <c r="AG437" s="15"/>
      <c r="AH437" s="10"/>
      <c r="AI437" s="10"/>
      <c r="AJ437" s="10"/>
      <c r="AK437" s="10"/>
      <c r="AL437" s="10"/>
      <c r="AM437" s="10"/>
      <c r="AN437" s="10"/>
      <c r="AO437" s="16"/>
      <c r="AP437" s="10"/>
      <c r="AQ437" s="10"/>
      <c r="AR437" s="10"/>
      <c r="AS437" s="17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</row>
    <row r="438" spans="1:62" ht="12.75" customHeight="1">
      <c r="A438" s="10"/>
      <c r="B438" s="10"/>
      <c r="C438" s="10"/>
      <c r="D438" s="11"/>
      <c r="E438" s="11"/>
      <c r="F438" s="11"/>
      <c r="G438" s="12"/>
      <c r="H438" s="12"/>
      <c r="I438" s="12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/>
      <c r="AA438" s="14"/>
      <c r="AB438" s="14"/>
      <c r="AC438" s="10"/>
      <c r="AD438" s="15"/>
      <c r="AE438" s="15"/>
      <c r="AF438" s="15"/>
      <c r="AG438" s="15"/>
      <c r="AH438" s="10"/>
      <c r="AI438" s="10"/>
      <c r="AJ438" s="10"/>
      <c r="AK438" s="10"/>
      <c r="AL438" s="10"/>
      <c r="AM438" s="10"/>
      <c r="AN438" s="10"/>
      <c r="AO438" s="16"/>
      <c r="AP438" s="10"/>
      <c r="AQ438" s="10"/>
      <c r="AR438" s="10"/>
      <c r="AS438" s="17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</row>
    <row r="439" spans="1:62" ht="12.75" customHeight="1">
      <c r="A439" s="10"/>
      <c r="B439" s="10"/>
      <c r="C439" s="10"/>
      <c r="D439" s="11"/>
      <c r="E439" s="11"/>
      <c r="F439" s="11"/>
      <c r="G439" s="12"/>
      <c r="H439" s="12"/>
      <c r="I439" s="12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  <c r="AA439" s="14"/>
      <c r="AB439" s="14"/>
      <c r="AC439" s="10"/>
      <c r="AD439" s="15"/>
      <c r="AE439" s="15"/>
      <c r="AF439" s="15"/>
      <c r="AG439" s="15"/>
      <c r="AH439" s="10"/>
      <c r="AI439" s="10"/>
      <c r="AJ439" s="10"/>
      <c r="AK439" s="10"/>
      <c r="AL439" s="10"/>
      <c r="AM439" s="10"/>
      <c r="AN439" s="10"/>
      <c r="AO439" s="16"/>
      <c r="AP439" s="10"/>
      <c r="AQ439" s="10"/>
      <c r="AR439" s="10"/>
      <c r="AS439" s="17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</row>
    <row r="440" spans="1:62" ht="12.75" customHeight="1">
      <c r="A440" s="10"/>
      <c r="B440" s="10"/>
      <c r="C440" s="10"/>
      <c r="D440" s="11"/>
      <c r="E440" s="11"/>
      <c r="F440" s="11"/>
      <c r="G440" s="12"/>
      <c r="H440" s="12"/>
      <c r="I440" s="12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/>
      <c r="AA440" s="14"/>
      <c r="AB440" s="14"/>
      <c r="AC440" s="10"/>
      <c r="AD440" s="15"/>
      <c r="AE440" s="15"/>
      <c r="AF440" s="15"/>
      <c r="AG440" s="15"/>
      <c r="AH440" s="10"/>
      <c r="AI440" s="10"/>
      <c r="AJ440" s="10"/>
      <c r="AK440" s="10"/>
      <c r="AL440" s="10"/>
      <c r="AM440" s="10"/>
      <c r="AN440" s="10"/>
      <c r="AO440" s="16"/>
      <c r="AP440" s="10"/>
      <c r="AQ440" s="10"/>
      <c r="AR440" s="10"/>
      <c r="AS440" s="17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</row>
    <row r="441" spans="1:62" ht="12.75" customHeight="1">
      <c r="A441" s="10"/>
      <c r="B441" s="10"/>
      <c r="C441" s="10"/>
      <c r="D441" s="11"/>
      <c r="E441" s="11"/>
      <c r="F441" s="11"/>
      <c r="G441" s="12"/>
      <c r="H441" s="12"/>
      <c r="I441" s="12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  <c r="AA441" s="14"/>
      <c r="AB441" s="14"/>
      <c r="AC441" s="10"/>
      <c r="AD441" s="15"/>
      <c r="AE441" s="15"/>
      <c r="AF441" s="15"/>
      <c r="AG441" s="15"/>
      <c r="AH441" s="10"/>
      <c r="AI441" s="10"/>
      <c r="AJ441" s="10"/>
      <c r="AK441" s="10"/>
      <c r="AL441" s="10"/>
      <c r="AM441" s="10"/>
      <c r="AN441" s="10"/>
      <c r="AO441" s="16"/>
      <c r="AP441" s="10"/>
      <c r="AQ441" s="10"/>
      <c r="AR441" s="10"/>
      <c r="AS441" s="17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</row>
    <row r="442" spans="1:62" ht="12.75" customHeight="1">
      <c r="A442" s="10"/>
      <c r="B442" s="10"/>
      <c r="C442" s="10"/>
      <c r="D442" s="11"/>
      <c r="E442" s="11"/>
      <c r="F442" s="11"/>
      <c r="G442" s="12"/>
      <c r="H442" s="12"/>
      <c r="I442" s="12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/>
      <c r="AA442" s="14"/>
      <c r="AB442" s="14"/>
      <c r="AC442" s="10"/>
      <c r="AD442" s="15"/>
      <c r="AE442" s="15"/>
      <c r="AF442" s="15"/>
      <c r="AG442" s="15"/>
      <c r="AH442" s="10"/>
      <c r="AI442" s="10"/>
      <c r="AJ442" s="10"/>
      <c r="AK442" s="10"/>
      <c r="AL442" s="10"/>
      <c r="AM442" s="10"/>
      <c r="AN442" s="10"/>
      <c r="AO442" s="16"/>
      <c r="AP442" s="10"/>
      <c r="AQ442" s="10"/>
      <c r="AR442" s="10"/>
      <c r="AS442" s="17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</row>
    <row r="443" spans="1:62" ht="12.75" customHeight="1">
      <c r="A443" s="10"/>
      <c r="B443" s="10"/>
      <c r="C443" s="10"/>
      <c r="D443" s="11"/>
      <c r="E443" s="11"/>
      <c r="F443" s="11"/>
      <c r="G443" s="12"/>
      <c r="H443" s="12"/>
      <c r="I443" s="12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  <c r="AA443" s="14"/>
      <c r="AB443" s="14"/>
      <c r="AC443" s="10"/>
      <c r="AD443" s="15"/>
      <c r="AE443" s="15"/>
      <c r="AF443" s="15"/>
      <c r="AG443" s="15"/>
      <c r="AH443" s="10"/>
      <c r="AI443" s="10"/>
      <c r="AJ443" s="10"/>
      <c r="AK443" s="10"/>
      <c r="AL443" s="10"/>
      <c r="AM443" s="10"/>
      <c r="AN443" s="10"/>
      <c r="AO443" s="16"/>
      <c r="AP443" s="10"/>
      <c r="AQ443" s="10"/>
      <c r="AR443" s="10"/>
      <c r="AS443" s="17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</row>
    <row r="444" spans="1:62" ht="12.75" customHeight="1">
      <c r="A444" s="10"/>
      <c r="B444" s="10"/>
      <c r="C444" s="10"/>
      <c r="D444" s="11"/>
      <c r="E444" s="11"/>
      <c r="F444" s="11"/>
      <c r="G444" s="12"/>
      <c r="H444" s="12"/>
      <c r="I444" s="12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/>
      <c r="AA444" s="14"/>
      <c r="AB444" s="14"/>
      <c r="AC444" s="10"/>
      <c r="AD444" s="15"/>
      <c r="AE444" s="15"/>
      <c r="AF444" s="15"/>
      <c r="AG444" s="15"/>
      <c r="AH444" s="10"/>
      <c r="AI444" s="10"/>
      <c r="AJ444" s="10"/>
      <c r="AK444" s="10"/>
      <c r="AL444" s="10"/>
      <c r="AM444" s="10"/>
      <c r="AN444" s="10"/>
      <c r="AO444" s="16"/>
      <c r="AP444" s="10"/>
      <c r="AQ444" s="10"/>
      <c r="AR444" s="10"/>
      <c r="AS444" s="17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</row>
    <row r="445" spans="1:62" ht="12.75" customHeight="1">
      <c r="A445" s="10"/>
      <c r="B445" s="10"/>
      <c r="C445" s="10"/>
      <c r="D445" s="11"/>
      <c r="E445" s="11"/>
      <c r="F445" s="11"/>
      <c r="G445" s="12"/>
      <c r="H445" s="12"/>
      <c r="I445" s="12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  <c r="AA445" s="14"/>
      <c r="AB445" s="14"/>
      <c r="AC445" s="10"/>
      <c r="AD445" s="15"/>
      <c r="AE445" s="15"/>
      <c r="AF445" s="15"/>
      <c r="AG445" s="15"/>
      <c r="AH445" s="10"/>
      <c r="AI445" s="10"/>
      <c r="AJ445" s="10"/>
      <c r="AK445" s="10"/>
      <c r="AL445" s="10"/>
      <c r="AM445" s="10"/>
      <c r="AN445" s="10"/>
      <c r="AO445" s="16"/>
      <c r="AP445" s="10"/>
      <c r="AQ445" s="10"/>
      <c r="AR445" s="10"/>
      <c r="AS445" s="17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</row>
    <row r="446" spans="1:62" ht="12.75" customHeight="1">
      <c r="A446" s="10"/>
      <c r="B446" s="10"/>
      <c r="C446" s="10"/>
      <c r="D446" s="11"/>
      <c r="E446" s="11"/>
      <c r="F446" s="11"/>
      <c r="G446" s="12"/>
      <c r="H446" s="12"/>
      <c r="I446" s="12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/>
      <c r="AA446" s="14"/>
      <c r="AB446" s="14"/>
      <c r="AC446" s="10"/>
      <c r="AD446" s="15"/>
      <c r="AE446" s="15"/>
      <c r="AF446" s="15"/>
      <c r="AG446" s="15"/>
      <c r="AH446" s="10"/>
      <c r="AI446" s="10"/>
      <c r="AJ446" s="10"/>
      <c r="AK446" s="10"/>
      <c r="AL446" s="10"/>
      <c r="AM446" s="10"/>
      <c r="AN446" s="10"/>
      <c r="AO446" s="16"/>
      <c r="AP446" s="10"/>
      <c r="AQ446" s="10"/>
      <c r="AR446" s="10"/>
      <c r="AS446" s="17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</row>
    <row r="447" spans="1:62" ht="12.75" customHeight="1">
      <c r="A447" s="10"/>
      <c r="B447" s="10"/>
      <c r="C447" s="10"/>
      <c r="D447" s="11"/>
      <c r="E447" s="11"/>
      <c r="F447" s="11"/>
      <c r="G447" s="12"/>
      <c r="H447" s="12"/>
      <c r="I447" s="12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  <c r="AA447" s="14"/>
      <c r="AB447" s="14"/>
      <c r="AC447" s="10"/>
      <c r="AD447" s="15"/>
      <c r="AE447" s="15"/>
      <c r="AF447" s="15"/>
      <c r="AG447" s="15"/>
      <c r="AH447" s="10"/>
      <c r="AI447" s="10"/>
      <c r="AJ447" s="10"/>
      <c r="AK447" s="10"/>
      <c r="AL447" s="10"/>
      <c r="AM447" s="10"/>
      <c r="AN447" s="10"/>
      <c r="AO447" s="16"/>
      <c r="AP447" s="10"/>
      <c r="AQ447" s="10"/>
      <c r="AR447" s="10"/>
      <c r="AS447" s="17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</row>
    <row r="448" spans="1:62" ht="12.75" customHeight="1">
      <c r="A448" s="10"/>
      <c r="B448" s="10"/>
      <c r="C448" s="10"/>
      <c r="D448" s="11"/>
      <c r="E448" s="11"/>
      <c r="F448" s="11"/>
      <c r="G448" s="12"/>
      <c r="H448" s="12"/>
      <c r="I448" s="12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/>
      <c r="AA448" s="14"/>
      <c r="AB448" s="14"/>
      <c r="AC448" s="10"/>
      <c r="AD448" s="15"/>
      <c r="AE448" s="15"/>
      <c r="AF448" s="15"/>
      <c r="AG448" s="15"/>
      <c r="AH448" s="10"/>
      <c r="AI448" s="10"/>
      <c r="AJ448" s="10"/>
      <c r="AK448" s="10"/>
      <c r="AL448" s="10"/>
      <c r="AM448" s="10"/>
      <c r="AN448" s="10"/>
      <c r="AO448" s="16"/>
      <c r="AP448" s="10"/>
      <c r="AQ448" s="10"/>
      <c r="AR448" s="10"/>
      <c r="AS448" s="17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</row>
    <row r="449" spans="1:62" ht="12.75" customHeight="1">
      <c r="A449" s="10"/>
      <c r="B449" s="10"/>
      <c r="C449" s="10"/>
      <c r="D449" s="11"/>
      <c r="E449" s="11"/>
      <c r="F449" s="11"/>
      <c r="G449" s="12"/>
      <c r="H449" s="12"/>
      <c r="I449" s="12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  <c r="AA449" s="14"/>
      <c r="AB449" s="14"/>
      <c r="AC449" s="10"/>
      <c r="AD449" s="15"/>
      <c r="AE449" s="15"/>
      <c r="AF449" s="15"/>
      <c r="AG449" s="15"/>
      <c r="AH449" s="10"/>
      <c r="AI449" s="10"/>
      <c r="AJ449" s="10"/>
      <c r="AK449" s="10"/>
      <c r="AL449" s="10"/>
      <c r="AM449" s="10"/>
      <c r="AN449" s="10"/>
      <c r="AO449" s="16"/>
      <c r="AP449" s="10"/>
      <c r="AQ449" s="10"/>
      <c r="AR449" s="10"/>
      <c r="AS449" s="17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</row>
    <row r="450" spans="1:62" ht="12.75" customHeight="1">
      <c r="A450" s="10"/>
      <c r="B450" s="10"/>
      <c r="C450" s="10"/>
      <c r="D450" s="11"/>
      <c r="E450" s="11"/>
      <c r="F450" s="11"/>
      <c r="G450" s="12"/>
      <c r="H450" s="12"/>
      <c r="I450" s="12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/>
      <c r="AA450" s="14"/>
      <c r="AB450" s="14"/>
      <c r="AC450" s="10"/>
      <c r="AD450" s="15"/>
      <c r="AE450" s="15"/>
      <c r="AF450" s="15"/>
      <c r="AG450" s="15"/>
      <c r="AH450" s="10"/>
      <c r="AI450" s="10"/>
      <c r="AJ450" s="10"/>
      <c r="AK450" s="10"/>
      <c r="AL450" s="10"/>
      <c r="AM450" s="10"/>
      <c r="AN450" s="10"/>
      <c r="AO450" s="16"/>
      <c r="AP450" s="10"/>
      <c r="AQ450" s="10"/>
      <c r="AR450" s="10"/>
      <c r="AS450" s="17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</row>
    <row r="451" spans="1:62" ht="12.75" customHeight="1">
      <c r="A451" s="10"/>
      <c r="B451" s="10"/>
      <c r="C451" s="10"/>
      <c r="D451" s="11"/>
      <c r="E451" s="11"/>
      <c r="F451" s="11"/>
      <c r="G451" s="12"/>
      <c r="H451" s="12"/>
      <c r="I451" s="12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  <c r="AA451" s="14"/>
      <c r="AB451" s="14"/>
      <c r="AC451" s="10"/>
      <c r="AD451" s="15"/>
      <c r="AE451" s="15"/>
      <c r="AF451" s="15"/>
      <c r="AG451" s="15"/>
      <c r="AH451" s="10"/>
      <c r="AI451" s="10"/>
      <c r="AJ451" s="10"/>
      <c r="AK451" s="10"/>
      <c r="AL451" s="10"/>
      <c r="AM451" s="10"/>
      <c r="AN451" s="10"/>
      <c r="AO451" s="16"/>
      <c r="AP451" s="10"/>
      <c r="AQ451" s="10"/>
      <c r="AR451" s="10"/>
      <c r="AS451" s="17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</row>
    <row r="452" spans="1:62" ht="12.75" customHeight="1">
      <c r="A452" s="10"/>
      <c r="B452" s="10"/>
      <c r="C452" s="10"/>
      <c r="D452" s="11"/>
      <c r="E452" s="11"/>
      <c r="F452" s="11"/>
      <c r="G452" s="12"/>
      <c r="H452" s="12"/>
      <c r="I452" s="12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/>
      <c r="AA452" s="14"/>
      <c r="AB452" s="14"/>
      <c r="AC452" s="10"/>
      <c r="AD452" s="15"/>
      <c r="AE452" s="15"/>
      <c r="AF452" s="15"/>
      <c r="AG452" s="15"/>
      <c r="AH452" s="10"/>
      <c r="AI452" s="10"/>
      <c r="AJ452" s="10"/>
      <c r="AK452" s="10"/>
      <c r="AL452" s="10"/>
      <c r="AM452" s="10"/>
      <c r="AN452" s="10"/>
      <c r="AO452" s="16"/>
      <c r="AP452" s="10"/>
      <c r="AQ452" s="10"/>
      <c r="AR452" s="10"/>
      <c r="AS452" s="17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</row>
    <row r="453" spans="1:62" ht="12.75" customHeight="1">
      <c r="A453" s="10"/>
      <c r="B453" s="10"/>
      <c r="C453" s="10"/>
      <c r="D453" s="11"/>
      <c r="E453" s="11"/>
      <c r="F453" s="11"/>
      <c r="G453" s="12"/>
      <c r="H453" s="12"/>
      <c r="I453" s="12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  <c r="AA453" s="14"/>
      <c r="AB453" s="14"/>
      <c r="AC453" s="10"/>
      <c r="AD453" s="15"/>
      <c r="AE453" s="15"/>
      <c r="AF453" s="15"/>
      <c r="AG453" s="15"/>
      <c r="AH453" s="10"/>
      <c r="AI453" s="10"/>
      <c r="AJ453" s="10"/>
      <c r="AK453" s="10"/>
      <c r="AL453" s="10"/>
      <c r="AM453" s="10"/>
      <c r="AN453" s="10"/>
      <c r="AO453" s="16"/>
      <c r="AP453" s="10"/>
      <c r="AQ453" s="10"/>
      <c r="AR453" s="10"/>
      <c r="AS453" s="17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</row>
    <row r="454" spans="1:62" ht="12.75" customHeight="1">
      <c r="A454" s="10"/>
      <c r="B454" s="10"/>
      <c r="C454" s="10"/>
      <c r="D454" s="11"/>
      <c r="E454" s="11"/>
      <c r="F454" s="11"/>
      <c r="G454" s="12"/>
      <c r="H454" s="12"/>
      <c r="I454" s="12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/>
      <c r="AA454" s="14"/>
      <c r="AB454" s="14"/>
      <c r="AC454" s="10"/>
      <c r="AD454" s="15"/>
      <c r="AE454" s="15"/>
      <c r="AF454" s="15"/>
      <c r="AG454" s="15"/>
      <c r="AH454" s="10"/>
      <c r="AI454" s="10"/>
      <c r="AJ454" s="10"/>
      <c r="AK454" s="10"/>
      <c r="AL454" s="10"/>
      <c r="AM454" s="10"/>
      <c r="AN454" s="10"/>
      <c r="AO454" s="16"/>
      <c r="AP454" s="10"/>
      <c r="AQ454" s="10"/>
      <c r="AR454" s="10"/>
      <c r="AS454" s="17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</row>
    <row r="455" spans="1:62" ht="12.75" customHeight="1">
      <c r="A455" s="10"/>
      <c r="B455" s="10"/>
      <c r="C455" s="10"/>
      <c r="D455" s="11"/>
      <c r="E455" s="11"/>
      <c r="F455" s="11"/>
      <c r="G455" s="12"/>
      <c r="H455" s="12"/>
      <c r="I455" s="12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  <c r="AA455" s="14"/>
      <c r="AB455" s="14"/>
      <c r="AC455" s="10"/>
      <c r="AD455" s="15"/>
      <c r="AE455" s="15"/>
      <c r="AF455" s="15"/>
      <c r="AG455" s="15"/>
      <c r="AH455" s="10"/>
      <c r="AI455" s="10"/>
      <c r="AJ455" s="10"/>
      <c r="AK455" s="10"/>
      <c r="AL455" s="10"/>
      <c r="AM455" s="10"/>
      <c r="AN455" s="10"/>
      <c r="AO455" s="16"/>
      <c r="AP455" s="10"/>
      <c r="AQ455" s="10"/>
      <c r="AR455" s="10"/>
      <c r="AS455" s="17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</row>
    <row r="456" spans="1:62" ht="12.75" customHeight="1">
      <c r="A456" s="10"/>
      <c r="B456" s="10"/>
      <c r="C456" s="10"/>
      <c r="D456" s="11"/>
      <c r="E456" s="11"/>
      <c r="F456" s="11"/>
      <c r="G456" s="12"/>
      <c r="H456" s="12"/>
      <c r="I456" s="12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/>
      <c r="AA456" s="14"/>
      <c r="AB456" s="14"/>
      <c r="AC456" s="10"/>
      <c r="AD456" s="15"/>
      <c r="AE456" s="15"/>
      <c r="AF456" s="15"/>
      <c r="AG456" s="15"/>
      <c r="AH456" s="10"/>
      <c r="AI456" s="10"/>
      <c r="AJ456" s="10"/>
      <c r="AK456" s="10"/>
      <c r="AL456" s="10"/>
      <c r="AM456" s="10"/>
      <c r="AN456" s="10"/>
      <c r="AO456" s="16"/>
      <c r="AP456" s="10"/>
      <c r="AQ456" s="10"/>
      <c r="AR456" s="10"/>
      <c r="AS456" s="17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</row>
    <row r="457" spans="1:62" ht="12.75" customHeight="1">
      <c r="A457" s="10"/>
      <c r="B457" s="10"/>
      <c r="C457" s="10"/>
      <c r="D457" s="11"/>
      <c r="E457" s="11"/>
      <c r="F457" s="11"/>
      <c r="G457" s="12"/>
      <c r="H457" s="12"/>
      <c r="I457" s="12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  <c r="AA457" s="14"/>
      <c r="AB457" s="14"/>
      <c r="AC457" s="10"/>
      <c r="AD457" s="15"/>
      <c r="AE457" s="15"/>
      <c r="AF457" s="15"/>
      <c r="AG457" s="15"/>
      <c r="AH457" s="10"/>
      <c r="AI457" s="10"/>
      <c r="AJ457" s="10"/>
      <c r="AK457" s="10"/>
      <c r="AL457" s="10"/>
      <c r="AM457" s="10"/>
      <c r="AN457" s="10"/>
      <c r="AO457" s="16"/>
      <c r="AP457" s="10"/>
      <c r="AQ457" s="10"/>
      <c r="AR457" s="10"/>
      <c r="AS457" s="17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</row>
    <row r="458" spans="1:62" ht="12.75" customHeight="1">
      <c r="A458" s="10"/>
      <c r="B458" s="10"/>
      <c r="C458" s="10"/>
      <c r="D458" s="11"/>
      <c r="E458" s="11"/>
      <c r="F458" s="11"/>
      <c r="G458" s="12"/>
      <c r="H458" s="12"/>
      <c r="I458" s="12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/>
      <c r="AA458" s="14"/>
      <c r="AB458" s="14"/>
      <c r="AC458" s="10"/>
      <c r="AD458" s="15"/>
      <c r="AE458" s="15"/>
      <c r="AF458" s="15"/>
      <c r="AG458" s="15"/>
      <c r="AH458" s="10"/>
      <c r="AI458" s="10"/>
      <c r="AJ458" s="10"/>
      <c r="AK458" s="10"/>
      <c r="AL458" s="10"/>
      <c r="AM458" s="10"/>
      <c r="AN458" s="10"/>
      <c r="AO458" s="16"/>
      <c r="AP458" s="10"/>
      <c r="AQ458" s="10"/>
      <c r="AR458" s="10"/>
      <c r="AS458" s="17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</row>
    <row r="459" spans="1:62" ht="12.75" customHeight="1">
      <c r="A459" s="10"/>
      <c r="B459" s="10"/>
      <c r="C459" s="10"/>
      <c r="D459" s="11"/>
      <c r="E459" s="11"/>
      <c r="F459" s="11"/>
      <c r="G459" s="12"/>
      <c r="H459" s="12"/>
      <c r="I459" s="12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  <c r="AA459" s="14"/>
      <c r="AB459" s="14"/>
      <c r="AC459" s="10"/>
      <c r="AD459" s="15"/>
      <c r="AE459" s="15"/>
      <c r="AF459" s="15"/>
      <c r="AG459" s="15"/>
      <c r="AH459" s="10"/>
      <c r="AI459" s="10"/>
      <c r="AJ459" s="10"/>
      <c r="AK459" s="10"/>
      <c r="AL459" s="10"/>
      <c r="AM459" s="10"/>
      <c r="AN459" s="10"/>
      <c r="AO459" s="16"/>
      <c r="AP459" s="10"/>
      <c r="AQ459" s="10"/>
      <c r="AR459" s="10"/>
      <c r="AS459" s="17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</row>
    <row r="460" spans="1:62" ht="12.75" customHeight="1">
      <c r="A460" s="10"/>
      <c r="B460" s="10"/>
      <c r="C460" s="10"/>
      <c r="D460" s="11"/>
      <c r="E460" s="11"/>
      <c r="F460" s="11"/>
      <c r="G460" s="12"/>
      <c r="H460" s="12"/>
      <c r="I460" s="12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/>
      <c r="AA460" s="14"/>
      <c r="AB460" s="14"/>
      <c r="AC460" s="10"/>
      <c r="AD460" s="15"/>
      <c r="AE460" s="15"/>
      <c r="AF460" s="15"/>
      <c r="AG460" s="15"/>
      <c r="AH460" s="10"/>
      <c r="AI460" s="10"/>
      <c r="AJ460" s="10"/>
      <c r="AK460" s="10"/>
      <c r="AL460" s="10"/>
      <c r="AM460" s="10"/>
      <c r="AN460" s="10"/>
      <c r="AO460" s="16"/>
      <c r="AP460" s="10"/>
      <c r="AQ460" s="10"/>
      <c r="AR460" s="10"/>
      <c r="AS460" s="17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</row>
    <row r="461" spans="1:62" ht="12.75" customHeight="1">
      <c r="A461" s="10"/>
      <c r="B461" s="10"/>
      <c r="C461" s="10"/>
      <c r="D461" s="11"/>
      <c r="E461" s="11"/>
      <c r="F461" s="11"/>
      <c r="G461" s="12"/>
      <c r="H461" s="12"/>
      <c r="I461" s="12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  <c r="AA461" s="14"/>
      <c r="AB461" s="14"/>
      <c r="AC461" s="10"/>
      <c r="AD461" s="15"/>
      <c r="AE461" s="15"/>
      <c r="AF461" s="15"/>
      <c r="AG461" s="15"/>
      <c r="AH461" s="10"/>
      <c r="AI461" s="10"/>
      <c r="AJ461" s="10"/>
      <c r="AK461" s="10"/>
      <c r="AL461" s="10"/>
      <c r="AM461" s="10"/>
      <c r="AN461" s="10"/>
      <c r="AO461" s="16"/>
      <c r="AP461" s="10"/>
      <c r="AQ461" s="10"/>
      <c r="AR461" s="10"/>
      <c r="AS461" s="17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</row>
    <row r="462" spans="1:62" ht="12.75" customHeight="1">
      <c r="A462" s="10"/>
      <c r="B462" s="10"/>
      <c r="C462" s="10"/>
      <c r="D462" s="11"/>
      <c r="E462" s="11"/>
      <c r="F462" s="11"/>
      <c r="G462" s="12"/>
      <c r="H462" s="12"/>
      <c r="I462" s="12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/>
      <c r="AA462" s="14"/>
      <c r="AB462" s="14"/>
      <c r="AC462" s="10"/>
      <c r="AD462" s="15"/>
      <c r="AE462" s="15"/>
      <c r="AF462" s="15"/>
      <c r="AG462" s="15"/>
      <c r="AH462" s="10"/>
      <c r="AI462" s="10"/>
      <c r="AJ462" s="10"/>
      <c r="AK462" s="10"/>
      <c r="AL462" s="10"/>
      <c r="AM462" s="10"/>
      <c r="AN462" s="10"/>
      <c r="AO462" s="16"/>
      <c r="AP462" s="10"/>
      <c r="AQ462" s="10"/>
      <c r="AR462" s="10"/>
      <c r="AS462" s="17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</row>
    <row r="463" spans="1:62" ht="12.75" customHeight="1">
      <c r="A463" s="10"/>
      <c r="B463" s="10"/>
      <c r="C463" s="10"/>
      <c r="D463" s="11"/>
      <c r="E463" s="11"/>
      <c r="F463" s="11"/>
      <c r="G463" s="12"/>
      <c r="H463" s="12"/>
      <c r="I463" s="12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  <c r="AA463" s="14"/>
      <c r="AB463" s="14"/>
      <c r="AC463" s="10"/>
      <c r="AD463" s="15"/>
      <c r="AE463" s="15"/>
      <c r="AF463" s="15"/>
      <c r="AG463" s="15"/>
      <c r="AH463" s="10"/>
      <c r="AI463" s="10"/>
      <c r="AJ463" s="10"/>
      <c r="AK463" s="10"/>
      <c r="AL463" s="10"/>
      <c r="AM463" s="10"/>
      <c r="AN463" s="10"/>
      <c r="AO463" s="16"/>
      <c r="AP463" s="10"/>
      <c r="AQ463" s="10"/>
      <c r="AR463" s="10"/>
      <c r="AS463" s="17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</row>
    <row r="464" spans="1:62" ht="12.75" customHeight="1">
      <c r="A464" s="10"/>
      <c r="B464" s="10"/>
      <c r="C464" s="10"/>
      <c r="D464" s="11"/>
      <c r="E464" s="11"/>
      <c r="F464" s="11"/>
      <c r="G464" s="12"/>
      <c r="H464" s="12"/>
      <c r="I464" s="12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4"/>
      <c r="AA464" s="14"/>
      <c r="AB464" s="14"/>
      <c r="AC464" s="10"/>
      <c r="AD464" s="15"/>
      <c r="AE464" s="15"/>
      <c r="AF464" s="15"/>
      <c r="AG464" s="15"/>
      <c r="AH464" s="10"/>
      <c r="AI464" s="10"/>
      <c r="AJ464" s="10"/>
      <c r="AK464" s="10"/>
      <c r="AL464" s="10"/>
      <c r="AM464" s="10"/>
      <c r="AN464" s="10"/>
      <c r="AO464" s="16"/>
      <c r="AP464" s="10"/>
      <c r="AQ464" s="10"/>
      <c r="AR464" s="10"/>
      <c r="AS464" s="17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</row>
    <row r="465" spans="1:62" ht="12.75" customHeight="1">
      <c r="A465" s="10"/>
      <c r="B465" s="10"/>
      <c r="C465" s="10"/>
      <c r="D465" s="11"/>
      <c r="E465" s="11"/>
      <c r="F465" s="11"/>
      <c r="G465" s="12"/>
      <c r="H465" s="12"/>
      <c r="I465" s="12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  <c r="AA465" s="14"/>
      <c r="AB465" s="14"/>
      <c r="AC465" s="10"/>
      <c r="AD465" s="15"/>
      <c r="AE465" s="15"/>
      <c r="AF465" s="15"/>
      <c r="AG465" s="15"/>
      <c r="AH465" s="10"/>
      <c r="AI465" s="10"/>
      <c r="AJ465" s="10"/>
      <c r="AK465" s="10"/>
      <c r="AL465" s="10"/>
      <c r="AM465" s="10"/>
      <c r="AN465" s="10"/>
      <c r="AO465" s="16"/>
      <c r="AP465" s="10"/>
      <c r="AQ465" s="10"/>
      <c r="AR465" s="10"/>
      <c r="AS465" s="17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</row>
    <row r="466" spans="1:62" ht="12.75" customHeight="1">
      <c r="A466" s="10"/>
      <c r="B466" s="10"/>
      <c r="C466" s="10"/>
      <c r="D466" s="11"/>
      <c r="E466" s="11"/>
      <c r="F466" s="11"/>
      <c r="G466" s="12"/>
      <c r="H466" s="12"/>
      <c r="I466" s="12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4"/>
      <c r="AA466" s="14"/>
      <c r="AB466" s="14"/>
      <c r="AC466" s="10"/>
      <c r="AD466" s="15"/>
      <c r="AE466" s="15"/>
      <c r="AF466" s="15"/>
      <c r="AG466" s="15"/>
      <c r="AH466" s="10"/>
      <c r="AI466" s="10"/>
      <c r="AJ466" s="10"/>
      <c r="AK466" s="10"/>
      <c r="AL466" s="10"/>
      <c r="AM466" s="10"/>
      <c r="AN466" s="10"/>
      <c r="AO466" s="16"/>
      <c r="AP466" s="10"/>
      <c r="AQ466" s="10"/>
      <c r="AR466" s="10"/>
      <c r="AS466" s="17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</row>
    <row r="467" spans="1:62" ht="12.75" customHeight="1">
      <c r="A467" s="10"/>
      <c r="B467" s="10"/>
      <c r="C467" s="10"/>
      <c r="D467" s="11"/>
      <c r="E467" s="11"/>
      <c r="F467" s="11"/>
      <c r="G467" s="12"/>
      <c r="H467" s="12"/>
      <c r="I467" s="12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  <c r="AA467" s="14"/>
      <c r="AB467" s="14"/>
      <c r="AC467" s="10"/>
      <c r="AD467" s="15"/>
      <c r="AE467" s="15"/>
      <c r="AF467" s="15"/>
      <c r="AG467" s="15"/>
      <c r="AH467" s="10"/>
      <c r="AI467" s="10"/>
      <c r="AJ467" s="10"/>
      <c r="AK467" s="10"/>
      <c r="AL467" s="10"/>
      <c r="AM467" s="10"/>
      <c r="AN467" s="10"/>
      <c r="AO467" s="16"/>
      <c r="AP467" s="10"/>
      <c r="AQ467" s="10"/>
      <c r="AR467" s="10"/>
      <c r="AS467" s="17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</row>
    <row r="468" spans="1:62" ht="12.75" customHeight="1">
      <c r="A468" s="10"/>
      <c r="B468" s="10"/>
      <c r="C468" s="10"/>
      <c r="D468" s="11"/>
      <c r="E468" s="11"/>
      <c r="F468" s="11"/>
      <c r="G468" s="12"/>
      <c r="H468" s="12"/>
      <c r="I468" s="12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4"/>
      <c r="AA468" s="14"/>
      <c r="AB468" s="14"/>
      <c r="AC468" s="10"/>
      <c r="AD468" s="15"/>
      <c r="AE468" s="15"/>
      <c r="AF468" s="15"/>
      <c r="AG468" s="15"/>
      <c r="AH468" s="10"/>
      <c r="AI468" s="10"/>
      <c r="AJ468" s="10"/>
      <c r="AK468" s="10"/>
      <c r="AL468" s="10"/>
      <c r="AM468" s="10"/>
      <c r="AN468" s="10"/>
      <c r="AO468" s="16"/>
      <c r="AP468" s="10"/>
      <c r="AQ468" s="10"/>
      <c r="AR468" s="10"/>
      <c r="AS468" s="17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</row>
    <row r="469" spans="1:62" ht="12.75" customHeight="1">
      <c r="A469" s="10"/>
      <c r="B469" s="10"/>
      <c r="C469" s="10"/>
      <c r="D469" s="11"/>
      <c r="E469" s="11"/>
      <c r="F469" s="11"/>
      <c r="G469" s="12"/>
      <c r="H469" s="12"/>
      <c r="I469" s="12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  <c r="AA469" s="14"/>
      <c r="AB469" s="14"/>
      <c r="AC469" s="10"/>
      <c r="AD469" s="15"/>
      <c r="AE469" s="15"/>
      <c r="AF469" s="15"/>
      <c r="AG469" s="15"/>
      <c r="AH469" s="10"/>
      <c r="AI469" s="10"/>
      <c r="AJ469" s="10"/>
      <c r="AK469" s="10"/>
      <c r="AL469" s="10"/>
      <c r="AM469" s="10"/>
      <c r="AN469" s="10"/>
      <c r="AO469" s="16"/>
      <c r="AP469" s="10"/>
      <c r="AQ469" s="10"/>
      <c r="AR469" s="10"/>
      <c r="AS469" s="17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</row>
    <row r="470" spans="1:62" ht="12.75" customHeight="1">
      <c r="A470" s="10"/>
      <c r="B470" s="10"/>
      <c r="C470" s="10"/>
      <c r="D470" s="11"/>
      <c r="E470" s="11"/>
      <c r="F470" s="11"/>
      <c r="G470" s="12"/>
      <c r="H470" s="12"/>
      <c r="I470" s="12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4"/>
      <c r="AA470" s="14"/>
      <c r="AB470" s="14"/>
      <c r="AC470" s="10"/>
      <c r="AD470" s="15"/>
      <c r="AE470" s="15"/>
      <c r="AF470" s="15"/>
      <c r="AG470" s="15"/>
      <c r="AH470" s="10"/>
      <c r="AI470" s="10"/>
      <c r="AJ470" s="10"/>
      <c r="AK470" s="10"/>
      <c r="AL470" s="10"/>
      <c r="AM470" s="10"/>
      <c r="AN470" s="10"/>
      <c r="AO470" s="16"/>
      <c r="AP470" s="10"/>
      <c r="AQ470" s="10"/>
      <c r="AR470" s="10"/>
      <c r="AS470" s="17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</row>
    <row r="471" spans="1:62" ht="12.75" customHeight="1">
      <c r="A471" s="10"/>
      <c r="B471" s="10"/>
      <c r="C471" s="10"/>
      <c r="D471" s="11"/>
      <c r="E471" s="11"/>
      <c r="F471" s="11"/>
      <c r="G471" s="12"/>
      <c r="H471" s="12"/>
      <c r="I471" s="12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  <c r="AA471" s="14"/>
      <c r="AB471" s="14"/>
      <c r="AC471" s="10"/>
      <c r="AD471" s="15"/>
      <c r="AE471" s="15"/>
      <c r="AF471" s="15"/>
      <c r="AG471" s="15"/>
      <c r="AH471" s="10"/>
      <c r="AI471" s="10"/>
      <c r="AJ471" s="10"/>
      <c r="AK471" s="10"/>
      <c r="AL471" s="10"/>
      <c r="AM471" s="10"/>
      <c r="AN471" s="10"/>
      <c r="AO471" s="16"/>
      <c r="AP471" s="10"/>
      <c r="AQ471" s="10"/>
      <c r="AR471" s="10"/>
      <c r="AS471" s="17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</row>
    <row r="472" spans="1:62" ht="12.75" customHeight="1">
      <c r="A472" s="10"/>
      <c r="B472" s="10"/>
      <c r="C472" s="10"/>
      <c r="D472" s="11"/>
      <c r="E472" s="11"/>
      <c r="F472" s="11"/>
      <c r="G472" s="12"/>
      <c r="H472" s="12"/>
      <c r="I472" s="12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4"/>
      <c r="AA472" s="14"/>
      <c r="AB472" s="14"/>
      <c r="AC472" s="10"/>
      <c r="AD472" s="15"/>
      <c r="AE472" s="15"/>
      <c r="AF472" s="15"/>
      <c r="AG472" s="15"/>
      <c r="AH472" s="10"/>
      <c r="AI472" s="10"/>
      <c r="AJ472" s="10"/>
      <c r="AK472" s="10"/>
      <c r="AL472" s="10"/>
      <c r="AM472" s="10"/>
      <c r="AN472" s="10"/>
      <c r="AO472" s="16"/>
      <c r="AP472" s="10"/>
      <c r="AQ472" s="10"/>
      <c r="AR472" s="10"/>
      <c r="AS472" s="17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</row>
    <row r="473" spans="1:62" ht="12.75" customHeight="1">
      <c r="A473" s="10"/>
      <c r="B473" s="10"/>
      <c r="C473" s="10"/>
      <c r="D473" s="11"/>
      <c r="E473" s="11"/>
      <c r="F473" s="11"/>
      <c r="G473" s="12"/>
      <c r="H473" s="12"/>
      <c r="I473" s="12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  <c r="AA473" s="14"/>
      <c r="AB473" s="14"/>
      <c r="AC473" s="10"/>
      <c r="AD473" s="15"/>
      <c r="AE473" s="15"/>
      <c r="AF473" s="15"/>
      <c r="AG473" s="15"/>
      <c r="AH473" s="10"/>
      <c r="AI473" s="10"/>
      <c r="AJ473" s="10"/>
      <c r="AK473" s="10"/>
      <c r="AL473" s="10"/>
      <c r="AM473" s="10"/>
      <c r="AN473" s="10"/>
      <c r="AO473" s="16"/>
      <c r="AP473" s="10"/>
      <c r="AQ473" s="10"/>
      <c r="AR473" s="10"/>
      <c r="AS473" s="17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</row>
    <row r="474" spans="1:62" ht="12.75" customHeight="1">
      <c r="A474" s="10"/>
      <c r="B474" s="10"/>
      <c r="C474" s="10"/>
      <c r="D474" s="11"/>
      <c r="E474" s="11"/>
      <c r="F474" s="11"/>
      <c r="G474" s="12"/>
      <c r="H474" s="12"/>
      <c r="I474" s="12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4"/>
      <c r="AA474" s="14"/>
      <c r="AB474" s="14"/>
      <c r="AC474" s="10"/>
      <c r="AD474" s="15"/>
      <c r="AE474" s="15"/>
      <c r="AF474" s="15"/>
      <c r="AG474" s="15"/>
      <c r="AH474" s="10"/>
      <c r="AI474" s="10"/>
      <c r="AJ474" s="10"/>
      <c r="AK474" s="10"/>
      <c r="AL474" s="10"/>
      <c r="AM474" s="10"/>
      <c r="AN474" s="10"/>
      <c r="AO474" s="16"/>
      <c r="AP474" s="10"/>
      <c r="AQ474" s="10"/>
      <c r="AR474" s="10"/>
      <c r="AS474" s="17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</row>
    <row r="475" spans="1:62" ht="12.75" customHeight="1">
      <c r="A475" s="10"/>
      <c r="B475" s="10"/>
      <c r="C475" s="10"/>
      <c r="D475" s="11"/>
      <c r="E475" s="11"/>
      <c r="F475" s="11"/>
      <c r="G475" s="12"/>
      <c r="H475" s="12"/>
      <c r="I475" s="12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  <c r="AA475" s="14"/>
      <c r="AB475" s="14"/>
      <c r="AC475" s="10"/>
      <c r="AD475" s="15"/>
      <c r="AE475" s="15"/>
      <c r="AF475" s="15"/>
      <c r="AG475" s="15"/>
      <c r="AH475" s="10"/>
      <c r="AI475" s="10"/>
      <c r="AJ475" s="10"/>
      <c r="AK475" s="10"/>
      <c r="AL475" s="10"/>
      <c r="AM475" s="10"/>
      <c r="AN475" s="10"/>
      <c r="AO475" s="16"/>
      <c r="AP475" s="10"/>
      <c r="AQ475" s="10"/>
      <c r="AR475" s="10"/>
      <c r="AS475" s="17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</row>
    <row r="476" spans="1:62" ht="12.75" customHeight="1">
      <c r="A476" s="10"/>
      <c r="B476" s="10"/>
      <c r="C476" s="10"/>
      <c r="D476" s="11"/>
      <c r="E476" s="11"/>
      <c r="F476" s="11"/>
      <c r="G476" s="12"/>
      <c r="H476" s="12"/>
      <c r="I476" s="12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4"/>
      <c r="AA476" s="14"/>
      <c r="AB476" s="14"/>
      <c r="AC476" s="10"/>
      <c r="AD476" s="15"/>
      <c r="AE476" s="15"/>
      <c r="AF476" s="15"/>
      <c r="AG476" s="15"/>
      <c r="AH476" s="10"/>
      <c r="AI476" s="10"/>
      <c r="AJ476" s="10"/>
      <c r="AK476" s="10"/>
      <c r="AL476" s="10"/>
      <c r="AM476" s="10"/>
      <c r="AN476" s="10"/>
      <c r="AO476" s="16"/>
      <c r="AP476" s="10"/>
      <c r="AQ476" s="10"/>
      <c r="AR476" s="10"/>
      <c r="AS476" s="17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</row>
    <row r="477" spans="1:62" ht="12.75" customHeight="1">
      <c r="A477" s="10"/>
      <c r="B477" s="10"/>
      <c r="C477" s="10"/>
      <c r="D477" s="11"/>
      <c r="E477" s="11"/>
      <c r="F477" s="11"/>
      <c r="G477" s="12"/>
      <c r="H477" s="12"/>
      <c r="I477" s="12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  <c r="AA477" s="14"/>
      <c r="AB477" s="14"/>
      <c r="AC477" s="10"/>
      <c r="AD477" s="15"/>
      <c r="AE477" s="15"/>
      <c r="AF477" s="15"/>
      <c r="AG477" s="15"/>
      <c r="AH477" s="10"/>
      <c r="AI477" s="10"/>
      <c r="AJ477" s="10"/>
      <c r="AK477" s="10"/>
      <c r="AL477" s="10"/>
      <c r="AM477" s="10"/>
      <c r="AN477" s="10"/>
      <c r="AO477" s="16"/>
      <c r="AP477" s="10"/>
      <c r="AQ477" s="10"/>
      <c r="AR477" s="10"/>
      <c r="AS477" s="17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</row>
    <row r="478" spans="1:62" ht="12.75" customHeight="1">
      <c r="A478" s="10"/>
      <c r="B478" s="10"/>
      <c r="C478" s="10"/>
      <c r="D478" s="11"/>
      <c r="E478" s="11"/>
      <c r="F478" s="11"/>
      <c r="G478" s="12"/>
      <c r="H478" s="12"/>
      <c r="I478" s="12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4"/>
      <c r="AA478" s="14"/>
      <c r="AB478" s="14"/>
      <c r="AC478" s="10"/>
      <c r="AD478" s="15"/>
      <c r="AE478" s="15"/>
      <c r="AF478" s="15"/>
      <c r="AG478" s="15"/>
      <c r="AH478" s="10"/>
      <c r="AI478" s="10"/>
      <c r="AJ478" s="10"/>
      <c r="AK478" s="10"/>
      <c r="AL478" s="10"/>
      <c r="AM478" s="10"/>
      <c r="AN478" s="10"/>
      <c r="AO478" s="16"/>
      <c r="AP478" s="10"/>
      <c r="AQ478" s="10"/>
      <c r="AR478" s="10"/>
      <c r="AS478" s="17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</row>
    <row r="479" spans="1:62" ht="12.75" customHeight="1">
      <c r="A479" s="10"/>
      <c r="B479" s="10"/>
      <c r="C479" s="10"/>
      <c r="D479" s="11"/>
      <c r="E479" s="11"/>
      <c r="F479" s="11"/>
      <c r="G479" s="12"/>
      <c r="H479" s="12"/>
      <c r="I479" s="12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  <c r="AA479" s="14"/>
      <c r="AB479" s="14"/>
      <c r="AC479" s="10"/>
      <c r="AD479" s="15"/>
      <c r="AE479" s="15"/>
      <c r="AF479" s="15"/>
      <c r="AG479" s="15"/>
      <c r="AH479" s="10"/>
      <c r="AI479" s="10"/>
      <c r="AJ479" s="10"/>
      <c r="AK479" s="10"/>
      <c r="AL479" s="10"/>
      <c r="AM479" s="10"/>
      <c r="AN479" s="10"/>
      <c r="AO479" s="16"/>
      <c r="AP479" s="10"/>
      <c r="AQ479" s="10"/>
      <c r="AR479" s="10"/>
      <c r="AS479" s="17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</row>
    <row r="480" spans="1:62" ht="12.75" customHeight="1">
      <c r="A480" s="10"/>
      <c r="B480" s="10"/>
      <c r="C480" s="10"/>
      <c r="D480" s="11"/>
      <c r="E480" s="11"/>
      <c r="F480" s="11"/>
      <c r="G480" s="12"/>
      <c r="H480" s="12"/>
      <c r="I480" s="12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4"/>
      <c r="AA480" s="14"/>
      <c r="AB480" s="14"/>
      <c r="AC480" s="10"/>
      <c r="AD480" s="15"/>
      <c r="AE480" s="15"/>
      <c r="AF480" s="15"/>
      <c r="AG480" s="15"/>
      <c r="AH480" s="10"/>
      <c r="AI480" s="10"/>
      <c r="AJ480" s="10"/>
      <c r="AK480" s="10"/>
      <c r="AL480" s="10"/>
      <c r="AM480" s="10"/>
      <c r="AN480" s="10"/>
      <c r="AO480" s="16"/>
      <c r="AP480" s="10"/>
      <c r="AQ480" s="10"/>
      <c r="AR480" s="10"/>
      <c r="AS480" s="17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</row>
    <row r="481" spans="1:62" ht="12.75" customHeight="1">
      <c r="A481" s="10"/>
      <c r="B481" s="10"/>
      <c r="C481" s="10"/>
      <c r="D481" s="11"/>
      <c r="E481" s="11"/>
      <c r="F481" s="11"/>
      <c r="G481" s="12"/>
      <c r="H481" s="12"/>
      <c r="I481" s="12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  <c r="AA481" s="14"/>
      <c r="AB481" s="14"/>
      <c r="AC481" s="10"/>
      <c r="AD481" s="15"/>
      <c r="AE481" s="15"/>
      <c r="AF481" s="15"/>
      <c r="AG481" s="15"/>
      <c r="AH481" s="10"/>
      <c r="AI481" s="10"/>
      <c r="AJ481" s="10"/>
      <c r="AK481" s="10"/>
      <c r="AL481" s="10"/>
      <c r="AM481" s="10"/>
      <c r="AN481" s="10"/>
      <c r="AO481" s="16"/>
      <c r="AP481" s="10"/>
      <c r="AQ481" s="10"/>
      <c r="AR481" s="10"/>
      <c r="AS481" s="17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</row>
    <row r="482" spans="1:62" ht="12.75" customHeight="1">
      <c r="A482" s="10"/>
      <c r="B482" s="10"/>
      <c r="C482" s="10"/>
      <c r="D482" s="11"/>
      <c r="E482" s="11"/>
      <c r="F482" s="11"/>
      <c r="G482" s="12"/>
      <c r="H482" s="12"/>
      <c r="I482" s="12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4"/>
      <c r="AA482" s="14"/>
      <c r="AB482" s="14"/>
      <c r="AC482" s="10"/>
      <c r="AD482" s="15"/>
      <c r="AE482" s="15"/>
      <c r="AF482" s="15"/>
      <c r="AG482" s="15"/>
      <c r="AH482" s="10"/>
      <c r="AI482" s="10"/>
      <c r="AJ482" s="10"/>
      <c r="AK482" s="10"/>
      <c r="AL482" s="10"/>
      <c r="AM482" s="10"/>
      <c r="AN482" s="10"/>
      <c r="AO482" s="16"/>
      <c r="AP482" s="10"/>
      <c r="AQ482" s="10"/>
      <c r="AR482" s="10"/>
      <c r="AS482" s="17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</row>
    <row r="483" spans="1:62" ht="12.75" customHeight="1">
      <c r="A483" s="10"/>
      <c r="B483" s="10"/>
      <c r="C483" s="10"/>
      <c r="D483" s="11"/>
      <c r="E483" s="11"/>
      <c r="F483" s="11"/>
      <c r="G483" s="12"/>
      <c r="H483" s="12"/>
      <c r="I483" s="12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  <c r="AA483" s="14"/>
      <c r="AB483" s="14"/>
      <c r="AC483" s="10"/>
      <c r="AD483" s="15"/>
      <c r="AE483" s="15"/>
      <c r="AF483" s="15"/>
      <c r="AG483" s="15"/>
      <c r="AH483" s="10"/>
      <c r="AI483" s="10"/>
      <c r="AJ483" s="10"/>
      <c r="AK483" s="10"/>
      <c r="AL483" s="10"/>
      <c r="AM483" s="10"/>
      <c r="AN483" s="10"/>
      <c r="AO483" s="16"/>
      <c r="AP483" s="10"/>
      <c r="AQ483" s="10"/>
      <c r="AR483" s="10"/>
      <c r="AS483" s="17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</row>
    <row r="484" spans="1:62" ht="12.75" customHeight="1">
      <c r="A484" s="10"/>
      <c r="B484" s="10"/>
      <c r="C484" s="10"/>
      <c r="D484" s="11"/>
      <c r="E484" s="11"/>
      <c r="F484" s="11"/>
      <c r="G484" s="12"/>
      <c r="H484" s="12"/>
      <c r="I484" s="12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4"/>
      <c r="AA484" s="14"/>
      <c r="AB484" s="14"/>
      <c r="AC484" s="10"/>
      <c r="AD484" s="15"/>
      <c r="AE484" s="15"/>
      <c r="AF484" s="15"/>
      <c r="AG484" s="15"/>
      <c r="AH484" s="10"/>
      <c r="AI484" s="10"/>
      <c r="AJ484" s="10"/>
      <c r="AK484" s="10"/>
      <c r="AL484" s="10"/>
      <c r="AM484" s="10"/>
      <c r="AN484" s="10"/>
      <c r="AO484" s="16"/>
      <c r="AP484" s="10"/>
      <c r="AQ484" s="10"/>
      <c r="AR484" s="10"/>
      <c r="AS484" s="17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</row>
    <row r="485" spans="1:62" ht="12.75" customHeight="1">
      <c r="A485" s="10"/>
      <c r="B485" s="10"/>
      <c r="C485" s="10"/>
      <c r="D485" s="11"/>
      <c r="E485" s="11"/>
      <c r="F485" s="11"/>
      <c r="G485" s="12"/>
      <c r="H485" s="12"/>
      <c r="I485" s="12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  <c r="AA485" s="14"/>
      <c r="AB485" s="14"/>
      <c r="AC485" s="10"/>
      <c r="AD485" s="15"/>
      <c r="AE485" s="15"/>
      <c r="AF485" s="15"/>
      <c r="AG485" s="15"/>
      <c r="AH485" s="10"/>
      <c r="AI485" s="10"/>
      <c r="AJ485" s="10"/>
      <c r="AK485" s="10"/>
      <c r="AL485" s="10"/>
      <c r="AM485" s="10"/>
      <c r="AN485" s="10"/>
      <c r="AO485" s="16"/>
      <c r="AP485" s="10"/>
      <c r="AQ485" s="10"/>
      <c r="AR485" s="10"/>
      <c r="AS485" s="17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</row>
    <row r="486" spans="1:62" ht="12.75" customHeight="1">
      <c r="A486" s="10"/>
      <c r="B486" s="10"/>
      <c r="C486" s="10"/>
      <c r="D486" s="11"/>
      <c r="E486" s="11"/>
      <c r="F486" s="11"/>
      <c r="G486" s="12"/>
      <c r="H486" s="12"/>
      <c r="I486" s="12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4"/>
      <c r="AA486" s="14"/>
      <c r="AB486" s="14"/>
      <c r="AC486" s="10"/>
      <c r="AD486" s="15"/>
      <c r="AE486" s="15"/>
      <c r="AF486" s="15"/>
      <c r="AG486" s="15"/>
      <c r="AH486" s="10"/>
      <c r="AI486" s="10"/>
      <c r="AJ486" s="10"/>
      <c r="AK486" s="10"/>
      <c r="AL486" s="10"/>
      <c r="AM486" s="10"/>
      <c r="AN486" s="10"/>
      <c r="AO486" s="16"/>
      <c r="AP486" s="10"/>
      <c r="AQ486" s="10"/>
      <c r="AR486" s="10"/>
      <c r="AS486" s="17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</row>
    <row r="487" spans="1:62" ht="12.75" customHeight="1">
      <c r="A487" s="10"/>
      <c r="B487" s="10"/>
      <c r="C487" s="10"/>
      <c r="D487" s="11"/>
      <c r="E487" s="11"/>
      <c r="F487" s="11"/>
      <c r="G487" s="12"/>
      <c r="H487" s="12"/>
      <c r="I487" s="12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  <c r="AA487" s="14"/>
      <c r="AB487" s="14"/>
      <c r="AC487" s="10"/>
      <c r="AD487" s="15"/>
      <c r="AE487" s="15"/>
      <c r="AF487" s="15"/>
      <c r="AG487" s="15"/>
      <c r="AH487" s="10"/>
      <c r="AI487" s="10"/>
      <c r="AJ487" s="10"/>
      <c r="AK487" s="10"/>
      <c r="AL487" s="10"/>
      <c r="AM487" s="10"/>
      <c r="AN487" s="10"/>
      <c r="AO487" s="16"/>
      <c r="AP487" s="10"/>
      <c r="AQ487" s="10"/>
      <c r="AR487" s="10"/>
      <c r="AS487" s="17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</row>
    <row r="488" spans="1:62" ht="12.75" customHeight="1">
      <c r="A488" s="10"/>
      <c r="B488" s="10"/>
      <c r="C488" s="10"/>
      <c r="D488" s="11"/>
      <c r="E488" s="11"/>
      <c r="F488" s="11"/>
      <c r="G488" s="12"/>
      <c r="H488" s="12"/>
      <c r="I488" s="12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4"/>
      <c r="AA488" s="14"/>
      <c r="AB488" s="14"/>
      <c r="AC488" s="10"/>
      <c r="AD488" s="15"/>
      <c r="AE488" s="15"/>
      <c r="AF488" s="15"/>
      <c r="AG488" s="15"/>
      <c r="AH488" s="10"/>
      <c r="AI488" s="10"/>
      <c r="AJ488" s="10"/>
      <c r="AK488" s="10"/>
      <c r="AL488" s="10"/>
      <c r="AM488" s="10"/>
      <c r="AN488" s="10"/>
      <c r="AO488" s="16"/>
      <c r="AP488" s="10"/>
      <c r="AQ488" s="10"/>
      <c r="AR488" s="10"/>
      <c r="AS488" s="17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</row>
    <row r="489" spans="1:62" ht="12.75" customHeight="1">
      <c r="A489" s="10"/>
      <c r="B489" s="10"/>
      <c r="C489" s="10"/>
      <c r="D489" s="11"/>
      <c r="E489" s="11"/>
      <c r="F489" s="11"/>
      <c r="G489" s="12"/>
      <c r="H489" s="12"/>
      <c r="I489" s="12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  <c r="AA489" s="14"/>
      <c r="AB489" s="14"/>
      <c r="AC489" s="10"/>
      <c r="AD489" s="15"/>
      <c r="AE489" s="15"/>
      <c r="AF489" s="15"/>
      <c r="AG489" s="15"/>
      <c r="AH489" s="10"/>
      <c r="AI489" s="10"/>
      <c r="AJ489" s="10"/>
      <c r="AK489" s="10"/>
      <c r="AL489" s="10"/>
      <c r="AM489" s="10"/>
      <c r="AN489" s="10"/>
      <c r="AO489" s="16"/>
      <c r="AP489" s="10"/>
      <c r="AQ489" s="10"/>
      <c r="AR489" s="10"/>
      <c r="AS489" s="17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</row>
    <row r="490" spans="1:62" ht="12.75" customHeight="1">
      <c r="A490" s="10"/>
      <c r="B490" s="10"/>
      <c r="C490" s="10"/>
      <c r="D490" s="11"/>
      <c r="E490" s="11"/>
      <c r="F490" s="11"/>
      <c r="G490" s="12"/>
      <c r="H490" s="12"/>
      <c r="I490" s="12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4"/>
      <c r="AA490" s="14"/>
      <c r="AB490" s="14"/>
      <c r="AC490" s="10"/>
      <c r="AD490" s="15"/>
      <c r="AE490" s="15"/>
      <c r="AF490" s="15"/>
      <c r="AG490" s="15"/>
      <c r="AH490" s="10"/>
      <c r="AI490" s="10"/>
      <c r="AJ490" s="10"/>
      <c r="AK490" s="10"/>
      <c r="AL490" s="10"/>
      <c r="AM490" s="10"/>
      <c r="AN490" s="10"/>
      <c r="AO490" s="16"/>
      <c r="AP490" s="10"/>
      <c r="AQ490" s="10"/>
      <c r="AR490" s="10"/>
      <c r="AS490" s="17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</row>
    <row r="491" spans="1:62" ht="12.75" customHeight="1">
      <c r="A491" s="10"/>
      <c r="B491" s="10"/>
      <c r="C491" s="10"/>
      <c r="D491" s="11"/>
      <c r="E491" s="11"/>
      <c r="F491" s="11"/>
      <c r="G491" s="12"/>
      <c r="H491" s="12"/>
      <c r="I491" s="12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  <c r="AA491" s="14"/>
      <c r="AB491" s="14"/>
      <c r="AC491" s="10"/>
      <c r="AD491" s="15"/>
      <c r="AE491" s="15"/>
      <c r="AF491" s="15"/>
      <c r="AG491" s="15"/>
      <c r="AH491" s="10"/>
      <c r="AI491" s="10"/>
      <c r="AJ491" s="10"/>
      <c r="AK491" s="10"/>
      <c r="AL491" s="10"/>
      <c r="AM491" s="10"/>
      <c r="AN491" s="10"/>
      <c r="AO491" s="16"/>
      <c r="AP491" s="10"/>
      <c r="AQ491" s="10"/>
      <c r="AR491" s="10"/>
      <c r="AS491" s="17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</row>
    <row r="492" spans="1:62" ht="12.75" customHeight="1">
      <c r="A492" s="10"/>
      <c r="B492" s="10"/>
      <c r="C492" s="10"/>
      <c r="D492" s="11"/>
      <c r="E492" s="11"/>
      <c r="F492" s="11"/>
      <c r="G492" s="12"/>
      <c r="H492" s="12"/>
      <c r="I492" s="12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4"/>
      <c r="AA492" s="14"/>
      <c r="AB492" s="14"/>
      <c r="AC492" s="10"/>
      <c r="AD492" s="15"/>
      <c r="AE492" s="15"/>
      <c r="AF492" s="15"/>
      <c r="AG492" s="15"/>
      <c r="AH492" s="10"/>
      <c r="AI492" s="10"/>
      <c r="AJ492" s="10"/>
      <c r="AK492" s="10"/>
      <c r="AL492" s="10"/>
      <c r="AM492" s="10"/>
      <c r="AN492" s="10"/>
      <c r="AO492" s="16"/>
      <c r="AP492" s="10"/>
      <c r="AQ492" s="10"/>
      <c r="AR492" s="10"/>
      <c r="AS492" s="17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</row>
    <row r="493" spans="1:62" ht="12.75" customHeight="1">
      <c r="A493" s="10"/>
      <c r="B493" s="10"/>
      <c r="C493" s="10"/>
      <c r="D493" s="11"/>
      <c r="E493" s="11"/>
      <c r="F493" s="11"/>
      <c r="G493" s="12"/>
      <c r="H493" s="12"/>
      <c r="I493" s="12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  <c r="AA493" s="14"/>
      <c r="AB493" s="14"/>
      <c r="AC493" s="10"/>
      <c r="AD493" s="15"/>
      <c r="AE493" s="15"/>
      <c r="AF493" s="15"/>
      <c r="AG493" s="15"/>
      <c r="AH493" s="10"/>
      <c r="AI493" s="10"/>
      <c r="AJ493" s="10"/>
      <c r="AK493" s="10"/>
      <c r="AL493" s="10"/>
      <c r="AM493" s="10"/>
      <c r="AN493" s="10"/>
      <c r="AO493" s="16"/>
      <c r="AP493" s="10"/>
      <c r="AQ493" s="10"/>
      <c r="AR493" s="10"/>
      <c r="AS493" s="17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</row>
    <row r="494" spans="1:62" ht="12.75" customHeight="1">
      <c r="A494" s="10"/>
      <c r="B494" s="10"/>
      <c r="C494" s="10"/>
      <c r="D494" s="11"/>
      <c r="E494" s="11"/>
      <c r="F494" s="11"/>
      <c r="G494" s="12"/>
      <c r="H494" s="12"/>
      <c r="I494" s="12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4"/>
      <c r="AA494" s="14"/>
      <c r="AB494" s="14"/>
      <c r="AC494" s="10"/>
      <c r="AD494" s="15"/>
      <c r="AE494" s="15"/>
      <c r="AF494" s="15"/>
      <c r="AG494" s="15"/>
      <c r="AH494" s="10"/>
      <c r="AI494" s="10"/>
      <c r="AJ494" s="10"/>
      <c r="AK494" s="10"/>
      <c r="AL494" s="10"/>
      <c r="AM494" s="10"/>
      <c r="AN494" s="10"/>
      <c r="AO494" s="16"/>
      <c r="AP494" s="10"/>
      <c r="AQ494" s="10"/>
      <c r="AR494" s="10"/>
      <c r="AS494" s="17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</row>
    <row r="495" spans="1:62" ht="12.75" customHeight="1">
      <c r="A495" s="10"/>
      <c r="B495" s="10"/>
      <c r="C495" s="10"/>
      <c r="D495" s="11"/>
      <c r="E495" s="11"/>
      <c r="F495" s="11"/>
      <c r="G495" s="12"/>
      <c r="H495" s="12"/>
      <c r="I495" s="12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  <c r="AA495" s="14"/>
      <c r="AB495" s="14"/>
      <c r="AC495" s="10"/>
      <c r="AD495" s="15"/>
      <c r="AE495" s="15"/>
      <c r="AF495" s="15"/>
      <c r="AG495" s="15"/>
      <c r="AH495" s="10"/>
      <c r="AI495" s="10"/>
      <c r="AJ495" s="10"/>
      <c r="AK495" s="10"/>
      <c r="AL495" s="10"/>
      <c r="AM495" s="10"/>
      <c r="AN495" s="10"/>
      <c r="AO495" s="16"/>
      <c r="AP495" s="10"/>
      <c r="AQ495" s="10"/>
      <c r="AR495" s="10"/>
      <c r="AS495" s="17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</row>
    <row r="496" spans="1:62" ht="12.75" customHeight="1">
      <c r="A496" s="10"/>
      <c r="B496" s="10"/>
      <c r="C496" s="10"/>
      <c r="D496" s="11"/>
      <c r="E496" s="11"/>
      <c r="F496" s="11"/>
      <c r="G496" s="12"/>
      <c r="H496" s="12"/>
      <c r="I496" s="12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4"/>
      <c r="AA496" s="14"/>
      <c r="AB496" s="14"/>
      <c r="AC496" s="10"/>
      <c r="AD496" s="15"/>
      <c r="AE496" s="15"/>
      <c r="AF496" s="15"/>
      <c r="AG496" s="15"/>
      <c r="AH496" s="10"/>
      <c r="AI496" s="10"/>
      <c r="AJ496" s="10"/>
      <c r="AK496" s="10"/>
      <c r="AL496" s="10"/>
      <c r="AM496" s="10"/>
      <c r="AN496" s="10"/>
      <c r="AO496" s="16"/>
      <c r="AP496" s="10"/>
      <c r="AQ496" s="10"/>
      <c r="AR496" s="10"/>
      <c r="AS496" s="17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</row>
    <row r="497" spans="1:62" ht="12.75" customHeight="1">
      <c r="A497" s="10"/>
      <c r="B497" s="10"/>
      <c r="C497" s="10"/>
      <c r="D497" s="11"/>
      <c r="E497" s="11"/>
      <c r="F497" s="11"/>
      <c r="G497" s="12"/>
      <c r="H497" s="12"/>
      <c r="I497" s="12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  <c r="AA497" s="14"/>
      <c r="AB497" s="14"/>
      <c r="AC497" s="10"/>
      <c r="AD497" s="15"/>
      <c r="AE497" s="15"/>
      <c r="AF497" s="15"/>
      <c r="AG497" s="15"/>
      <c r="AH497" s="10"/>
      <c r="AI497" s="10"/>
      <c r="AJ497" s="10"/>
      <c r="AK497" s="10"/>
      <c r="AL497" s="10"/>
      <c r="AM497" s="10"/>
      <c r="AN497" s="10"/>
      <c r="AO497" s="16"/>
      <c r="AP497" s="10"/>
      <c r="AQ497" s="10"/>
      <c r="AR497" s="10"/>
      <c r="AS497" s="17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</row>
    <row r="498" spans="1:62" ht="12.75" customHeight="1">
      <c r="A498" s="10"/>
      <c r="B498" s="10"/>
      <c r="C498" s="10"/>
      <c r="D498" s="11"/>
      <c r="E498" s="11"/>
      <c r="F498" s="11"/>
      <c r="G498" s="12"/>
      <c r="H498" s="12"/>
      <c r="I498" s="12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4"/>
      <c r="AA498" s="14"/>
      <c r="AB498" s="14"/>
      <c r="AC498" s="10"/>
      <c r="AD498" s="15"/>
      <c r="AE498" s="15"/>
      <c r="AF498" s="15"/>
      <c r="AG498" s="15"/>
      <c r="AH498" s="10"/>
      <c r="AI498" s="10"/>
      <c r="AJ498" s="10"/>
      <c r="AK498" s="10"/>
      <c r="AL498" s="10"/>
      <c r="AM498" s="10"/>
      <c r="AN498" s="10"/>
      <c r="AO498" s="16"/>
      <c r="AP498" s="10"/>
      <c r="AQ498" s="10"/>
      <c r="AR498" s="10"/>
      <c r="AS498" s="17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</row>
    <row r="499" spans="1:62" ht="12.75" customHeight="1">
      <c r="A499" s="10"/>
      <c r="B499" s="10"/>
      <c r="C499" s="10"/>
      <c r="D499" s="11"/>
      <c r="E499" s="11"/>
      <c r="F499" s="11"/>
      <c r="G499" s="12"/>
      <c r="H499" s="12"/>
      <c r="I499" s="12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  <c r="AA499" s="14"/>
      <c r="AB499" s="14"/>
      <c r="AC499" s="10"/>
      <c r="AD499" s="15"/>
      <c r="AE499" s="15"/>
      <c r="AF499" s="15"/>
      <c r="AG499" s="15"/>
      <c r="AH499" s="10"/>
      <c r="AI499" s="10"/>
      <c r="AJ499" s="10"/>
      <c r="AK499" s="10"/>
      <c r="AL499" s="10"/>
      <c r="AM499" s="10"/>
      <c r="AN499" s="10"/>
      <c r="AO499" s="16"/>
      <c r="AP499" s="10"/>
      <c r="AQ499" s="10"/>
      <c r="AR499" s="10"/>
      <c r="AS499" s="17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</row>
    <row r="500" spans="1:62" ht="12.75" customHeight="1">
      <c r="A500" s="10"/>
      <c r="B500" s="10"/>
      <c r="C500" s="10"/>
      <c r="D500" s="11"/>
      <c r="E500" s="11"/>
      <c r="F500" s="11"/>
      <c r="G500" s="12"/>
      <c r="H500" s="12"/>
      <c r="I500" s="12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4"/>
      <c r="AA500" s="14"/>
      <c r="AB500" s="14"/>
      <c r="AC500" s="10"/>
      <c r="AD500" s="15"/>
      <c r="AE500" s="15"/>
      <c r="AF500" s="15"/>
      <c r="AG500" s="15"/>
      <c r="AH500" s="10"/>
      <c r="AI500" s="10"/>
      <c r="AJ500" s="10"/>
      <c r="AK500" s="10"/>
      <c r="AL500" s="10"/>
      <c r="AM500" s="10"/>
      <c r="AN500" s="10"/>
      <c r="AO500" s="16"/>
      <c r="AP500" s="10"/>
      <c r="AQ500" s="10"/>
      <c r="AR500" s="10"/>
      <c r="AS500" s="17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</row>
    <row r="501" spans="1:62" ht="12.75" customHeight="1">
      <c r="A501" s="10"/>
      <c r="B501" s="10"/>
      <c r="C501" s="10"/>
      <c r="D501" s="11"/>
      <c r="E501" s="11"/>
      <c r="F501" s="11"/>
      <c r="G501" s="12"/>
      <c r="H501" s="12"/>
      <c r="I501" s="12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  <c r="AA501" s="14"/>
      <c r="AB501" s="14"/>
      <c r="AC501" s="10"/>
      <c r="AD501" s="15"/>
      <c r="AE501" s="15"/>
      <c r="AF501" s="15"/>
      <c r="AG501" s="15"/>
      <c r="AH501" s="10"/>
      <c r="AI501" s="10"/>
      <c r="AJ501" s="10"/>
      <c r="AK501" s="10"/>
      <c r="AL501" s="10"/>
      <c r="AM501" s="10"/>
      <c r="AN501" s="10"/>
      <c r="AO501" s="16"/>
      <c r="AP501" s="10"/>
      <c r="AQ501" s="10"/>
      <c r="AR501" s="10"/>
      <c r="AS501" s="17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</row>
    <row r="502" spans="1:62" ht="12.75" customHeight="1">
      <c r="A502" s="10"/>
      <c r="B502" s="10"/>
      <c r="C502" s="10"/>
      <c r="D502" s="11"/>
      <c r="E502" s="11"/>
      <c r="F502" s="11"/>
      <c r="G502" s="12"/>
      <c r="H502" s="12"/>
      <c r="I502" s="12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4"/>
      <c r="AA502" s="14"/>
      <c r="AB502" s="14"/>
      <c r="AC502" s="10"/>
      <c r="AD502" s="15"/>
      <c r="AE502" s="15"/>
      <c r="AF502" s="15"/>
      <c r="AG502" s="15"/>
      <c r="AH502" s="10"/>
      <c r="AI502" s="10"/>
      <c r="AJ502" s="10"/>
      <c r="AK502" s="10"/>
      <c r="AL502" s="10"/>
      <c r="AM502" s="10"/>
      <c r="AN502" s="10"/>
      <c r="AO502" s="16"/>
      <c r="AP502" s="10"/>
      <c r="AQ502" s="10"/>
      <c r="AR502" s="10"/>
      <c r="AS502" s="17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</row>
    <row r="503" spans="1:62" ht="12.75" customHeight="1">
      <c r="A503" s="10"/>
      <c r="B503" s="10"/>
      <c r="C503" s="10"/>
      <c r="D503" s="11"/>
      <c r="E503" s="11"/>
      <c r="F503" s="11"/>
      <c r="G503" s="12"/>
      <c r="H503" s="12"/>
      <c r="I503" s="12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  <c r="AA503" s="14"/>
      <c r="AB503" s="14"/>
      <c r="AC503" s="10"/>
      <c r="AD503" s="15"/>
      <c r="AE503" s="15"/>
      <c r="AF503" s="15"/>
      <c r="AG503" s="15"/>
      <c r="AH503" s="10"/>
      <c r="AI503" s="10"/>
      <c r="AJ503" s="10"/>
      <c r="AK503" s="10"/>
      <c r="AL503" s="10"/>
      <c r="AM503" s="10"/>
      <c r="AN503" s="10"/>
      <c r="AO503" s="16"/>
      <c r="AP503" s="10"/>
      <c r="AQ503" s="10"/>
      <c r="AR503" s="10"/>
      <c r="AS503" s="17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</row>
    <row r="504" spans="1:62" ht="12.75" customHeight="1">
      <c r="A504" s="10"/>
      <c r="B504" s="10"/>
      <c r="C504" s="10"/>
      <c r="D504" s="11"/>
      <c r="E504" s="11"/>
      <c r="F504" s="11"/>
      <c r="G504" s="12"/>
      <c r="H504" s="12"/>
      <c r="I504" s="12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4"/>
      <c r="AA504" s="14"/>
      <c r="AB504" s="14"/>
      <c r="AC504" s="10"/>
      <c r="AD504" s="15"/>
      <c r="AE504" s="15"/>
      <c r="AF504" s="15"/>
      <c r="AG504" s="15"/>
      <c r="AH504" s="10"/>
      <c r="AI504" s="10"/>
      <c r="AJ504" s="10"/>
      <c r="AK504" s="10"/>
      <c r="AL504" s="10"/>
      <c r="AM504" s="10"/>
      <c r="AN504" s="10"/>
      <c r="AO504" s="16"/>
      <c r="AP504" s="10"/>
      <c r="AQ504" s="10"/>
      <c r="AR504" s="10"/>
      <c r="AS504" s="17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</row>
    <row r="505" spans="1:62" ht="12.75" customHeight="1">
      <c r="A505" s="10"/>
      <c r="B505" s="10"/>
      <c r="C505" s="10"/>
      <c r="D505" s="11"/>
      <c r="E505" s="11"/>
      <c r="F505" s="11"/>
      <c r="G505" s="12"/>
      <c r="H505" s="12"/>
      <c r="I505" s="12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  <c r="AA505" s="14"/>
      <c r="AB505" s="14"/>
      <c r="AC505" s="10"/>
      <c r="AD505" s="15"/>
      <c r="AE505" s="15"/>
      <c r="AF505" s="15"/>
      <c r="AG505" s="15"/>
      <c r="AH505" s="10"/>
      <c r="AI505" s="10"/>
      <c r="AJ505" s="10"/>
      <c r="AK505" s="10"/>
      <c r="AL505" s="10"/>
      <c r="AM505" s="10"/>
      <c r="AN505" s="10"/>
      <c r="AO505" s="16"/>
      <c r="AP505" s="10"/>
      <c r="AQ505" s="10"/>
      <c r="AR505" s="10"/>
      <c r="AS505" s="17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</row>
    <row r="506" spans="1:62" ht="12.75" customHeight="1">
      <c r="A506" s="10"/>
      <c r="B506" s="10"/>
      <c r="C506" s="10"/>
      <c r="D506" s="11"/>
      <c r="E506" s="11"/>
      <c r="F506" s="11"/>
      <c r="G506" s="12"/>
      <c r="H506" s="12"/>
      <c r="I506" s="12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4"/>
      <c r="AA506" s="14"/>
      <c r="AB506" s="14"/>
      <c r="AC506" s="10"/>
      <c r="AD506" s="15"/>
      <c r="AE506" s="15"/>
      <c r="AF506" s="15"/>
      <c r="AG506" s="15"/>
      <c r="AH506" s="10"/>
      <c r="AI506" s="10"/>
      <c r="AJ506" s="10"/>
      <c r="AK506" s="10"/>
      <c r="AL506" s="10"/>
      <c r="AM506" s="10"/>
      <c r="AN506" s="10"/>
      <c r="AO506" s="16"/>
      <c r="AP506" s="10"/>
      <c r="AQ506" s="10"/>
      <c r="AR506" s="10"/>
      <c r="AS506" s="17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</row>
    <row r="507" spans="1:62" ht="12.75" customHeight="1">
      <c r="A507" s="10"/>
      <c r="B507" s="10"/>
      <c r="C507" s="10"/>
      <c r="D507" s="11"/>
      <c r="E507" s="11"/>
      <c r="F507" s="11"/>
      <c r="G507" s="12"/>
      <c r="H507" s="12"/>
      <c r="I507" s="12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  <c r="AA507" s="14"/>
      <c r="AB507" s="14"/>
      <c r="AC507" s="10"/>
      <c r="AD507" s="15"/>
      <c r="AE507" s="15"/>
      <c r="AF507" s="15"/>
      <c r="AG507" s="15"/>
      <c r="AH507" s="10"/>
      <c r="AI507" s="10"/>
      <c r="AJ507" s="10"/>
      <c r="AK507" s="10"/>
      <c r="AL507" s="10"/>
      <c r="AM507" s="10"/>
      <c r="AN507" s="10"/>
      <c r="AO507" s="16"/>
      <c r="AP507" s="10"/>
      <c r="AQ507" s="10"/>
      <c r="AR507" s="10"/>
      <c r="AS507" s="17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</row>
    <row r="508" spans="1:62" ht="12.75" customHeight="1">
      <c r="A508" s="10"/>
      <c r="B508" s="10"/>
      <c r="C508" s="10"/>
      <c r="D508" s="11"/>
      <c r="E508" s="11"/>
      <c r="F508" s="11"/>
      <c r="G508" s="12"/>
      <c r="H508" s="12"/>
      <c r="I508" s="12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4"/>
      <c r="AA508" s="14"/>
      <c r="AB508" s="14"/>
      <c r="AC508" s="10"/>
      <c r="AD508" s="15"/>
      <c r="AE508" s="15"/>
      <c r="AF508" s="15"/>
      <c r="AG508" s="15"/>
      <c r="AH508" s="10"/>
      <c r="AI508" s="10"/>
      <c r="AJ508" s="10"/>
      <c r="AK508" s="10"/>
      <c r="AL508" s="10"/>
      <c r="AM508" s="10"/>
      <c r="AN508" s="10"/>
      <c r="AO508" s="16"/>
      <c r="AP508" s="10"/>
      <c r="AQ508" s="10"/>
      <c r="AR508" s="10"/>
      <c r="AS508" s="17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</row>
    <row r="509" spans="1:62" ht="12.75" customHeight="1">
      <c r="A509" s="10"/>
      <c r="B509" s="10"/>
      <c r="C509" s="10"/>
      <c r="D509" s="11"/>
      <c r="E509" s="11"/>
      <c r="F509" s="11"/>
      <c r="G509" s="12"/>
      <c r="H509" s="12"/>
      <c r="I509" s="12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  <c r="AA509" s="14"/>
      <c r="AB509" s="14"/>
      <c r="AC509" s="10"/>
      <c r="AD509" s="15"/>
      <c r="AE509" s="15"/>
      <c r="AF509" s="15"/>
      <c r="AG509" s="15"/>
      <c r="AH509" s="10"/>
      <c r="AI509" s="10"/>
      <c r="AJ509" s="10"/>
      <c r="AK509" s="10"/>
      <c r="AL509" s="10"/>
      <c r="AM509" s="10"/>
      <c r="AN509" s="10"/>
      <c r="AO509" s="16"/>
      <c r="AP509" s="10"/>
      <c r="AQ509" s="10"/>
      <c r="AR509" s="10"/>
      <c r="AS509" s="17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</row>
    <row r="510" spans="1:62" ht="12.75" customHeight="1">
      <c r="A510" s="10"/>
      <c r="B510" s="10"/>
      <c r="C510" s="10"/>
      <c r="D510" s="11"/>
      <c r="E510" s="11"/>
      <c r="F510" s="11"/>
      <c r="G510" s="12"/>
      <c r="H510" s="12"/>
      <c r="I510" s="12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4"/>
      <c r="AA510" s="14"/>
      <c r="AB510" s="14"/>
      <c r="AC510" s="10"/>
      <c r="AD510" s="15"/>
      <c r="AE510" s="15"/>
      <c r="AF510" s="15"/>
      <c r="AG510" s="15"/>
      <c r="AH510" s="10"/>
      <c r="AI510" s="10"/>
      <c r="AJ510" s="10"/>
      <c r="AK510" s="10"/>
      <c r="AL510" s="10"/>
      <c r="AM510" s="10"/>
      <c r="AN510" s="10"/>
      <c r="AO510" s="16"/>
      <c r="AP510" s="10"/>
      <c r="AQ510" s="10"/>
      <c r="AR510" s="10"/>
      <c r="AS510" s="17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</row>
    <row r="511" spans="1:62" ht="12.75" customHeight="1">
      <c r="A511" s="10"/>
      <c r="B511" s="10"/>
      <c r="C511" s="10"/>
      <c r="D511" s="11"/>
      <c r="E511" s="11"/>
      <c r="F511" s="11"/>
      <c r="G511" s="12"/>
      <c r="H511" s="12"/>
      <c r="I511" s="12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  <c r="AA511" s="14"/>
      <c r="AB511" s="14"/>
      <c r="AC511" s="10"/>
      <c r="AD511" s="15"/>
      <c r="AE511" s="15"/>
      <c r="AF511" s="15"/>
      <c r="AG511" s="15"/>
      <c r="AH511" s="10"/>
      <c r="AI511" s="10"/>
      <c r="AJ511" s="10"/>
      <c r="AK511" s="10"/>
      <c r="AL511" s="10"/>
      <c r="AM511" s="10"/>
      <c r="AN511" s="10"/>
      <c r="AO511" s="16"/>
      <c r="AP511" s="10"/>
      <c r="AQ511" s="10"/>
      <c r="AR511" s="10"/>
      <c r="AS511" s="17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</row>
    <row r="512" spans="1:62" ht="12.75" customHeight="1">
      <c r="A512" s="10"/>
      <c r="B512" s="10"/>
      <c r="C512" s="10"/>
      <c r="D512" s="11"/>
      <c r="E512" s="11"/>
      <c r="F512" s="11"/>
      <c r="G512" s="12"/>
      <c r="H512" s="12"/>
      <c r="I512" s="12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4"/>
      <c r="AA512" s="14"/>
      <c r="AB512" s="14"/>
      <c r="AC512" s="10"/>
      <c r="AD512" s="15"/>
      <c r="AE512" s="15"/>
      <c r="AF512" s="15"/>
      <c r="AG512" s="15"/>
      <c r="AH512" s="10"/>
      <c r="AI512" s="10"/>
      <c r="AJ512" s="10"/>
      <c r="AK512" s="10"/>
      <c r="AL512" s="10"/>
      <c r="AM512" s="10"/>
      <c r="AN512" s="10"/>
      <c r="AO512" s="16"/>
      <c r="AP512" s="10"/>
      <c r="AQ512" s="10"/>
      <c r="AR512" s="10"/>
      <c r="AS512" s="17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</row>
    <row r="513" spans="1:62" ht="12.75" customHeight="1">
      <c r="A513" s="10"/>
      <c r="B513" s="10"/>
      <c r="C513" s="10"/>
      <c r="D513" s="11"/>
      <c r="E513" s="11"/>
      <c r="F513" s="11"/>
      <c r="G513" s="12"/>
      <c r="H513" s="12"/>
      <c r="I513" s="12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  <c r="AA513" s="14"/>
      <c r="AB513" s="14"/>
      <c r="AC513" s="10"/>
      <c r="AD513" s="15"/>
      <c r="AE513" s="15"/>
      <c r="AF513" s="15"/>
      <c r="AG513" s="15"/>
      <c r="AH513" s="10"/>
      <c r="AI513" s="10"/>
      <c r="AJ513" s="10"/>
      <c r="AK513" s="10"/>
      <c r="AL513" s="10"/>
      <c r="AM513" s="10"/>
      <c r="AN513" s="10"/>
      <c r="AO513" s="16"/>
      <c r="AP513" s="10"/>
      <c r="AQ513" s="10"/>
      <c r="AR513" s="10"/>
      <c r="AS513" s="17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</row>
    <row r="514" spans="1:62" ht="12.75" customHeight="1">
      <c r="A514" s="10"/>
      <c r="B514" s="10"/>
      <c r="C514" s="10"/>
      <c r="D514" s="11"/>
      <c r="E514" s="11"/>
      <c r="F514" s="11"/>
      <c r="G514" s="12"/>
      <c r="H514" s="12"/>
      <c r="I514" s="12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4"/>
      <c r="AA514" s="14"/>
      <c r="AB514" s="14"/>
      <c r="AC514" s="10"/>
      <c r="AD514" s="15"/>
      <c r="AE514" s="15"/>
      <c r="AF514" s="15"/>
      <c r="AG514" s="15"/>
      <c r="AH514" s="10"/>
      <c r="AI514" s="10"/>
      <c r="AJ514" s="10"/>
      <c r="AK514" s="10"/>
      <c r="AL514" s="10"/>
      <c r="AM514" s="10"/>
      <c r="AN514" s="10"/>
      <c r="AO514" s="16"/>
      <c r="AP514" s="10"/>
      <c r="AQ514" s="10"/>
      <c r="AR514" s="10"/>
      <c r="AS514" s="17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</row>
    <row r="515" spans="1:62" ht="12.75" customHeight="1">
      <c r="A515" s="10"/>
      <c r="B515" s="10"/>
      <c r="C515" s="10"/>
      <c r="D515" s="11"/>
      <c r="E515" s="11"/>
      <c r="F515" s="11"/>
      <c r="G515" s="12"/>
      <c r="H515" s="12"/>
      <c r="I515" s="12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  <c r="AA515" s="14"/>
      <c r="AB515" s="14"/>
      <c r="AC515" s="10"/>
      <c r="AD515" s="15"/>
      <c r="AE515" s="15"/>
      <c r="AF515" s="15"/>
      <c r="AG515" s="15"/>
      <c r="AH515" s="10"/>
      <c r="AI515" s="10"/>
      <c r="AJ515" s="10"/>
      <c r="AK515" s="10"/>
      <c r="AL515" s="10"/>
      <c r="AM515" s="10"/>
      <c r="AN515" s="10"/>
      <c r="AO515" s="16"/>
      <c r="AP515" s="10"/>
      <c r="AQ515" s="10"/>
      <c r="AR515" s="10"/>
      <c r="AS515" s="17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</row>
    <row r="516" spans="1:62" ht="12.75" customHeight="1">
      <c r="A516" s="10"/>
      <c r="B516" s="10"/>
      <c r="C516" s="10"/>
      <c r="D516" s="11"/>
      <c r="E516" s="11"/>
      <c r="F516" s="11"/>
      <c r="G516" s="12"/>
      <c r="H516" s="12"/>
      <c r="I516" s="12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4"/>
      <c r="AA516" s="14"/>
      <c r="AB516" s="14"/>
      <c r="AC516" s="10"/>
      <c r="AD516" s="15"/>
      <c r="AE516" s="15"/>
      <c r="AF516" s="15"/>
      <c r="AG516" s="15"/>
      <c r="AH516" s="10"/>
      <c r="AI516" s="10"/>
      <c r="AJ516" s="10"/>
      <c r="AK516" s="10"/>
      <c r="AL516" s="10"/>
      <c r="AM516" s="10"/>
      <c r="AN516" s="10"/>
      <c r="AO516" s="16"/>
      <c r="AP516" s="10"/>
      <c r="AQ516" s="10"/>
      <c r="AR516" s="10"/>
      <c r="AS516" s="17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</row>
    <row r="517" spans="1:62" ht="12.75" customHeight="1">
      <c r="A517" s="10"/>
      <c r="B517" s="10"/>
      <c r="C517" s="10"/>
      <c r="D517" s="11"/>
      <c r="E517" s="11"/>
      <c r="F517" s="11"/>
      <c r="G517" s="12"/>
      <c r="H517" s="12"/>
      <c r="I517" s="12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  <c r="AA517" s="14"/>
      <c r="AB517" s="14"/>
      <c r="AC517" s="10"/>
      <c r="AD517" s="15"/>
      <c r="AE517" s="15"/>
      <c r="AF517" s="15"/>
      <c r="AG517" s="15"/>
      <c r="AH517" s="10"/>
      <c r="AI517" s="10"/>
      <c r="AJ517" s="10"/>
      <c r="AK517" s="10"/>
      <c r="AL517" s="10"/>
      <c r="AM517" s="10"/>
      <c r="AN517" s="10"/>
      <c r="AO517" s="16"/>
      <c r="AP517" s="10"/>
      <c r="AQ517" s="10"/>
      <c r="AR517" s="10"/>
      <c r="AS517" s="17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</row>
    <row r="518" spans="1:62" ht="12.75" customHeight="1">
      <c r="A518" s="10"/>
      <c r="B518" s="10"/>
      <c r="C518" s="10"/>
      <c r="D518" s="11"/>
      <c r="E518" s="11"/>
      <c r="F518" s="11"/>
      <c r="G518" s="12"/>
      <c r="H518" s="12"/>
      <c r="I518" s="12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4"/>
      <c r="AA518" s="14"/>
      <c r="AB518" s="14"/>
      <c r="AC518" s="10"/>
      <c r="AD518" s="15"/>
      <c r="AE518" s="15"/>
      <c r="AF518" s="15"/>
      <c r="AG518" s="15"/>
      <c r="AH518" s="10"/>
      <c r="AI518" s="10"/>
      <c r="AJ518" s="10"/>
      <c r="AK518" s="10"/>
      <c r="AL518" s="10"/>
      <c r="AM518" s="10"/>
      <c r="AN518" s="10"/>
      <c r="AO518" s="16"/>
      <c r="AP518" s="10"/>
      <c r="AQ518" s="10"/>
      <c r="AR518" s="10"/>
      <c r="AS518" s="17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</row>
    <row r="519" spans="1:62" ht="12.75" customHeight="1">
      <c r="A519" s="10"/>
      <c r="B519" s="10"/>
      <c r="C519" s="10"/>
      <c r="D519" s="11"/>
      <c r="E519" s="11"/>
      <c r="F519" s="11"/>
      <c r="G519" s="12"/>
      <c r="H519" s="12"/>
      <c r="I519" s="12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  <c r="AA519" s="14"/>
      <c r="AB519" s="14"/>
      <c r="AC519" s="10"/>
      <c r="AD519" s="15"/>
      <c r="AE519" s="15"/>
      <c r="AF519" s="15"/>
      <c r="AG519" s="15"/>
      <c r="AH519" s="10"/>
      <c r="AI519" s="10"/>
      <c r="AJ519" s="10"/>
      <c r="AK519" s="10"/>
      <c r="AL519" s="10"/>
      <c r="AM519" s="10"/>
      <c r="AN519" s="10"/>
      <c r="AO519" s="16"/>
      <c r="AP519" s="10"/>
      <c r="AQ519" s="10"/>
      <c r="AR519" s="10"/>
      <c r="AS519" s="17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</row>
    <row r="520" spans="1:62" ht="12.75" customHeight="1">
      <c r="A520" s="10"/>
      <c r="B520" s="10"/>
      <c r="C520" s="10"/>
      <c r="D520" s="11"/>
      <c r="E520" s="11"/>
      <c r="F520" s="11"/>
      <c r="G520" s="12"/>
      <c r="H520" s="12"/>
      <c r="I520" s="12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4"/>
      <c r="AA520" s="14"/>
      <c r="AB520" s="14"/>
      <c r="AC520" s="10"/>
      <c r="AD520" s="15"/>
      <c r="AE520" s="15"/>
      <c r="AF520" s="15"/>
      <c r="AG520" s="15"/>
      <c r="AH520" s="10"/>
      <c r="AI520" s="10"/>
      <c r="AJ520" s="10"/>
      <c r="AK520" s="10"/>
      <c r="AL520" s="10"/>
      <c r="AM520" s="10"/>
      <c r="AN520" s="10"/>
      <c r="AO520" s="16"/>
      <c r="AP520" s="10"/>
      <c r="AQ520" s="10"/>
      <c r="AR520" s="10"/>
      <c r="AS520" s="17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</row>
    <row r="521" spans="1:62" ht="12.75" customHeight="1">
      <c r="A521" s="10"/>
      <c r="B521" s="10"/>
      <c r="C521" s="10"/>
      <c r="D521" s="11"/>
      <c r="E521" s="11"/>
      <c r="F521" s="11"/>
      <c r="G521" s="12"/>
      <c r="H521" s="12"/>
      <c r="I521" s="12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  <c r="AA521" s="14"/>
      <c r="AB521" s="14"/>
      <c r="AC521" s="10"/>
      <c r="AD521" s="15"/>
      <c r="AE521" s="15"/>
      <c r="AF521" s="15"/>
      <c r="AG521" s="15"/>
      <c r="AH521" s="10"/>
      <c r="AI521" s="10"/>
      <c r="AJ521" s="10"/>
      <c r="AK521" s="10"/>
      <c r="AL521" s="10"/>
      <c r="AM521" s="10"/>
      <c r="AN521" s="10"/>
      <c r="AO521" s="16"/>
      <c r="AP521" s="10"/>
      <c r="AQ521" s="10"/>
      <c r="AR521" s="10"/>
      <c r="AS521" s="17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</row>
    <row r="522" spans="1:62" ht="12.75" customHeight="1">
      <c r="A522" s="10"/>
      <c r="B522" s="10"/>
      <c r="C522" s="10"/>
      <c r="D522" s="11"/>
      <c r="E522" s="11"/>
      <c r="F522" s="11"/>
      <c r="G522" s="12"/>
      <c r="H522" s="12"/>
      <c r="I522" s="12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4"/>
      <c r="AA522" s="14"/>
      <c r="AB522" s="14"/>
      <c r="AC522" s="10"/>
      <c r="AD522" s="15"/>
      <c r="AE522" s="15"/>
      <c r="AF522" s="15"/>
      <c r="AG522" s="15"/>
      <c r="AH522" s="10"/>
      <c r="AI522" s="10"/>
      <c r="AJ522" s="10"/>
      <c r="AK522" s="10"/>
      <c r="AL522" s="10"/>
      <c r="AM522" s="10"/>
      <c r="AN522" s="10"/>
      <c r="AO522" s="16"/>
      <c r="AP522" s="10"/>
      <c r="AQ522" s="10"/>
      <c r="AR522" s="10"/>
      <c r="AS522" s="17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</row>
    <row r="523" spans="1:62" ht="12.75" customHeight="1">
      <c r="A523" s="10"/>
      <c r="B523" s="10"/>
      <c r="C523" s="10"/>
      <c r="D523" s="11"/>
      <c r="E523" s="11"/>
      <c r="F523" s="11"/>
      <c r="G523" s="12"/>
      <c r="H523" s="12"/>
      <c r="I523" s="12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  <c r="AA523" s="14"/>
      <c r="AB523" s="14"/>
      <c r="AC523" s="10"/>
      <c r="AD523" s="15"/>
      <c r="AE523" s="15"/>
      <c r="AF523" s="15"/>
      <c r="AG523" s="15"/>
      <c r="AH523" s="10"/>
      <c r="AI523" s="10"/>
      <c r="AJ523" s="10"/>
      <c r="AK523" s="10"/>
      <c r="AL523" s="10"/>
      <c r="AM523" s="10"/>
      <c r="AN523" s="10"/>
      <c r="AO523" s="16"/>
      <c r="AP523" s="10"/>
      <c r="AQ523" s="10"/>
      <c r="AR523" s="10"/>
      <c r="AS523" s="17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</row>
    <row r="524" spans="1:62" ht="12.75" customHeight="1">
      <c r="A524" s="10"/>
      <c r="B524" s="10"/>
      <c r="C524" s="10"/>
      <c r="D524" s="11"/>
      <c r="E524" s="11"/>
      <c r="F524" s="11"/>
      <c r="G524" s="12"/>
      <c r="H524" s="12"/>
      <c r="I524" s="12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4"/>
      <c r="AA524" s="14"/>
      <c r="AB524" s="14"/>
      <c r="AC524" s="10"/>
      <c r="AD524" s="15"/>
      <c r="AE524" s="15"/>
      <c r="AF524" s="15"/>
      <c r="AG524" s="15"/>
      <c r="AH524" s="10"/>
      <c r="AI524" s="10"/>
      <c r="AJ524" s="10"/>
      <c r="AK524" s="10"/>
      <c r="AL524" s="10"/>
      <c r="AM524" s="10"/>
      <c r="AN524" s="10"/>
      <c r="AO524" s="16"/>
      <c r="AP524" s="10"/>
      <c r="AQ524" s="10"/>
      <c r="AR524" s="10"/>
      <c r="AS524" s="17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</row>
    <row r="525" spans="1:62" ht="12.75" customHeight="1">
      <c r="A525" s="10"/>
      <c r="B525" s="10"/>
      <c r="C525" s="10"/>
      <c r="D525" s="11"/>
      <c r="E525" s="11"/>
      <c r="F525" s="11"/>
      <c r="G525" s="12"/>
      <c r="H525" s="12"/>
      <c r="I525" s="12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  <c r="AA525" s="14"/>
      <c r="AB525" s="14"/>
      <c r="AC525" s="10"/>
      <c r="AD525" s="15"/>
      <c r="AE525" s="15"/>
      <c r="AF525" s="15"/>
      <c r="AG525" s="15"/>
      <c r="AH525" s="10"/>
      <c r="AI525" s="10"/>
      <c r="AJ525" s="10"/>
      <c r="AK525" s="10"/>
      <c r="AL525" s="10"/>
      <c r="AM525" s="10"/>
      <c r="AN525" s="10"/>
      <c r="AO525" s="16"/>
      <c r="AP525" s="10"/>
      <c r="AQ525" s="10"/>
      <c r="AR525" s="10"/>
      <c r="AS525" s="17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</row>
    <row r="526" spans="1:62" ht="12.75" customHeight="1">
      <c r="A526" s="10"/>
      <c r="B526" s="10"/>
      <c r="C526" s="10"/>
      <c r="D526" s="11"/>
      <c r="E526" s="11"/>
      <c r="F526" s="11"/>
      <c r="G526" s="12"/>
      <c r="H526" s="12"/>
      <c r="I526" s="12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4"/>
      <c r="AA526" s="14"/>
      <c r="AB526" s="14"/>
      <c r="AC526" s="10"/>
      <c r="AD526" s="15"/>
      <c r="AE526" s="15"/>
      <c r="AF526" s="15"/>
      <c r="AG526" s="15"/>
      <c r="AH526" s="10"/>
      <c r="AI526" s="10"/>
      <c r="AJ526" s="10"/>
      <c r="AK526" s="10"/>
      <c r="AL526" s="10"/>
      <c r="AM526" s="10"/>
      <c r="AN526" s="10"/>
      <c r="AO526" s="16"/>
      <c r="AP526" s="10"/>
      <c r="AQ526" s="10"/>
      <c r="AR526" s="10"/>
      <c r="AS526" s="17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</row>
    <row r="527" spans="1:62" ht="12.75" customHeight="1">
      <c r="A527" s="10"/>
      <c r="B527" s="10"/>
      <c r="C527" s="10"/>
      <c r="D527" s="11"/>
      <c r="E527" s="11"/>
      <c r="F527" s="11"/>
      <c r="G527" s="12"/>
      <c r="H527" s="12"/>
      <c r="I527" s="12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  <c r="AA527" s="14"/>
      <c r="AB527" s="14"/>
      <c r="AC527" s="10"/>
      <c r="AD527" s="15"/>
      <c r="AE527" s="15"/>
      <c r="AF527" s="15"/>
      <c r="AG527" s="15"/>
      <c r="AH527" s="10"/>
      <c r="AI527" s="10"/>
      <c r="AJ527" s="10"/>
      <c r="AK527" s="10"/>
      <c r="AL527" s="10"/>
      <c r="AM527" s="10"/>
      <c r="AN527" s="10"/>
      <c r="AO527" s="16"/>
      <c r="AP527" s="10"/>
      <c r="AQ527" s="10"/>
      <c r="AR527" s="10"/>
      <c r="AS527" s="17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</row>
    <row r="528" spans="1:62" ht="12.75" customHeight="1">
      <c r="A528" s="10"/>
      <c r="B528" s="10"/>
      <c r="C528" s="10"/>
      <c r="D528" s="11"/>
      <c r="E528" s="11"/>
      <c r="F528" s="11"/>
      <c r="G528" s="12"/>
      <c r="H528" s="12"/>
      <c r="I528" s="12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4"/>
      <c r="AA528" s="14"/>
      <c r="AB528" s="14"/>
      <c r="AC528" s="10"/>
      <c r="AD528" s="15"/>
      <c r="AE528" s="15"/>
      <c r="AF528" s="15"/>
      <c r="AG528" s="15"/>
      <c r="AH528" s="10"/>
      <c r="AI528" s="10"/>
      <c r="AJ528" s="10"/>
      <c r="AK528" s="10"/>
      <c r="AL528" s="10"/>
      <c r="AM528" s="10"/>
      <c r="AN528" s="10"/>
      <c r="AO528" s="16"/>
      <c r="AP528" s="10"/>
      <c r="AQ528" s="10"/>
      <c r="AR528" s="10"/>
      <c r="AS528" s="17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</row>
    <row r="529" spans="1:62" ht="12.75" customHeight="1">
      <c r="A529" s="10"/>
      <c r="B529" s="10"/>
      <c r="C529" s="10"/>
      <c r="D529" s="11"/>
      <c r="E529" s="11"/>
      <c r="F529" s="11"/>
      <c r="G529" s="12"/>
      <c r="H529" s="12"/>
      <c r="I529" s="12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  <c r="AA529" s="14"/>
      <c r="AB529" s="14"/>
      <c r="AC529" s="10"/>
      <c r="AD529" s="15"/>
      <c r="AE529" s="15"/>
      <c r="AF529" s="15"/>
      <c r="AG529" s="15"/>
      <c r="AH529" s="10"/>
      <c r="AI529" s="10"/>
      <c r="AJ529" s="10"/>
      <c r="AK529" s="10"/>
      <c r="AL529" s="10"/>
      <c r="AM529" s="10"/>
      <c r="AN529" s="10"/>
      <c r="AO529" s="16"/>
      <c r="AP529" s="10"/>
      <c r="AQ529" s="10"/>
      <c r="AR529" s="10"/>
      <c r="AS529" s="17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</row>
    <row r="530" spans="1:62" ht="12.75" customHeight="1">
      <c r="A530" s="10"/>
      <c r="B530" s="10"/>
      <c r="C530" s="10"/>
      <c r="D530" s="11"/>
      <c r="E530" s="11"/>
      <c r="F530" s="11"/>
      <c r="G530" s="12"/>
      <c r="H530" s="12"/>
      <c r="I530" s="12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4"/>
      <c r="AA530" s="14"/>
      <c r="AB530" s="14"/>
      <c r="AC530" s="10"/>
      <c r="AD530" s="15"/>
      <c r="AE530" s="15"/>
      <c r="AF530" s="15"/>
      <c r="AG530" s="15"/>
      <c r="AH530" s="10"/>
      <c r="AI530" s="10"/>
      <c r="AJ530" s="10"/>
      <c r="AK530" s="10"/>
      <c r="AL530" s="10"/>
      <c r="AM530" s="10"/>
      <c r="AN530" s="10"/>
      <c r="AO530" s="16"/>
      <c r="AP530" s="10"/>
      <c r="AQ530" s="10"/>
      <c r="AR530" s="10"/>
      <c r="AS530" s="17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</row>
    <row r="531" spans="1:62" ht="12.75" customHeight="1">
      <c r="A531" s="10"/>
      <c r="B531" s="10"/>
      <c r="C531" s="10"/>
      <c r="D531" s="11"/>
      <c r="E531" s="11"/>
      <c r="F531" s="11"/>
      <c r="G531" s="12"/>
      <c r="H531" s="12"/>
      <c r="I531" s="12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  <c r="AA531" s="14"/>
      <c r="AB531" s="14"/>
      <c r="AC531" s="10"/>
      <c r="AD531" s="15"/>
      <c r="AE531" s="15"/>
      <c r="AF531" s="15"/>
      <c r="AG531" s="15"/>
      <c r="AH531" s="10"/>
      <c r="AI531" s="10"/>
      <c r="AJ531" s="10"/>
      <c r="AK531" s="10"/>
      <c r="AL531" s="10"/>
      <c r="AM531" s="10"/>
      <c r="AN531" s="10"/>
      <c r="AO531" s="16"/>
      <c r="AP531" s="10"/>
      <c r="AQ531" s="10"/>
      <c r="AR531" s="10"/>
      <c r="AS531" s="17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</row>
    <row r="532" spans="1:62" ht="12.75" customHeight="1">
      <c r="A532" s="10"/>
      <c r="B532" s="10"/>
      <c r="C532" s="10"/>
      <c r="D532" s="11"/>
      <c r="E532" s="11"/>
      <c r="F532" s="11"/>
      <c r="G532" s="12"/>
      <c r="H532" s="12"/>
      <c r="I532" s="12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4"/>
      <c r="AA532" s="14"/>
      <c r="AB532" s="14"/>
      <c r="AC532" s="10"/>
      <c r="AD532" s="15"/>
      <c r="AE532" s="15"/>
      <c r="AF532" s="15"/>
      <c r="AG532" s="15"/>
      <c r="AH532" s="10"/>
      <c r="AI532" s="10"/>
      <c r="AJ532" s="10"/>
      <c r="AK532" s="10"/>
      <c r="AL532" s="10"/>
      <c r="AM532" s="10"/>
      <c r="AN532" s="10"/>
      <c r="AO532" s="16"/>
      <c r="AP532" s="10"/>
      <c r="AQ532" s="10"/>
      <c r="AR532" s="10"/>
      <c r="AS532" s="17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</row>
    <row r="533" spans="1:62" ht="12.75" customHeight="1">
      <c r="A533" s="10"/>
      <c r="B533" s="10"/>
      <c r="C533" s="10"/>
      <c r="D533" s="11"/>
      <c r="E533" s="11"/>
      <c r="F533" s="11"/>
      <c r="G533" s="12"/>
      <c r="H533" s="12"/>
      <c r="I533" s="12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  <c r="AA533" s="14"/>
      <c r="AB533" s="14"/>
      <c r="AC533" s="10"/>
      <c r="AD533" s="15"/>
      <c r="AE533" s="15"/>
      <c r="AF533" s="15"/>
      <c r="AG533" s="15"/>
      <c r="AH533" s="10"/>
      <c r="AI533" s="10"/>
      <c r="AJ533" s="10"/>
      <c r="AK533" s="10"/>
      <c r="AL533" s="10"/>
      <c r="AM533" s="10"/>
      <c r="AN533" s="10"/>
      <c r="AO533" s="16"/>
      <c r="AP533" s="10"/>
      <c r="AQ533" s="10"/>
      <c r="AR533" s="10"/>
      <c r="AS533" s="17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</row>
    <row r="534" spans="1:62" ht="12.75" customHeight="1">
      <c r="A534" s="10"/>
      <c r="B534" s="10"/>
      <c r="C534" s="10"/>
      <c r="D534" s="11"/>
      <c r="E534" s="11"/>
      <c r="F534" s="11"/>
      <c r="G534" s="12"/>
      <c r="H534" s="12"/>
      <c r="I534" s="12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4"/>
      <c r="AA534" s="14"/>
      <c r="AB534" s="14"/>
      <c r="AC534" s="10"/>
      <c r="AD534" s="15"/>
      <c r="AE534" s="15"/>
      <c r="AF534" s="15"/>
      <c r="AG534" s="15"/>
      <c r="AH534" s="10"/>
      <c r="AI534" s="10"/>
      <c r="AJ534" s="10"/>
      <c r="AK534" s="10"/>
      <c r="AL534" s="10"/>
      <c r="AM534" s="10"/>
      <c r="AN534" s="10"/>
      <c r="AO534" s="16"/>
      <c r="AP534" s="10"/>
      <c r="AQ534" s="10"/>
      <c r="AR534" s="10"/>
      <c r="AS534" s="17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</row>
    <row r="535" spans="1:62" ht="12.75" customHeight="1">
      <c r="A535" s="10"/>
      <c r="B535" s="10"/>
      <c r="C535" s="10"/>
      <c r="D535" s="11"/>
      <c r="E535" s="11"/>
      <c r="F535" s="11"/>
      <c r="G535" s="12"/>
      <c r="H535" s="12"/>
      <c r="I535" s="12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  <c r="AA535" s="14"/>
      <c r="AB535" s="14"/>
      <c r="AC535" s="10"/>
      <c r="AD535" s="15"/>
      <c r="AE535" s="15"/>
      <c r="AF535" s="15"/>
      <c r="AG535" s="15"/>
      <c r="AH535" s="10"/>
      <c r="AI535" s="10"/>
      <c r="AJ535" s="10"/>
      <c r="AK535" s="10"/>
      <c r="AL535" s="10"/>
      <c r="AM535" s="10"/>
      <c r="AN535" s="10"/>
      <c r="AO535" s="16"/>
      <c r="AP535" s="10"/>
      <c r="AQ535" s="10"/>
      <c r="AR535" s="10"/>
      <c r="AS535" s="17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</row>
    <row r="536" spans="1:62" ht="12.75" customHeight="1">
      <c r="A536" s="10"/>
      <c r="B536" s="10"/>
      <c r="C536" s="10"/>
      <c r="D536" s="11"/>
      <c r="E536" s="11"/>
      <c r="F536" s="11"/>
      <c r="G536" s="12"/>
      <c r="H536" s="12"/>
      <c r="I536" s="12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4"/>
      <c r="AA536" s="14"/>
      <c r="AB536" s="14"/>
      <c r="AC536" s="10"/>
      <c r="AD536" s="15"/>
      <c r="AE536" s="15"/>
      <c r="AF536" s="15"/>
      <c r="AG536" s="15"/>
      <c r="AH536" s="10"/>
      <c r="AI536" s="10"/>
      <c r="AJ536" s="10"/>
      <c r="AK536" s="10"/>
      <c r="AL536" s="10"/>
      <c r="AM536" s="10"/>
      <c r="AN536" s="10"/>
      <c r="AO536" s="16"/>
      <c r="AP536" s="10"/>
      <c r="AQ536" s="10"/>
      <c r="AR536" s="10"/>
      <c r="AS536" s="17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</row>
    <row r="537" spans="1:62" ht="12.75" customHeight="1">
      <c r="A537" s="10"/>
      <c r="B537" s="10"/>
      <c r="C537" s="10"/>
      <c r="D537" s="11"/>
      <c r="E537" s="11"/>
      <c r="F537" s="11"/>
      <c r="G537" s="12"/>
      <c r="H537" s="12"/>
      <c r="I537" s="12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  <c r="AA537" s="14"/>
      <c r="AB537" s="14"/>
      <c r="AC537" s="10"/>
      <c r="AD537" s="15"/>
      <c r="AE537" s="15"/>
      <c r="AF537" s="15"/>
      <c r="AG537" s="15"/>
      <c r="AH537" s="10"/>
      <c r="AI537" s="10"/>
      <c r="AJ537" s="10"/>
      <c r="AK537" s="10"/>
      <c r="AL537" s="10"/>
      <c r="AM537" s="10"/>
      <c r="AN537" s="10"/>
      <c r="AO537" s="16"/>
      <c r="AP537" s="10"/>
      <c r="AQ537" s="10"/>
      <c r="AR537" s="10"/>
      <c r="AS537" s="17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</row>
    <row r="538" spans="1:62" ht="12.75" customHeight="1">
      <c r="A538" s="10"/>
      <c r="B538" s="10"/>
      <c r="C538" s="10"/>
      <c r="D538" s="11"/>
      <c r="E538" s="11"/>
      <c r="F538" s="11"/>
      <c r="G538" s="12"/>
      <c r="H538" s="12"/>
      <c r="I538" s="12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4"/>
      <c r="AA538" s="14"/>
      <c r="AB538" s="14"/>
      <c r="AC538" s="10"/>
      <c r="AD538" s="15"/>
      <c r="AE538" s="15"/>
      <c r="AF538" s="15"/>
      <c r="AG538" s="15"/>
      <c r="AH538" s="10"/>
      <c r="AI538" s="10"/>
      <c r="AJ538" s="10"/>
      <c r="AK538" s="10"/>
      <c r="AL538" s="10"/>
      <c r="AM538" s="10"/>
      <c r="AN538" s="10"/>
      <c r="AO538" s="16"/>
      <c r="AP538" s="10"/>
      <c r="AQ538" s="10"/>
      <c r="AR538" s="10"/>
      <c r="AS538" s="17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</row>
    <row r="539" spans="1:62" ht="12.75" customHeight="1">
      <c r="A539" s="10"/>
      <c r="B539" s="10"/>
      <c r="C539" s="10"/>
      <c r="D539" s="11"/>
      <c r="E539" s="11"/>
      <c r="F539" s="11"/>
      <c r="G539" s="12"/>
      <c r="H539" s="12"/>
      <c r="I539" s="12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  <c r="AA539" s="14"/>
      <c r="AB539" s="14"/>
      <c r="AC539" s="10"/>
      <c r="AD539" s="15"/>
      <c r="AE539" s="15"/>
      <c r="AF539" s="15"/>
      <c r="AG539" s="15"/>
      <c r="AH539" s="10"/>
      <c r="AI539" s="10"/>
      <c r="AJ539" s="10"/>
      <c r="AK539" s="10"/>
      <c r="AL539" s="10"/>
      <c r="AM539" s="10"/>
      <c r="AN539" s="10"/>
      <c r="AO539" s="16"/>
      <c r="AP539" s="10"/>
      <c r="AQ539" s="10"/>
      <c r="AR539" s="10"/>
      <c r="AS539" s="17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</row>
    <row r="540" spans="1:62" ht="12.75" customHeight="1">
      <c r="A540" s="10"/>
      <c r="B540" s="10"/>
      <c r="C540" s="10"/>
      <c r="D540" s="11"/>
      <c r="E540" s="11"/>
      <c r="F540" s="11"/>
      <c r="G540" s="12"/>
      <c r="H540" s="12"/>
      <c r="I540" s="12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4"/>
      <c r="AA540" s="14"/>
      <c r="AB540" s="14"/>
      <c r="AC540" s="10"/>
      <c r="AD540" s="15"/>
      <c r="AE540" s="15"/>
      <c r="AF540" s="15"/>
      <c r="AG540" s="15"/>
      <c r="AH540" s="10"/>
      <c r="AI540" s="10"/>
      <c r="AJ540" s="10"/>
      <c r="AK540" s="10"/>
      <c r="AL540" s="10"/>
      <c r="AM540" s="10"/>
      <c r="AN540" s="10"/>
      <c r="AO540" s="16"/>
      <c r="AP540" s="10"/>
      <c r="AQ540" s="10"/>
      <c r="AR540" s="10"/>
      <c r="AS540" s="17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</row>
    <row r="541" spans="1:62" ht="12.75" customHeight="1">
      <c r="A541" s="10"/>
      <c r="B541" s="10"/>
      <c r="C541" s="10"/>
      <c r="D541" s="11"/>
      <c r="E541" s="11"/>
      <c r="F541" s="11"/>
      <c r="G541" s="12"/>
      <c r="H541" s="12"/>
      <c r="I541" s="12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  <c r="AA541" s="14"/>
      <c r="AB541" s="14"/>
      <c r="AC541" s="10"/>
      <c r="AD541" s="15"/>
      <c r="AE541" s="15"/>
      <c r="AF541" s="15"/>
      <c r="AG541" s="15"/>
      <c r="AH541" s="10"/>
      <c r="AI541" s="10"/>
      <c r="AJ541" s="10"/>
      <c r="AK541" s="10"/>
      <c r="AL541" s="10"/>
      <c r="AM541" s="10"/>
      <c r="AN541" s="10"/>
      <c r="AO541" s="16"/>
      <c r="AP541" s="10"/>
      <c r="AQ541" s="10"/>
      <c r="AR541" s="10"/>
      <c r="AS541" s="17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</row>
    <row r="542" spans="1:62" ht="12.75" customHeight="1">
      <c r="A542" s="10"/>
      <c r="B542" s="10"/>
      <c r="C542" s="10"/>
      <c r="D542" s="11"/>
      <c r="E542" s="11"/>
      <c r="F542" s="11"/>
      <c r="G542" s="12"/>
      <c r="H542" s="12"/>
      <c r="I542" s="12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4"/>
      <c r="AA542" s="14"/>
      <c r="AB542" s="14"/>
      <c r="AC542" s="10"/>
      <c r="AD542" s="15"/>
      <c r="AE542" s="15"/>
      <c r="AF542" s="15"/>
      <c r="AG542" s="15"/>
      <c r="AH542" s="10"/>
      <c r="AI542" s="10"/>
      <c r="AJ542" s="10"/>
      <c r="AK542" s="10"/>
      <c r="AL542" s="10"/>
      <c r="AM542" s="10"/>
      <c r="AN542" s="10"/>
      <c r="AO542" s="16"/>
      <c r="AP542" s="10"/>
      <c r="AQ542" s="10"/>
      <c r="AR542" s="10"/>
      <c r="AS542" s="17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</row>
    <row r="543" spans="1:62" ht="12.75" customHeight="1">
      <c r="A543" s="10"/>
      <c r="B543" s="10"/>
      <c r="C543" s="10"/>
      <c r="D543" s="11"/>
      <c r="E543" s="11"/>
      <c r="F543" s="11"/>
      <c r="G543" s="12"/>
      <c r="H543" s="12"/>
      <c r="I543" s="12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  <c r="AA543" s="14"/>
      <c r="AB543" s="14"/>
      <c r="AC543" s="10"/>
      <c r="AD543" s="15"/>
      <c r="AE543" s="15"/>
      <c r="AF543" s="15"/>
      <c r="AG543" s="15"/>
      <c r="AH543" s="10"/>
      <c r="AI543" s="10"/>
      <c r="AJ543" s="10"/>
      <c r="AK543" s="10"/>
      <c r="AL543" s="10"/>
      <c r="AM543" s="10"/>
      <c r="AN543" s="10"/>
      <c r="AO543" s="16"/>
      <c r="AP543" s="10"/>
      <c r="AQ543" s="10"/>
      <c r="AR543" s="10"/>
      <c r="AS543" s="17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</row>
    <row r="544" spans="1:62" ht="12.75" customHeight="1">
      <c r="A544" s="10"/>
      <c r="B544" s="10"/>
      <c r="C544" s="10"/>
      <c r="D544" s="11"/>
      <c r="E544" s="11"/>
      <c r="F544" s="11"/>
      <c r="G544" s="12"/>
      <c r="H544" s="12"/>
      <c r="I544" s="12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4"/>
      <c r="AA544" s="14"/>
      <c r="AB544" s="14"/>
      <c r="AC544" s="10"/>
      <c r="AD544" s="15"/>
      <c r="AE544" s="15"/>
      <c r="AF544" s="15"/>
      <c r="AG544" s="15"/>
      <c r="AH544" s="10"/>
      <c r="AI544" s="10"/>
      <c r="AJ544" s="10"/>
      <c r="AK544" s="10"/>
      <c r="AL544" s="10"/>
      <c r="AM544" s="10"/>
      <c r="AN544" s="10"/>
      <c r="AO544" s="16"/>
      <c r="AP544" s="10"/>
      <c r="AQ544" s="10"/>
      <c r="AR544" s="10"/>
      <c r="AS544" s="17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</row>
    <row r="545" spans="1:62" ht="12.75" customHeight="1">
      <c r="A545" s="10"/>
      <c r="B545" s="10"/>
      <c r="C545" s="10"/>
      <c r="D545" s="11"/>
      <c r="E545" s="11"/>
      <c r="F545" s="11"/>
      <c r="G545" s="12"/>
      <c r="H545" s="12"/>
      <c r="I545" s="12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  <c r="AA545" s="14"/>
      <c r="AB545" s="14"/>
      <c r="AC545" s="10"/>
      <c r="AD545" s="15"/>
      <c r="AE545" s="15"/>
      <c r="AF545" s="15"/>
      <c r="AG545" s="15"/>
      <c r="AH545" s="10"/>
      <c r="AI545" s="10"/>
      <c r="AJ545" s="10"/>
      <c r="AK545" s="10"/>
      <c r="AL545" s="10"/>
      <c r="AM545" s="10"/>
      <c r="AN545" s="10"/>
      <c r="AO545" s="16"/>
      <c r="AP545" s="10"/>
      <c r="AQ545" s="10"/>
      <c r="AR545" s="10"/>
      <c r="AS545" s="17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</row>
    <row r="546" spans="1:62" ht="12.75" customHeight="1">
      <c r="A546" s="10"/>
      <c r="B546" s="10"/>
      <c r="C546" s="10"/>
      <c r="D546" s="11"/>
      <c r="E546" s="11"/>
      <c r="F546" s="11"/>
      <c r="G546" s="12"/>
      <c r="H546" s="12"/>
      <c r="I546" s="12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4"/>
      <c r="AA546" s="14"/>
      <c r="AB546" s="14"/>
      <c r="AC546" s="10"/>
      <c r="AD546" s="15"/>
      <c r="AE546" s="15"/>
      <c r="AF546" s="15"/>
      <c r="AG546" s="15"/>
      <c r="AH546" s="10"/>
      <c r="AI546" s="10"/>
      <c r="AJ546" s="10"/>
      <c r="AK546" s="10"/>
      <c r="AL546" s="10"/>
      <c r="AM546" s="10"/>
      <c r="AN546" s="10"/>
      <c r="AO546" s="16"/>
      <c r="AP546" s="10"/>
      <c r="AQ546" s="10"/>
      <c r="AR546" s="10"/>
      <c r="AS546" s="17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</row>
    <row r="547" spans="1:62" ht="12.75" customHeight="1">
      <c r="A547" s="10"/>
      <c r="B547" s="10"/>
      <c r="C547" s="10"/>
      <c r="D547" s="11"/>
      <c r="E547" s="11"/>
      <c r="F547" s="11"/>
      <c r="G547" s="12"/>
      <c r="H547" s="12"/>
      <c r="I547" s="12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  <c r="AA547" s="14"/>
      <c r="AB547" s="14"/>
      <c r="AC547" s="10"/>
      <c r="AD547" s="15"/>
      <c r="AE547" s="15"/>
      <c r="AF547" s="15"/>
      <c r="AG547" s="15"/>
      <c r="AH547" s="10"/>
      <c r="AI547" s="10"/>
      <c r="AJ547" s="10"/>
      <c r="AK547" s="10"/>
      <c r="AL547" s="10"/>
      <c r="AM547" s="10"/>
      <c r="AN547" s="10"/>
      <c r="AO547" s="16"/>
      <c r="AP547" s="10"/>
      <c r="AQ547" s="10"/>
      <c r="AR547" s="10"/>
      <c r="AS547" s="17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</row>
    <row r="548" spans="1:62" ht="12.75" customHeight="1">
      <c r="A548" s="10"/>
      <c r="B548" s="10"/>
      <c r="C548" s="10"/>
      <c r="D548" s="11"/>
      <c r="E548" s="11"/>
      <c r="F548" s="11"/>
      <c r="G548" s="12"/>
      <c r="H548" s="12"/>
      <c r="I548" s="12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4"/>
      <c r="AA548" s="14"/>
      <c r="AB548" s="14"/>
      <c r="AC548" s="10"/>
      <c r="AD548" s="15"/>
      <c r="AE548" s="15"/>
      <c r="AF548" s="15"/>
      <c r="AG548" s="15"/>
      <c r="AH548" s="10"/>
      <c r="AI548" s="10"/>
      <c r="AJ548" s="10"/>
      <c r="AK548" s="10"/>
      <c r="AL548" s="10"/>
      <c r="AM548" s="10"/>
      <c r="AN548" s="10"/>
      <c r="AO548" s="16"/>
      <c r="AP548" s="10"/>
      <c r="AQ548" s="10"/>
      <c r="AR548" s="10"/>
      <c r="AS548" s="17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</row>
    <row r="549" spans="1:62" ht="12.75" customHeight="1">
      <c r="A549" s="10"/>
      <c r="B549" s="10"/>
      <c r="C549" s="10"/>
      <c r="D549" s="11"/>
      <c r="E549" s="11"/>
      <c r="F549" s="11"/>
      <c r="G549" s="12"/>
      <c r="H549" s="12"/>
      <c r="I549" s="12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  <c r="AA549" s="14"/>
      <c r="AB549" s="14"/>
      <c r="AC549" s="10"/>
      <c r="AD549" s="15"/>
      <c r="AE549" s="15"/>
      <c r="AF549" s="15"/>
      <c r="AG549" s="15"/>
      <c r="AH549" s="10"/>
      <c r="AI549" s="10"/>
      <c r="AJ549" s="10"/>
      <c r="AK549" s="10"/>
      <c r="AL549" s="10"/>
      <c r="AM549" s="10"/>
      <c r="AN549" s="10"/>
      <c r="AO549" s="16"/>
      <c r="AP549" s="10"/>
      <c r="AQ549" s="10"/>
      <c r="AR549" s="10"/>
      <c r="AS549" s="17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</row>
    <row r="550" spans="1:62" ht="12.75" customHeight="1">
      <c r="A550" s="10"/>
      <c r="B550" s="10"/>
      <c r="C550" s="10"/>
      <c r="D550" s="11"/>
      <c r="E550" s="11"/>
      <c r="F550" s="11"/>
      <c r="G550" s="12"/>
      <c r="H550" s="12"/>
      <c r="I550" s="12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4"/>
      <c r="AA550" s="14"/>
      <c r="AB550" s="14"/>
      <c r="AC550" s="10"/>
      <c r="AD550" s="15"/>
      <c r="AE550" s="15"/>
      <c r="AF550" s="15"/>
      <c r="AG550" s="15"/>
      <c r="AH550" s="10"/>
      <c r="AI550" s="10"/>
      <c r="AJ550" s="10"/>
      <c r="AK550" s="10"/>
      <c r="AL550" s="10"/>
      <c r="AM550" s="10"/>
      <c r="AN550" s="10"/>
      <c r="AO550" s="16"/>
      <c r="AP550" s="10"/>
      <c r="AQ550" s="10"/>
      <c r="AR550" s="10"/>
      <c r="AS550" s="17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</row>
    <row r="551" spans="1:62" ht="12.75" customHeight="1">
      <c r="A551" s="10"/>
      <c r="B551" s="10"/>
      <c r="C551" s="10"/>
      <c r="D551" s="11"/>
      <c r="E551" s="11"/>
      <c r="F551" s="11"/>
      <c r="G551" s="12"/>
      <c r="H551" s="12"/>
      <c r="I551" s="12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  <c r="AA551" s="14"/>
      <c r="AB551" s="14"/>
      <c r="AC551" s="10"/>
      <c r="AD551" s="15"/>
      <c r="AE551" s="15"/>
      <c r="AF551" s="15"/>
      <c r="AG551" s="15"/>
      <c r="AH551" s="10"/>
      <c r="AI551" s="10"/>
      <c r="AJ551" s="10"/>
      <c r="AK551" s="10"/>
      <c r="AL551" s="10"/>
      <c r="AM551" s="10"/>
      <c r="AN551" s="10"/>
      <c r="AO551" s="16"/>
      <c r="AP551" s="10"/>
      <c r="AQ551" s="10"/>
      <c r="AR551" s="10"/>
      <c r="AS551" s="17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</row>
    <row r="552" spans="1:62" ht="12.75" customHeight="1">
      <c r="A552" s="10"/>
      <c r="B552" s="10"/>
      <c r="C552" s="10"/>
      <c r="D552" s="11"/>
      <c r="E552" s="11"/>
      <c r="F552" s="11"/>
      <c r="G552" s="12"/>
      <c r="H552" s="12"/>
      <c r="I552" s="12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4"/>
      <c r="AA552" s="14"/>
      <c r="AB552" s="14"/>
      <c r="AC552" s="10"/>
      <c r="AD552" s="15"/>
      <c r="AE552" s="15"/>
      <c r="AF552" s="15"/>
      <c r="AG552" s="15"/>
      <c r="AH552" s="10"/>
      <c r="AI552" s="10"/>
      <c r="AJ552" s="10"/>
      <c r="AK552" s="10"/>
      <c r="AL552" s="10"/>
      <c r="AM552" s="10"/>
      <c r="AN552" s="10"/>
      <c r="AO552" s="16"/>
      <c r="AP552" s="10"/>
      <c r="AQ552" s="10"/>
      <c r="AR552" s="10"/>
      <c r="AS552" s="17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</row>
    <row r="553" spans="1:62" ht="12.75" customHeight="1">
      <c r="A553" s="10"/>
      <c r="B553" s="10"/>
      <c r="C553" s="10"/>
      <c r="D553" s="11"/>
      <c r="E553" s="11"/>
      <c r="F553" s="11"/>
      <c r="G553" s="12"/>
      <c r="H553" s="12"/>
      <c r="I553" s="12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  <c r="AA553" s="14"/>
      <c r="AB553" s="14"/>
      <c r="AC553" s="10"/>
      <c r="AD553" s="15"/>
      <c r="AE553" s="15"/>
      <c r="AF553" s="15"/>
      <c r="AG553" s="15"/>
      <c r="AH553" s="10"/>
      <c r="AI553" s="10"/>
      <c r="AJ553" s="10"/>
      <c r="AK553" s="10"/>
      <c r="AL553" s="10"/>
      <c r="AM553" s="10"/>
      <c r="AN553" s="10"/>
      <c r="AO553" s="16"/>
      <c r="AP553" s="10"/>
      <c r="AQ553" s="10"/>
      <c r="AR553" s="10"/>
      <c r="AS553" s="17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</row>
    <row r="554" spans="1:62" ht="12.75" customHeight="1">
      <c r="A554" s="10"/>
      <c r="B554" s="10"/>
      <c r="C554" s="10"/>
      <c r="D554" s="11"/>
      <c r="E554" s="11"/>
      <c r="F554" s="11"/>
      <c r="G554" s="12"/>
      <c r="H554" s="12"/>
      <c r="I554" s="12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4"/>
      <c r="AA554" s="14"/>
      <c r="AB554" s="14"/>
      <c r="AC554" s="10"/>
      <c r="AD554" s="15"/>
      <c r="AE554" s="15"/>
      <c r="AF554" s="15"/>
      <c r="AG554" s="15"/>
      <c r="AH554" s="10"/>
      <c r="AI554" s="10"/>
      <c r="AJ554" s="10"/>
      <c r="AK554" s="10"/>
      <c r="AL554" s="10"/>
      <c r="AM554" s="10"/>
      <c r="AN554" s="10"/>
      <c r="AO554" s="16"/>
      <c r="AP554" s="10"/>
      <c r="AQ554" s="10"/>
      <c r="AR554" s="10"/>
      <c r="AS554" s="17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</row>
    <row r="555" spans="1:62" ht="12.75" customHeight="1">
      <c r="A555" s="10"/>
      <c r="B555" s="10"/>
      <c r="C555" s="10"/>
      <c r="D555" s="11"/>
      <c r="E555" s="11"/>
      <c r="F555" s="11"/>
      <c r="G555" s="12"/>
      <c r="H555" s="12"/>
      <c r="I555" s="12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  <c r="AA555" s="14"/>
      <c r="AB555" s="14"/>
      <c r="AC555" s="10"/>
      <c r="AD555" s="15"/>
      <c r="AE555" s="15"/>
      <c r="AF555" s="15"/>
      <c r="AG555" s="15"/>
      <c r="AH555" s="10"/>
      <c r="AI555" s="10"/>
      <c r="AJ555" s="10"/>
      <c r="AK555" s="10"/>
      <c r="AL555" s="10"/>
      <c r="AM555" s="10"/>
      <c r="AN555" s="10"/>
      <c r="AO555" s="16"/>
      <c r="AP555" s="10"/>
      <c r="AQ555" s="10"/>
      <c r="AR555" s="10"/>
      <c r="AS555" s="17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</row>
    <row r="556" spans="1:62" ht="12.75" customHeight="1">
      <c r="A556" s="10"/>
      <c r="B556" s="10"/>
      <c r="C556" s="10"/>
      <c r="D556" s="11"/>
      <c r="E556" s="11"/>
      <c r="F556" s="11"/>
      <c r="G556" s="12"/>
      <c r="H556" s="12"/>
      <c r="I556" s="12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4"/>
      <c r="AA556" s="14"/>
      <c r="AB556" s="14"/>
      <c r="AC556" s="10"/>
      <c r="AD556" s="15"/>
      <c r="AE556" s="15"/>
      <c r="AF556" s="15"/>
      <c r="AG556" s="15"/>
      <c r="AH556" s="10"/>
      <c r="AI556" s="10"/>
      <c r="AJ556" s="10"/>
      <c r="AK556" s="10"/>
      <c r="AL556" s="10"/>
      <c r="AM556" s="10"/>
      <c r="AN556" s="10"/>
      <c r="AO556" s="16"/>
      <c r="AP556" s="10"/>
      <c r="AQ556" s="10"/>
      <c r="AR556" s="10"/>
      <c r="AS556" s="17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</row>
    <row r="557" spans="1:62" ht="12.75" customHeight="1">
      <c r="A557" s="10"/>
      <c r="B557" s="10"/>
      <c r="C557" s="10"/>
      <c r="D557" s="11"/>
      <c r="E557" s="11"/>
      <c r="F557" s="11"/>
      <c r="G557" s="12"/>
      <c r="H557" s="12"/>
      <c r="I557" s="12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  <c r="AA557" s="14"/>
      <c r="AB557" s="14"/>
      <c r="AC557" s="10"/>
      <c r="AD557" s="15"/>
      <c r="AE557" s="15"/>
      <c r="AF557" s="15"/>
      <c r="AG557" s="15"/>
      <c r="AH557" s="10"/>
      <c r="AI557" s="10"/>
      <c r="AJ557" s="10"/>
      <c r="AK557" s="10"/>
      <c r="AL557" s="10"/>
      <c r="AM557" s="10"/>
      <c r="AN557" s="10"/>
      <c r="AO557" s="16"/>
      <c r="AP557" s="10"/>
      <c r="AQ557" s="10"/>
      <c r="AR557" s="10"/>
      <c r="AS557" s="17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</row>
    <row r="558" spans="1:62" ht="12.75" customHeight="1">
      <c r="A558" s="10"/>
      <c r="B558" s="10"/>
      <c r="C558" s="10"/>
      <c r="D558" s="11"/>
      <c r="E558" s="11"/>
      <c r="F558" s="11"/>
      <c r="G558" s="12"/>
      <c r="H558" s="12"/>
      <c r="I558" s="12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4"/>
      <c r="AA558" s="14"/>
      <c r="AB558" s="14"/>
      <c r="AC558" s="10"/>
      <c r="AD558" s="15"/>
      <c r="AE558" s="15"/>
      <c r="AF558" s="15"/>
      <c r="AG558" s="15"/>
      <c r="AH558" s="10"/>
      <c r="AI558" s="10"/>
      <c r="AJ558" s="10"/>
      <c r="AK558" s="10"/>
      <c r="AL558" s="10"/>
      <c r="AM558" s="10"/>
      <c r="AN558" s="10"/>
      <c r="AO558" s="16"/>
      <c r="AP558" s="10"/>
      <c r="AQ558" s="10"/>
      <c r="AR558" s="10"/>
      <c r="AS558" s="17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</row>
    <row r="559" spans="1:62" ht="12.75" customHeight="1">
      <c r="A559" s="10"/>
      <c r="B559" s="10"/>
      <c r="C559" s="10"/>
      <c r="D559" s="11"/>
      <c r="E559" s="11"/>
      <c r="F559" s="11"/>
      <c r="G559" s="12"/>
      <c r="H559" s="12"/>
      <c r="I559" s="12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  <c r="AA559" s="14"/>
      <c r="AB559" s="14"/>
      <c r="AC559" s="10"/>
      <c r="AD559" s="15"/>
      <c r="AE559" s="15"/>
      <c r="AF559" s="15"/>
      <c r="AG559" s="15"/>
      <c r="AH559" s="10"/>
      <c r="AI559" s="10"/>
      <c r="AJ559" s="10"/>
      <c r="AK559" s="10"/>
      <c r="AL559" s="10"/>
      <c r="AM559" s="10"/>
      <c r="AN559" s="10"/>
      <c r="AO559" s="16"/>
      <c r="AP559" s="10"/>
      <c r="AQ559" s="10"/>
      <c r="AR559" s="10"/>
      <c r="AS559" s="17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</row>
    <row r="560" spans="1:62" ht="12.75" customHeight="1">
      <c r="A560" s="10"/>
      <c r="B560" s="10"/>
      <c r="C560" s="10"/>
      <c r="D560" s="11"/>
      <c r="E560" s="11"/>
      <c r="F560" s="11"/>
      <c r="G560" s="12"/>
      <c r="H560" s="12"/>
      <c r="I560" s="12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4"/>
      <c r="AA560" s="14"/>
      <c r="AB560" s="14"/>
      <c r="AC560" s="10"/>
      <c r="AD560" s="15"/>
      <c r="AE560" s="15"/>
      <c r="AF560" s="15"/>
      <c r="AG560" s="15"/>
      <c r="AH560" s="10"/>
      <c r="AI560" s="10"/>
      <c r="AJ560" s="10"/>
      <c r="AK560" s="10"/>
      <c r="AL560" s="10"/>
      <c r="AM560" s="10"/>
      <c r="AN560" s="10"/>
      <c r="AO560" s="16"/>
      <c r="AP560" s="10"/>
      <c r="AQ560" s="10"/>
      <c r="AR560" s="10"/>
      <c r="AS560" s="17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</row>
    <row r="561" spans="1:62" ht="12.75" customHeight="1">
      <c r="A561" s="10"/>
      <c r="B561" s="10"/>
      <c r="C561" s="10"/>
      <c r="D561" s="11"/>
      <c r="E561" s="11"/>
      <c r="F561" s="11"/>
      <c r="G561" s="12"/>
      <c r="H561" s="12"/>
      <c r="I561" s="12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  <c r="AA561" s="14"/>
      <c r="AB561" s="14"/>
      <c r="AC561" s="10"/>
      <c r="AD561" s="15"/>
      <c r="AE561" s="15"/>
      <c r="AF561" s="15"/>
      <c r="AG561" s="15"/>
      <c r="AH561" s="10"/>
      <c r="AI561" s="10"/>
      <c r="AJ561" s="10"/>
      <c r="AK561" s="10"/>
      <c r="AL561" s="10"/>
      <c r="AM561" s="10"/>
      <c r="AN561" s="10"/>
      <c r="AO561" s="16"/>
      <c r="AP561" s="10"/>
      <c r="AQ561" s="10"/>
      <c r="AR561" s="10"/>
      <c r="AS561" s="17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</row>
    <row r="562" spans="1:62" ht="12.75" customHeight="1">
      <c r="A562" s="10"/>
      <c r="B562" s="10"/>
      <c r="C562" s="10"/>
      <c r="D562" s="11"/>
      <c r="E562" s="11"/>
      <c r="F562" s="11"/>
      <c r="G562" s="12"/>
      <c r="H562" s="12"/>
      <c r="I562" s="12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4"/>
      <c r="AA562" s="14"/>
      <c r="AB562" s="14"/>
      <c r="AC562" s="10"/>
      <c r="AD562" s="15"/>
      <c r="AE562" s="15"/>
      <c r="AF562" s="15"/>
      <c r="AG562" s="15"/>
      <c r="AH562" s="10"/>
      <c r="AI562" s="10"/>
      <c r="AJ562" s="10"/>
      <c r="AK562" s="10"/>
      <c r="AL562" s="10"/>
      <c r="AM562" s="10"/>
      <c r="AN562" s="10"/>
      <c r="AO562" s="16"/>
      <c r="AP562" s="10"/>
      <c r="AQ562" s="10"/>
      <c r="AR562" s="10"/>
      <c r="AS562" s="17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</row>
    <row r="563" spans="1:62" ht="12.75" customHeight="1">
      <c r="A563" s="10"/>
      <c r="B563" s="10"/>
      <c r="C563" s="10"/>
      <c r="D563" s="11"/>
      <c r="E563" s="11"/>
      <c r="F563" s="11"/>
      <c r="G563" s="12"/>
      <c r="H563" s="12"/>
      <c r="I563" s="12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  <c r="AA563" s="14"/>
      <c r="AB563" s="14"/>
      <c r="AC563" s="10"/>
      <c r="AD563" s="15"/>
      <c r="AE563" s="15"/>
      <c r="AF563" s="15"/>
      <c r="AG563" s="15"/>
      <c r="AH563" s="10"/>
      <c r="AI563" s="10"/>
      <c r="AJ563" s="10"/>
      <c r="AK563" s="10"/>
      <c r="AL563" s="10"/>
      <c r="AM563" s="10"/>
      <c r="AN563" s="10"/>
      <c r="AO563" s="16"/>
      <c r="AP563" s="10"/>
      <c r="AQ563" s="10"/>
      <c r="AR563" s="10"/>
      <c r="AS563" s="17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</row>
    <row r="564" spans="1:62" ht="12.75" customHeight="1">
      <c r="A564" s="10"/>
      <c r="B564" s="10"/>
      <c r="C564" s="10"/>
      <c r="D564" s="11"/>
      <c r="E564" s="11"/>
      <c r="F564" s="11"/>
      <c r="G564" s="12"/>
      <c r="H564" s="12"/>
      <c r="I564" s="12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4"/>
      <c r="AA564" s="14"/>
      <c r="AB564" s="14"/>
      <c r="AC564" s="10"/>
      <c r="AD564" s="15"/>
      <c r="AE564" s="15"/>
      <c r="AF564" s="15"/>
      <c r="AG564" s="15"/>
      <c r="AH564" s="10"/>
      <c r="AI564" s="10"/>
      <c r="AJ564" s="10"/>
      <c r="AK564" s="10"/>
      <c r="AL564" s="10"/>
      <c r="AM564" s="10"/>
      <c r="AN564" s="10"/>
      <c r="AO564" s="16"/>
      <c r="AP564" s="10"/>
      <c r="AQ564" s="10"/>
      <c r="AR564" s="10"/>
      <c r="AS564" s="17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</row>
    <row r="565" spans="1:62" ht="12.75" customHeight="1">
      <c r="A565" s="10"/>
      <c r="B565" s="10"/>
      <c r="C565" s="10"/>
      <c r="D565" s="11"/>
      <c r="E565" s="11"/>
      <c r="F565" s="11"/>
      <c r="G565" s="12"/>
      <c r="H565" s="12"/>
      <c r="I565" s="12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  <c r="AA565" s="14"/>
      <c r="AB565" s="14"/>
      <c r="AC565" s="10"/>
      <c r="AD565" s="15"/>
      <c r="AE565" s="15"/>
      <c r="AF565" s="15"/>
      <c r="AG565" s="15"/>
      <c r="AH565" s="10"/>
      <c r="AI565" s="10"/>
      <c r="AJ565" s="10"/>
      <c r="AK565" s="10"/>
      <c r="AL565" s="10"/>
      <c r="AM565" s="10"/>
      <c r="AN565" s="10"/>
      <c r="AO565" s="16"/>
      <c r="AP565" s="10"/>
      <c r="AQ565" s="10"/>
      <c r="AR565" s="10"/>
      <c r="AS565" s="17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</row>
    <row r="566" spans="1:62" ht="12.75" customHeight="1">
      <c r="A566" s="10"/>
      <c r="B566" s="10"/>
      <c r="C566" s="10"/>
      <c r="D566" s="11"/>
      <c r="E566" s="11"/>
      <c r="F566" s="11"/>
      <c r="G566" s="12"/>
      <c r="H566" s="12"/>
      <c r="I566" s="12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4"/>
      <c r="AA566" s="14"/>
      <c r="AB566" s="14"/>
      <c r="AC566" s="10"/>
      <c r="AD566" s="15"/>
      <c r="AE566" s="15"/>
      <c r="AF566" s="15"/>
      <c r="AG566" s="15"/>
      <c r="AH566" s="10"/>
      <c r="AI566" s="10"/>
      <c r="AJ566" s="10"/>
      <c r="AK566" s="10"/>
      <c r="AL566" s="10"/>
      <c r="AM566" s="10"/>
      <c r="AN566" s="10"/>
      <c r="AO566" s="16"/>
      <c r="AP566" s="10"/>
      <c r="AQ566" s="10"/>
      <c r="AR566" s="10"/>
      <c r="AS566" s="17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</row>
    <row r="567" spans="1:62" ht="12.75" customHeight="1">
      <c r="A567" s="10"/>
      <c r="B567" s="10"/>
      <c r="C567" s="10"/>
      <c r="D567" s="11"/>
      <c r="E567" s="11"/>
      <c r="F567" s="11"/>
      <c r="G567" s="12"/>
      <c r="H567" s="12"/>
      <c r="I567" s="12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  <c r="AA567" s="14"/>
      <c r="AB567" s="14"/>
      <c r="AC567" s="10"/>
      <c r="AD567" s="15"/>
      <c r="AE567" s="15"/>
      <c r="AF567" s="15"/>
      <c r="AG567" s="15"/>
      <c r="AH567" s="10"/>
      <c r="AI567" s="10"/>
      <c r="AJ567" s="10"/>
      <c r="AK567" s="10"/>
      <c r="AL567" s="10"/>
      <c r="AM567" s="10"/>
      <c r="AN567" s="10"/>
      <c r="AO567" s="16"/>
      <c r="AP567" s="10"/>
      <c r="AQ567" s="10"/>
      <c r="AR567" s="10"/>
      <c r="AS567" s="17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</row>
    <row r="568" spans="1:62" ht="12.75" customHeight="1">
      <c r="A568" s="10"/>
      <c r="B568" s="10"/>
      <c r="C568" s="10"/>
      <c r="D568" s="11"/>
      <c r="E568" s="11"/>
      <c r="F568" s="11"/>
      <c r="G568" s="12"/>
      <c r="H568" s="12"/>
      <c r="I568" s="12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4"/>
      <c r="AA568" s="14"/>
      <c r="AB568" s="14"/>
      <c r="AC568" s="10"/>
      <c r="AD568" s="15"/>
      <c r="AE568" s="15"/>
      <c r="AF568" s="15"/>
      <c r="AG568" s="15"/>
      <c r="AH568" s="10"/>
      <c r="AI568" s="10"/>
      <c r="AJ568" s="10"/>
      <c r="AK568" s="10"/>
      <c r="AL568" s="10"/>
      <c r="AM568" s="10"/>
      <c r="AN568" s="10"/>
      <c r="AO568" s="16"/>
      <c r="AP568" s="10"/>
      <c r="AQ568" s="10"/>
      <c r="AR568" s="10"/>
      <c r="AS568" s="17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</row>
    <row r="569" spans="1:62" ht="12.75" customHeight="1">
      <c r="A569" s="10"/>
      <c r="B569" s="10"/>
      <c r="C569" s="10"/>
      <c r="D569" s="11"/>
      <c r="E569" s="11"/>
      <c r="F569" s="11"/>
      <c r="G569" s="12"/>
      <c r="H569" s="12"/>
      <c r="I569" s="12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  <c r="AA569" s="14"/>
      <c r="AB569" s="14"/>
      <c r="AC569" s="10"/>
      <c r="AD569" s="15"/>
      <c r="AE569" s="15"/>
      <c r="AF569" s="15"/>
      <c r="AG569" s="15"/>
      <c r="AH569" s="10"/>
      <c r="AI569" s="10"/>
      <c r="AJ569" s="10"/>
      <c r="AK569" s="10"/>
      <c r="AL569" s="10"/>
      <c r="AM569" s="10"/>
      <c r="AN569" s="10"/>
      <c r="AO569" s="16"/>
      <c r="AP569" s="10"/>
      <c r="AQ569" s="10"/>
      <c r="AR569" s="10"/>
      <c r="AS569" s="17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</row>
    <row r="570" spans="1:62" ht="12.75" customHeight="1">
      <c r="A570" s="10"/>
      <c r="B570" s="10"/>
      <c r="C570" s="10"/>
      <c r="D570" s="11"/>
      <c r="E570" s="11"/>
      <c r="F570" s="11"/>
      <c r="G570" s="12"/>
      <c r="H570" s="12"/>
      <c r="I570" s="12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4"/>
      <c r="AA570" s="14"/>
      <c r="AB570" s="14"/>
      <c r="AC570" s="10"/>
      <c r="AD570" s="15"/>
      <c r="AE570" s="15"/>
      <c r="AF570" s="15"/>
      <c r="AG570" s="15"/>
      <c r="AH570" s="10"/>
      <c r="AI570" s="10"/>
      <c r="AJ570" s="10"/>
      <c r="AK570" s="10"/>
      <c r="AL570" s="10"/>
      <c r="AM570" s="10"/>
      <c r="AN570" s="10"/>
      <c r="AO570" s="16"/>
      <c r="AP570" s="10"/>
      <c r="AQ570" s="10"/>
      <c r="AR570" s="10"/>
      <c r="AS570" s="17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</row>
    <row r="571" spans="1:62" ht="12.75" customHeight="1">
      <c r="A571" s="10"/>
      <c r="B571" s="10"/>
      <c r="C571" s="10"/>
      <c r="D571" s="11"/>
      <c r="E571" s="11"/>
      <c r="F571" s="11"/>
      <c r="G571" s="12"/>
      <c r="H571" s="12"/>
      <c r="I571" s="12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  <c r="AA571" s="14"/>
      <c r="AB571" s="14"/>
      <c r="AC571" s="10"/>
      <c r="AD571" s="15"/>
      <c r="AE571" s="15"/>
      <c r="AF571" s="15"/>
      <c r="AG571" s="15"/>
      <c r="AH571" s="10"/>
      <c r="AI571" s="10"/>
      <c r="AJ571" s="10"/>
      <c r="AK571" s="10"/>
      <c r="AL571" s="10"/>
      <c r="AM571" s="10"/>
      <c r="AN571" s="10"/>
      <c r="AO571" s="16"/>
      <c r="AP571" s="10"/>
      <c r="AQ571" s="10"/>
      <c r="AR571" s="10"/>
      <c r="AS571" s="17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</row>
    <row r="572" spans="1:62" ht="12.75" customHeight="1">
      <c r="A572" s="10"/>
      <c r="B572" s="10"/>
      <c r="C572" s="10"/>
      <c r="D572" s="11"/>
      <c r="E572" s="11"/>
      <c r="F572" s="11"/>
      <c r="G572" s="12"/>
      <c r="H572" s="12"/>
      <c r="I572" s="12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4"/>
      <c r="AA572" s="14"/>
      <c r="AB572" s="14"/>
      <c r="AC572" s="10"/>
      <c r="AD572" s="15"/>
      <c r="AE572" s="15"/>
      <c r="AF572" s="15"/>
      <c r="AG572" s="15"/>
      <c r="AH572" s="10"/>
      <c r="AI572" s="10"/>
      <c r="AJ572" s="10"/>
      <c r="AK572" s="10"/>
      <c r="AL572" s="10"/>
      <c r="AM572" s="10"/>
      <c r="AN572" s="10"/>
      <c r="AO572" s="16"/>
      <c r="AP572" s="10"/>
      <c r="AQ572" s="10"/>
      <c r="AR572" s="10"/>
      <c r="AS572" s="17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</row>
    <row r="573" spans="1:62" ht="12.75" customHeight="1">
      <c r="A573" s="10"/>
      <c r="B573" s="10"/>
      <c r="C573" s="10"/>
      <c r="D573" s="11"/>
      <c r="E573" s="11"/>
      <c r="F573" s="11"/>
      <c r="G573" s="12"/>
      <c r="H573" s="12"/>
      <c r="I573" s="12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  <c r="AA573" s="14"/>
      <c r="AB573" s="14"/>
      <c r="AC573" s="10"/>
      <c r="AD573" s="15"/>
      <c r="AE573" s="15"/>
      <c r="AF573" s="15"/>
      <c r="AG573" s="15"/>
      <c r="AH573" s="10"/>
      <c r="AI573" s="10"/>
      <c r="AJ573" s="10"/>
      <c r="AK573" s="10"/>
      <c r="AL573" s="10"/>
      <c r="AM573" s="10"/>
      <c r="AN573" s="10"/>
      <c r="AO573" s="16"/>
      <c r="AP573" s="10"/>
      <c r="AQ573" s="10"/>
      <c r="AR573" s="10"/>
      <c r="AS573" s="17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</row>
    <row r="574" spans="1:62" ht="12.75" customHeight="1">
      <c r="A574" s="10"/>
      <c r="B574" s="10"/>
      <c r="C574" s="10"/>
      <c r="D574" s="11"/>
      <c r="E574" s="11"/>
      <c r="F574" s="11"/>
      <c r="G574" s="12"/>
      <c r="H574" s="12"/>
      <c r="I574" s="12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4"/>
      <c r="AA574" s="14"/>
      <c r="AB574" s="14"/>
      <c r="AC574" s="10"/>
      <c r="AD574" s="15"/>
      <c r="AE574" s="15"/>
      <c r="AF574" s="15"/>
      <c r="AG574" s="15"/>
      <c r="AH574" s="10"/>
      <c r="AI574" s="10"/>
      <c r="AJ574" s="10"/>
      <c r="AK574" s="10"/>
      <c r="AL574" s="10"/>
      <c r="AM574" s="10"/>
      <c r="AN574" s="10"/>
      <c r="AO574" s="16"/>
      <c r="AP574" s="10"/>
      <c r="AQ574" s="10"/>
      <c r="AR574" s="10"/>
      <c r="AS574" s="17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</row>
    <row r="575" spans="1:62" ht="12.75" customHeight="1">
      <c r="A575" s="10"/>
      <c r="B575" s="10"/>
      <c r="C575" s="10"/>
      <c r="D575" s="11"/>
      <c r="E575" s="11"/>
      <c r="F575" s="11"/>
      <c r="G575" s="12"/>
      <c r="H575" s="12"/>
      <c r="I575" s="12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  <c r="AA575" s="14"/>
      <c r="AB575" s="14"/>
      <c r="AC575" s="10"/>
      <c r="AD575" s="15"/>
      <c r="AE575" s="15"/>
      <c r="AF575" s="15"/>
      <c r="AG575" s="15"/>
      <c r="AH575" s="10"/>
      <c r="AI575" s="10"/>
      <c r="AJ575" s="10"/>
      <c r="AK575" s="10"/>
      <c r="AL575" s="10"/>
      <c r="AM575" s="10"/>
      <c r="AN575" s="10"/>
      <c r="AO575" s="16"/>
      <c r="AP575" s="10"/>
      <c r="AQ575" s="10"/>
      <c r="AR575" s="10"/>
      <c r="AS575" s="17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</row>
    <row r="576" spans="1:62" ht="12.75" customHeight="1">
      <c r="A576" s="10"/>
      <c r="B576" s="10"/>
      <c r="C576" s="10"/>
      <c r="D576" s="11"/>
      <c r="E576" s="11"/>
      <c r="F576" s="11"/>
      <c r="G576" s="12"/>
      <c r="H576" s="12"/>
      <c r="I576" s="12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4"/>
      <c r="AA576" s="14"/>
      <c r="AB576" s="14"/>
      <c r="AC576" s="10"/>
      <c r="AD576" s="15"/>
      <c r="AE576" s="15"/>
      <c r="AF576" s="15"/>
      <c r="AG576" s="15"/>
      <c r="AH576" s="10"/>
      <c r="AI576" s="10"/>
      <c r="AJ576" s="10"/>
      <c r="AK576" s="10"/>
      <c r="AL576" s="10"/>
      <c r="AM576" s="10"/>
      <c r="AN576" s="10"/>
      <c r="AO576" s="16"/>
      <c r="AP576" s="10"/>
      <c r="AQ576" s="10"/>
      <c r="AR576" s="10"/>
      <c r="AS576" s="17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</row>
    <row r="577" spans="1:62" ht="12.75" customHeight="1">
      <c r="A577" s="10"/>
      <c r="B577" s="10"/>
      <c r="C577" s="10"/>
      <c r="D577" s="11"/>
      <c r="E577" s="11"/>
      <c r="F577" s="11"/>
      <c r="G577" s="12"/>
      <c r="H577" s="12"/>
      <c r="I577" s="12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  <c r="AA577" s="14"/>
      <c r="AB577" s="14"/>
      <c r="AC577" s="10"/>
      <c r="AD577" s="15"/>
      <c r="AE577" s="15"/>
      <c r="AF577" s="15"/>
      <c r="AG577" s="15"/>
      <c r="AH577" s="10"/>
      <c r="AI577" s="10"/>
      <c r="AJ577" s="10"/>
      <c r="AK577" s="10"/>
      <c r="AL577" s="10"/>
      <c r="AM577" s="10"/>
      <c r="AN577" s="10"/>
      <c r="AO577" s="16"/>
      <c r="AP577" s="10"/>
      <c r="AQ577" s="10"/>
      <c r="AR577" s="10"/>
      <c r="AS577" s="17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</row>
    <row r="578" spans="1:62" ht="12.75" customHeight="1">
      <c r="A578" s="10"/>
      <c r="B578" s="10"/>
      <c r="C578" s="10"/>
      <c r="D578" s="11"/>
      <c r="E578" s="11"/>
      <c r="F578" s="11"/>
      <c r="G578" s="12"/>
      <c r="H578" s="12"/>
      <c r="I578" s="12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4"/>
      <c r="AA578" s="14"/>
      <c r="AB578" s="14"/>
      <c r="AC578" s="10"/>
      <c r="AD578" s="15"/>
      <c r="AE578" s="15"/>
      <c r="AF578" s="15"/>
      <c r="AG578" s="15"/>
      <c r="AH578" s="10"/>
      <c r="AI578" s="10"/>
      <c r="AJ578" s="10"/>
      <c r="AK578" s="10"/>
      <c r="AL578" s="10"/>
      <c r="AM578" s="10"/>
      <c r="AN578" s="10"/>
      <c r="AO578" s="16"/>
      <c r="AP578" s="10"/>
      <c r="AQ578" s="10"/>
      <c r="AR578" s="10"/>
      <c r="AS578" s="17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</row>
    <row r="579" spans="1:62" ht="12.75" customHeight="1">
      <c r="A579" s="10"/>
      <c r="B579" s="10"/>
      <c r="C579" s="10"/>
      <c r="D579" s="11"/>
      <c r="E579" s="11"/>
      <c r="F579" s="11"/>
      <c r="G579" s="12"/>
      <c r="H579" s="12"/>
      <c r="I579" s="12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  <c r="AA579" s="14"/>
      <c r="AB579" s="14"/>
      <c r="AC579" s="10"/>
      <c r="AD579" s="15"/>
      <c r="AE579" s="15"/>
      <c r="AF579" s="15"/>
      <c r="AG579" s="15"/>
      <c r="AH579" s="10"/>
      <c r="AI579" s="10"/>
      <c r="AJ579" s="10"/>
      <c r="AK579" s="10"/>
      <c r="AL579" s="10"/>
      <c r="AM579" s="10"/>
      <c r="AN579" s="10"/>
      <c r="AO579" s="16"/>
      <c r="AP579" s="10"/>
      <c r="AQ579" s="10"/>
      <c r="AR579" s="10"/>
      <c r="AS579" s="17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</row>
    <row r="580" spans="1:62" ht="12.75" customHeight="1">
      <c r="A580" s="10"/>
      <c r="B580" s="10"/>
      <c r="C580" s="10"/>
      <c r="D580" s="11"/>
      <c r="E580" s="11"/>
      <c r="F580" s="11"/>
      <c r="G580" s="12"/>
      <c r="H580" s="12"/>
      <c r="I580" s="12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4"/>
      <c r="AA580" s="14"/>
      <c r="AB580" s="14"/>
      <c r="AC580" s="10"/>
      <c r="AD580" s="15"/>
      <c r="AE580" s="15"/>
      <c r="AF580" s="15"/>
      <c r="AG580" s="15"/>
      <c r="AH580" s="10"/>
      <c r="AI580" s="10"/>
      <c r="AJ580" s="10"/>
      <c r="AK580" s="10"/>
      <c r="AL580" s="10"/>
      <c r="AM580" s="10"/>
      <c r="AN580" s="10"/>
      <c r="AO580" s="16"/>
      <c r="AP580" s="10"/>
      <c r="AQ580" s="10"/>
      <c r="AR580" s="10"/>
      <c r="AS580" s="17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</row>
    <row r="581" spans="1:62" ht="12.75" customHeight="1">
      <c r="A581" s="10"/>
      <c r="B581" s="10"/>
      <c r="C581" s="10"/>
      <c r="D581" s="11"/>
      <c r="E581" s="11"/>
      <c r="F581" s="11"/>
      <c r="G581" s="12"/>
      <c r="H581" s="12"/>
      <c r="I581" s="12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  <c r="AA581" s="14"/>
      <c r="AB581" s="14"/>
      <c r="AC581" s="10"/>
      <c r="AD581" s="15"/>
      <c r="AE581" s="15"/>
      <c r="AF581" s="15"/>
      <c r="AG581" s="15"/>
      <c r="AH581" s="10"/>
      <c r="AI581" s="10"/>
      <c r="AJ581" s="10"/>
      <c r="AK581" s="10"/>
      <c r="AL581" s="10"/>
      <c r="AM581" s="10"/>
      <c r="AN581" s="10"/>
      <c r="AO581" s="16"/>
      <c r="AP581" s="10"/>
      <c r="AQ581" s="10"/>
      <c r="AR581" s="10"/>
      <c r="AS581" s="17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</row>
    <row r="582" spans="1:62" ht="12.75" customHeight="1">
      <c r="A582" s="10"/>
      <c r="B582" s="10"/>
      <c r="C582" s="10"/>
      <c r="D582" s="11"/>
      <c r="E582" s="11"/>
      <c r="F582" s="11"/>
      <c r="G582" s="12"/>
      <c r="H582" s="12"/>
      <c r="I582" s="12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4"/>
      <c r="AA582" s="14"/>
      <c r="AB582" s="14"/>
      <c r="AC582" s="10"/>
      <c r="AD582" s="15"/>
      <c r="AE582" s="15"/>
      <c r="AF582" s="15"/>
      <c r="AG582" s="15"/>
      <c r="AH582" s="10"/>
      <c r="AI582" s="10"/>
      <c r="AJ582" s="10"/>
      <c r="AK582" s="10"/>
      <c r="AL582" s="10"/>
      <c r="AM582" s="10"/>
      <c r="AN582" s="10"/>
      <c r="AO582" s="16"/>
      <c r="AP582" s="10"/>
      <c r="AQ582" s="10"/>
      <c r="AR582" s="10"/>
      <c r="AS582" s="17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</row>
    <row r="583" spans="1:62" ht="12.75" customHeight="1">
      <c r="A583" s="10"/>
      <c r="B583" s="10"/>
      <c r="C583" s="10"/>
      <c r="D583" s="11"/>
      <c r="E583" s="11"/>
      <c r="F583" s="11"/>
      <c r="G583" s="12"/>
      <c r="H583" s="12"/>
      <c r="I583" s="12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  <c r="AA583" s="14"/>
      <c r="AB583" s="14"/>
      <c r="AC583" s="10"/>
      <c r="AD583" s="15"/>
      <c r="AE583" s="15"/>
      <c r="AF583" s="15"/>
      <c r="AG583" s="15"/>
      <c r="AH583" s="10"/>
      <c r="AI583" s="10"/>
      <c r="AJ583" s="10"/>
      <c r="AK583" s="10"/>
      <c r="AL583" s="10"/>
      <c r="AM583" s="10"/>
      <c r="AN583" s="10"/>
      <c r="AO583" s="16"/>
      <c r="AP583" s="10"/>
      <c r="AQ583" s="10"/>
      <c r="AR583" s="10"/>
      <c r="AS583" s="17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</row>
    <row r="584" spans="1:62" ht="12.75" customHeight="1">
      <c r="A584" s="10"/>
      <c r="B584" s="10"/>
      <c r="C584" s="10"/>
      <c r="D584" s="11"/>
      <c r="E584" s="11"/>
      <c r="F584" s="11"/>
      <c r="G584" s="12"/>
      <c r="H584" s="12"/>
      <c r="I584" s="12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4"/>
      <c r="AA584" s="14"/>
      <c r="AB584" s="14"/>
      <c r="AC584" s="10"/>
      <c r="AD584" s="15"/>
      <c r="AE584" s="15"/>
      <c r="AF584" s="15"/>
      <c r="AG584" s="15"/>
      <c r="AH584" s="10"/>
      <c r="AI584" s="10"/>
      <c r="AJ584" s="10"/>
      <c r="AK584" s="10"/>
      <c r="AL584" s="10"/>
      <c r="AM584" s="10"/>
      <c r="AN584" s="10"/>
      <c r="AO584" s="16"/>
      <c r="AP584" s="10"/>
      <c r="AQ584" s="10"/>
      <c r="AR584" s="10"/>
      <c r="AS584" s="17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</row>
    <row r="585" spans="1:62" ht="12.75" customHeight="1">
      <c r="A585" s="10"/>
      <c r="B585" s="10"/>
      <c r="C585" s="10"/>
      <c r="D585" s="11"/>
      <c r="E585" s="11"/>
      <c r="F585" s="11"/>
      <c r="G585" s="12"/>
      <c r="H585" s="12"/>
      <c r="I585" s="12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  <c r="AA585" s="14"/>
      <c r="AB585" s="14"/>
      <c r="AC585" s="10"/>
      <c r="AD585" s="15"/>
      <c r="AE585" s="15"/>
      <c r="AF585" s="15"/>
      <c r="AG585" s="15"/>
      <c r="AH585" s="10"/>
      <c r="AI585" s="10"/>
      <c r="AJ585" s="10"/>
      <c r="AK585" s="10"/>
      <c r="AL585" s="10"/>
      <c r="AM585" s="10"/>
      <c r="AN585" s="10"/>
      <c r="AO585" s="16"/>
      <c r="AP585" s="10"/>
      <c r="AQ585" s="10"/>
      <c r="AR585" s="10"/>
      <c r="AS585" s="17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</row>
    <row r="586" spans="1:62" ht="12.75" customHeight="1">
      <c r="A586" s="10"/>
      <c r="B586" s="10"/>
      <c r="C586" s="10"/>
      <c r="D586" s="11"/>
      <c r="E586" s="11"/>
      <c r="F586" s="11"/>
      <c r="G586" s="12"/>
      <c r="H586" s="12"/>
      <c r="I586" s="12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4"/>
      <c r="AA586" s="14"/>
      <c r="AB586" s="14"/>
      <c r="AC586" s="10"/>
      <c r="AD586" s="15"/>
      <c r="AE586" s="15"/>
      <c r="AF586" s="15"/>
      <c r="AG586" s="15"/>
      <c r="AH586" s="10"/>
      <c r="AI586" s="10"/>
      <c r="AJ586" s="10"/>
      <c r="AK586" s="10"/>
      <c r="AL586" s="10"/>
      <c r="AM586" s="10"/>
      <c r="AN586" s="10"/>
      <c r="AO586" s="16"/>
      <c r="AP586" s="10"/>
      <c r="AQ586" s="10"/>
      <c r="AR586" s="10"/>
      <c r="AS586" s="17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</row>
    <row r="587" spans="1:62" ht="12.75" customHeight="1">
      <c r="A587" s="10"/>
      <c r="B587" s="10"/>
      <c r="C587" s="10"/>
      <c r="D587" s="11"/>
      <c r="E587" s="11"/>
      <c r="F587" s="11"/>
      <c r="G587" s="12"/>
      <c r="H587" s="12"/>
      <c r="I587" s="12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  <c r="AA587" s="14"/>
      <c r="AB587" s="14"/>
      <c r="AC587" s="10"/>
      <c r="AD587" s="15"/>
      <c r="AE587" s="15"/>
      <c r="AF587" s="15"/>
      <c r="AG587" s="15"/>
      <c r="AH587" s="10"/>
      <c r="AI587" s="10"/>
      <c r="AJ587" s="10"/>
      <c r="AK587" s="10"/>
      <c r="AL587" s="10"/>
      <c r="AM587" s="10"/>
      <c r="AN587" s="10"/>
      <c r="AO587" s="16"/>
      <c r="AP587" s="10"/>
      <c r="AQ587" s="10"/>
      <c r="AR587" s="10"/>
      <c r="AS587" s="17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</row>
    <row r="588" spans="1:62" ht="12.75" customHeight="1">
      <c r="A588" s="10"/>
      <c r="B588" s="10"/>
      <c r="C588" s="10"/>
      <c r="D588" s="11"/>
      <c r="E588" s="11"/>
      <c r="F588" s="11"/>
      <c r="G588" s="12"/>
      <c r="H588" s="12"/>
      <c r="I588" s="12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4"/>
      <c r="AA588" s="14"/>
      <c r="AB588" s="14"/>
      <c r="AC588" s="10"/>
      <c r="AD588" s="15"/>
      <c r="AE588" s="15"/>
      <c r="AF588" s="15"/>
      <c r="AG588" s="15"/>
      <c r="AH588" s="10"/>
      <c r="AI588" s="10"/>
      <c r="AJ588" s="10"/>
      <c r="AK588" s="10"/>
      <c r="AL588" s="10"/>
      <c r="AM588" s="10"/>
      <c r="AN588" s="10"/>
      <c r="AO588" s="16"/>
      <c r="AP588" s="10"/>
      <c r="AQ588" s="10"/>
      <c r="AR588" s="10"/>
      <c r="AS588" s="17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</row>
    <row r="589" spans="1:62" ht="12.75" customHeight="1">
      <c r="A589" s="10"/>
      <c r="B589" s="10"/>
      <c r="C589" s="10"/>
      <c r="D589" s="11"/>
      <c r="E589" s="11"/>
      <c r="F589" s="11"/>
      <c r="G589" s="12"/>
      <c r="H589" s="12"/>
      <c r="I589" s="12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  <c r="AA589" s="14"/>
      <c r="AB589" s="14"/>
      <c r="AC589" s="10"/>
      <c r="AD589" s="15"/>
      <c r="AE589" s="15"/>
      <c r="AF589" s="15"/>
      <c r="AG589" s="15"/>
      <c r="AH589" s="10"/>
      <c r="AI589" s="10"/>
      <c r="AJ589" s="10"/>
      <c r="AK589" s="10"/>
      <c r="AL589" s="10"/>
      <c r="AM589" s="10"/>
      <c r="AN589" s="10"/>
      <c r="AO589" s="16"/>
      <c r="AP589" s="10"/>
      <c r="AQ589" s="10"/>
      <c r="AR589" s="10"/>
      <c r="AS589" s="17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</row>
    <row r="590" spans="1:62" ht="12.75" customHeight="1">
      <c r="A590" s="10"/>
      <c r="B590" s="10"/>
      <c r="C590" s="10"/>
      <c r="D590" s="11"/>
      <c r="E590" s="11"/>
      <c r="F590" s="11"/>
      <c r="G590" s="12"/>
      <c r="H590" s="12"/>
      <c r="I590" s="12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4"/>
      <c r="AA590" s="14"/>
      <c r="AB590" s="14"/>
      <c r="AC590" s="10"/>
      <c r="AD590" s="15"/>
      <c r="AE590" s="15"/>
      <c r="AF590" s="15"/>
      <c r="AG590" s="15"/>
      <c r="AH590" s="10"/>
      <c r="AI590" s="10"/>
      <c r="AJ590" s="10"/>
      <c r="AK590" s="10"/>
      <c r="AL590" s="10"/>
      <c r="AM590" s="10"/>
      <c r="AN590" s="10"/>
      <c r="AO590" s="16"/>
      <c r="AP590" s="10"/>
      <c r="AQ590" s="10"/>
      <c r="AR590" s="10"/>
      <c r="AS590" s="17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</row>
    <row r="591" spans="1:62" ht="12.75" customHeight="1">
      <c r="A591" s="10"/>
      <c r="B591" s="10"/>
      <c r="C591" s="10"/>
      <c r="D591" s="11"/>
      <c r="E591" s="11"/>
      <c r="F591" s="11"/>
      <c r="G591" s="12"/>
      <c r="H591" s="12"/>
      <c r="I591" s="12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  <c r="AA591" s="14"/>
      <c r="AB591" s="14"/>
      <c r="AC591" s="10"/>
      <c r="AD591" s="15"/>
      <c r="AE591" s="15"/>
      <c r="AF591" s="15"/>
      <c r="AG591" s="15"/>
      <c r="AH591" s="10"/>
      <c r="AI591" s="10"/>
      <c r="AJ591" s="10"/>
      <c r="AK591" s="10"/>
      <c r="AL591" s="10"/>
      <c r="AM591" s="10"/>
      <c r="AN591" s="10"/>
      <c r="AO591" s="16"/>
      <c r="AP591" s="10"/>
      <c r="AQ591" s="10"/>
      <c r="AR591" s="10"/>
      <c r="AS591" s="17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</row>
    <row r="592" spans="1:62" ht="12.75" customHeight="1">
      <c r="A592" s="10"/>
      <c r="B592" s="10"/>
      <c r="C592" s="10"/>
      <c r="D592" s="11"/>
      <c r="E592" s="11"/>
      <c r="F592" s="11"/>
      <c r="G592" s="12"/>
      <c r="H592" s="12"/>
      <c r="I592" s="12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4"/>
      <c r="AA592" s="14"/>
      <c r="AB592" s="14"/>
      <c r="AC592" s="10"/>
      <c r="AD592" s="15"/>
      <c r="AE592" s="15"/>
      <c r="AF592" s="15"/>
      <c r="AG592" s="15"/>
      <c r="AH592" s="10"/>
      <c r="AI592" s="10"/>
      <c r="AJ592" s="10"/>
      <c r="AK592" s="10"/>
      <c r="AL592" s="10"/>
      <c r="AM592" s="10"/>
      <c r="AN592" s="10"/>
      <c r="AO592" s="16"/>
      <c r="AP592" s="10"/>
      <c r="AQ592" s="10"/>
      <c r="AR592" s="10"/>
      <c r="AS592" s="17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</row>
    <row r="593" spans="1:62" ht="12.75" customHeight="1">
      <c r="A593" s="10"/>
      <c r="B593" s="10"/>
      <c r="C593" s="10"/>
      <c r="D593" s="11"/>
      <c r="E593" s="11"/>
      <c r="F593" s="11"/>
      <c r="G593" s="12"/>
      <c r="H593" s="12"/>
      <c r="I593" s="12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  <c r="AA593" s="14"/>
      <c r="AB593" s="14"/>
      <c r="AC593" s="10"/>
      <c r="AD593" s="15"/>
      <c r="AE593" s="15"/>
      <c r="AF593" s="15"/>
      <c r="AG593" s="15"/>
      <c r="AH593" s="10"/>
      <c r="AI593" s="10"/>
      <c r="AJ593" s="10"/>
      <c r="AK593" s="10"/>
      <c r="AL593" s="10"/>
      <c r="AM593" s="10"/>
      <c r="AN593" s="10"/>
      <c r="AO593" s="16"/>
      <c r="AP593" s="10"/>
      <c r="AQ593" s="10"/>
      <c r="AR593" s="10"/>
      <c r="AS593" s="17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</row>
    <row r="594" spans="1:62" ht="12.75" customHeight="1">
      <c r="A594" s="10"/>
      <c r="B594" s="10"/>
      <c r="C594" s="10"/>
      <c r="D594" s="11"/>
      <c r="E594" s="11"/>
      <c r="F594" s="11"/>
      <c r="G594" s="12"/>
      <c r="H594" s="12"/>
      <c r="I594" s="12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4"/>
      <c r="AA594" s="14"/>
      <c r="AB594" s="14"/>
      <c r="AC594" s="10"/>
      <c r="AD594" s="15"/>
      <c r="AE594" s="15"/>
      <c r="AF594" s="15"/>
      <c r="AG594" s="15"/>
      <c r="AH594" s="10"/>
      <c r="AI594" s="10"/>
      <c r="AJ594" s="10"/>
      <c r="AK594" s="10"/>
      <c r="AL594" s="10"/>
      <c r="AM594" s="10"/>
      <c r="AN594" s="10"/>
      <c r="AO594" s="16"/>
      <c r="AP594" s="10"/>
      <c r="AQ594" s="10"/>
      <c r="AR594" s="10"/>
      <c r="AS594" s="17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</row>
    <row r="595" spans="1:62" ht="12.75" customHeight="1">
      <c r="A595" s="10"/>
      <c r="B595" s="10"/>
      <c r="C595" s="10"/>
      <c r="D595" s="11"/>
      <c r="E595" s="11"/>
      <c r="F595" s="11"/>
      <c r="G595" s="12"/>
      <c r="H595" s="12"/>
      <c r="I595" s="12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  <c r="AA595" s="14"/>
      <c r="AB595" s="14"/>
      <c r="AC595" s="10"/>
      <c r="AD595" s="15"/>
      <c r="AE595" s="15"/>
      <c r="AF595" s="15"/>
      <c r="AG595" s="15"/>
      <c r="AH595" s="10"/>
      <c r="AI595" s="10"/>
      <c r="AJ595" s="10"/>
      <c r="AK595" s="10"/>
      <c r="AL595" s="10"/>
      <c r="AM595" s="10"/>
      <c r="AN595" s="10"/>
      <c r="AO595" s="16"/>
      <c r="AP595" s="10"/>
      <c r="AQ595" s="10"/>
      <c r="AR595" s="10"/>
      <c r="AS595" s="17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</row>
    <row r="596" spans="1:62" ht="12.75" customHeight="1">
      <c r="A596" s="10"/>
      <c r="B596" s="10"/>
      <c r="C596" s="10"/>
      <c r="D596" s="11"/>
      <c r="E596" s="11"/>
      <c r="F596" s="11"/>
      <c r="G596" s="12"/>
      <c r="H596" s="12"/>
      <c r="I596" s="12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4"/>
      <c r="AA596" s="14"/>
      <c r="AB596" s="14"/>
      <c r="AC596" s="10"/>
      <c r="AD596" s="15"/>
      <c r="AE596" s="15"/>
      <c r="AF596" s="15"/>
      <c r="AG596" s="15"/>
      <c r="AH596" s="10"/>
      <c r="AI596" s="10"/>
      <c r="AJ596" s="10"/>
      <c r="AK596" s="10"/>
      <c r="AL596" s="10"/>
      <c r="AM596" s="10"/>
      <c r="AN596" s="10"/>
      <c r="AO596" s="16"/>
      <c r="AP596" s="10"/>
      <c r="AQ596" s="10"/>
      <c r="AR596" s="10"/>
      <c r="AS596" s="17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</row>
    <row r="597" spans="1:62" ht="12.75" customHeight="1">
      <c r="A597" s="10"/>
      <c r="B597" s="10"/>
      <c r="C597" s="10"/>
      <c r="D597" s="11"/>
      <c r="E597" s="11"/>
      <c r="F597" s="11"/>
      <c r="G597" s="12"/>
      <c r="H597" s="12"/>
      <c r="I597" s="12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  <c r="AA597" s="14"/>
      <c r="AB597" s="14"/>
      <c r="AC597" s="10"/>
      <c r="AD597" s="15"/>
      <c r="AE597" s="15"/>
      <c r="AF597" s="15"/>
      <c r="AG597" s="15"/>
      <c r="AH597" s="10"/>
      <c r="AI597" s="10"/>
      <c r="AJ597" s="10"/>
      <c r="AK597" s="10"/>
      <c r="AL597" s="10"/>
      <c r="AM597" s="10"/>
      <c r="AN597" s="10"/>
      <c r="AO597" s="16"/>
      <c r="AP597" s="10"/>
      <c r="AQ597" s="10"/>
      <c r="AR597" s="10"/>
      <c r="AS597" s="17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</row>
    <row r="598" spans="1:62" ht="12.75" customHeight="1">
      <c r="A598" s="10"/>
      <c r="B598" s="10"/>
      <c r="C598" s="10"/>
      <c r="D598" s="11"/>
      <c r="E598" s="11"/>
      <c r="F598" s="11"/>
      <c r="G598" s="12"/>
      <c r="H598" s="12"/>
      <c r="I598" s="12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4"/>
      <c r="AA598" s="14"/>
      <c r="AB598" s="14"/>
      <c r="AC598" s="10"/>
      <c r="AD598" s="15"/>
      <c r="AE598" s="15"/>
      <c r="AF598" s="15"/>
      <c r="AG598" s="15"/>
      <c r="AH598" s="10"/>
      <c r="AI598" s="10"/>
      <c r="AJ598" s="10"/>
      <c r="AK598" s="10"/>
      <c r="AL598" s="10"/>
      <c r="AM598" s="10"/>
      <c r="AN598" s="10"/>
      <c r="AO598" s="16"/>
      <c r="AP598" s="10"/>
      <c r="AQ598" s="10"/>
      <c r="AR598" s="10"/>
      <c r="AS598" s="17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</row>
    <row r="599" spans="1:62" ht="12.75" customHeight="1">
      <c r="A599" s="10"/>
      <c r="B599" s="10"/>
      <c r="C599" s="10"/>
      <c r="D599" s="11"/>
      <c r="E599" s="11"/>
      <c r="F599" s="11"/>
      <c r="G599" s="12"/>
      <c r="H599" s="12"/>
      <c r="I599" s="12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  <c r="AA599" s="14"/>
      <c r="AB599" s="14"/>
      <c r="AC599" s="10"/>
      <c r="AD599" s="15"/>
      <c r="AE599" s="15"/>
      <c r="AF599" s="15"/>
      <c r="AG599" s="15"/>
      <c r="AH599" s="10"/>
      <c r="AI599" s="10"/>
      <c r="AJ599" s="10"/>
      <c r="AK599" s="10"/>
      <c r="AL599" s="10"/>
      <c r="AM599" s="10"/>
      <c r="AN599" s="10"/>
      <c r="AO599" s="16"/>
      <c r="AP599" s="10"/>
      <c r="AQ599" s="10"/>
      <c r="AR599" s="10"/>
      <c r="AS599" s="17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</row>
    <row r="600" spans="1:62" ht="12.75" customHeight="1">
      <c r="A600" s="10"/>
      <c r="B600" s="10"/>
      <c r="C600" s="10"/>
      <c r="D600" s="11"/>
      <c r="E600" s="11"/>
      <c r="F600" s="11"/>
      <c r="G600" s="12"/>
      <c r="H600" s="12"/>
      <c r="I600" s="12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4"/>
      <c r="AA600" s="14"/>
      <c r="AB600" s="14"/>
      <c r="AC600" s="10"/>
      <c r="AD600" s="15"/>
      <c r="AE600" s="15"/>
      <c r="AF600" s="15"/>
      <c r="AG600" s="15"/>
      <c r="AH600" s="10"/>
      <c r="AI600" s="10"/>
      <c r="AJ600" s="10"/>
      <c r="AK600" s="10"/>
      <c r="AL600" s="10"/>
      <c r="AM600" s="10"/>
      <c r="AN600" s="10"/>
      <c r="AO600" s="16"/>
      <c r="AP600" s="10"/>
      <c r="AQ600" s="10"/>
      <c r="AR600" s="10"/>
      <c r="AS600" s="17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</row>
    <row r="601" spans="1:62" ht="12.75" customHeight="1">
      <c r="A601" s="10"/>
      <c r="B601" s="10"/>
      <c r="C601" s="10"/>
      <c r="D601" s="11"/>
      <c r="E601" s="11"/>
      <c r="F601" s="11"/>
      <c r="G601" s="12"/>
      <c r="H601" s="12"/>
      <c r="I601" s="12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  <c r="AA601" s="14"/>
      <c r="AB601" s="14"/>
      <c r="AC601" s="10"/>
      <c r="AD601" s="15"/>
      <c r="AE601" s="15"/>
      <c r="AF601" s="15"/>
      <c r="AG601" s="15"/>
      <c r="AH601" s="10"/>
      <c r="AI601" s="10"/>
      <c r="AJ601" s="10"/>
      <c r="AK601" s="10"/>
      <c r="AL601" s="10"/>
      <c r="AM601" s="10"/>
      <c r="AN601" s="10"/>
      <c r="AO601" s="16"/>
      <c r="AP601" s="10"/>
      <c r="AQ601" s="10"/>
      <c r="AR601" s="10"/>
      <c r="AS601" s="17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</row>
    <row r="602" spans="1:62" ht="12.75" customHeight="1">
      <c r="A602" s="10"/>
      <c r="B602" s="10"/>
      <c r="C602" s="10"/>
      <c r="D602" s="11"/>
      <c r="E602" s="11"/>
      <c r="F602" s="11"/>
      <c r="G602" s="12"/>
      <c r="H602" s="12"/>
      <c r="I602" s="12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4"/>
      <c r="AA602" s="14"/>
      <c r="AB602" s="14"/>
      <c r="AC602" s="10"/>
      <c r="AD602" s="15"/>
      <c r="AE602" s="15"/>
      <c r="AF602" s="15"/>
      <c r="AG602" s="15"/>
      <c r="AH602" s="10"/>
      <c r="AI602" s="10"/>
      <c r="AJ602" s="10"/>
      <c r="AK602" s="10"/>
      <c r="AL602" s="10"/>
      <c r="AM602" s="10"/>
      <c r="AN602" s="10"/>
      <c r="AO602" s="16"/>
      <c r="AP602" s="10"/>
      <c r="AQ602" s="10"/>
      <c r="AR602" s="10"/>
      <c r="AS602" s="17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</row>
    <row r="603" spans="1:62" ht="12.75" customHeight="1">
      <c r="A603" s="10"/>
      <c r="B603" s="10"/>
      <c r="C603" s="10"/>
      <c r="D603" s="11"/>
      <c r="E603" s="11"/>
      <c r="F603" s="11"/>
      <c r="G603" s="12"/>
      <c r="H603" s="12"/>
      <c r="I603" s="12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  <c r="AA603" s="14"/>
      <c r="AB603" s="14"/>
      <c r="AC603" s="10"/>
      <c r="AD603" s="15"/>
      <c r="AE603" s="15"/>
      <c r="AF603" s="15"/>
      <c r="AG603" s="15"/>
      <c r="AH603" s="10"/>
      <c r="AI603" s="10"/>
      <c r="AJ603" s="10"/>
      <c r="AK603" s="10"/>
      <c r="AL603" s="10"/>
      <c r="AM603" s="10"/>
      <c r="AN603" s="10"/>
      <c r="AO603" s="16"/>
      <c r="AP603" s="10"/>
      <c r="AQ603" s="10"/>
      <c r="AR603" s="10"/>
      <c r="AS603" s="17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</row>
    <row r="604" spans="1:62" ht="12.75" customHeight="1">
      <c r="A604" s="10"/>
      <c r="B604" s="10"/>
      <c r="C604" s="10"/>
      <c r="D604" s="11"/>
      <c r="E604" s="11"/>
      <c r="F604" s="11"/>
      <c r="G604" s="12"/>
      <c r="H604" s="12"/>
      <c r="I604" s="12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4"/>
      <c r="AA604" s="14"/>
      <c r="AB604" s="14"/>
      <c r="AC604" s="10"/>
      <c r="AD604" s="15"/>
      <c r="AE604" s="15"/>
      <c r="AF604" s="15"/>
      <c r="AG604" s="15"/>
      <c r="AH604" s="10"/>
      <c r="AI604" s="10"/>
      <c r="AJ604" s="10"/>
      <c r="AK604" s="10"/>
      <c r="AL604" s="10"/>
      <c r="AM604" s="10"/>
      <c r="AN604" s="10"/>
      <c r="AO604" s="16"/>
      <c r="AP604" s="10"/>
      <c r="AQ604" s="10"/>
      <c r="AR604" s="10"/>
      <c r="AS604" s="17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</row>
    <row r="605" spans="1:62" ht="12.75" customHeight="1">
      <c r="A605" s="10"/>
      <c r="B605" s="10"/>
      <c r="C605" s="10"/>
      <c r="D605" s="11"/>
      <c r="E605" s="11"/>
      <c r="F605" s="11"/>
      <c r="G605" s="12"/>
      <c r="H605" s="12"/>
      <c r="I605" s="12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  <c r="AA605" s="14"/>
      <c r="AB605" s="14"/>
      <c r="AC605" s="10"/>
      <c r="AD605" s="15"/>
      <c r="AE605" s="15"/>
      <c r="AF605" s="15"/>
      <c r="AG605" s="15"/>
      <c r="AH605" s="10"/>
      <c r="AI605" s="10"/>
      <c r="AJ605" s="10"/>
      <c r="AK605" s="10"/>
      <c r="AL605" s="10"/>
      <c r="AM605" s="10"/>
      <c r="AN605" s="10"/>
      <c r="AO605" s="16"/>
      <c r="AP605" s="10"/>
      <c r="AQ605" s="10"/>
      <c r="AR605" s="10"/>
      <c r="AS605" s="17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</row>
    <row r="606" spans="1:62" ht="12.75" customHeight="1">
      <c r="A606" s="10"/>
      <c r="B606" s="10"/>
      <c r="C606" s="10"/>
      <c r="D606" s="11"/>
      <c r="E606" s="11"/>
      <c r="F606" s="11"/>
      <c r="G606" s="12"/>
      <c r="H606" s="12"/>
      <c r="I606" s="12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4"/>
      <c r="AA606" s="14"/>
      <c r="AB606" s="14"/>
      <c r="AC606" s="10"/>
      <c r="AD606" s="15"/>
      <c r="AE606" s="15"/>
      <c r="AF606" s="15"/>
      <c r="AG606" s="15"/>
      <c r="AH606" s="10"/>
      <c r="AI606" s="10"/>
      <c r="AJ606" s="10"/>
      <c r="AK606" s="10"/>
      <c r="AL606" s="10"/>
      <c r="AM606" s="10"/>
      <c r="AN606" s="10"/>
      <c r="AO606" s="16"/>
      <c r="AP606" s="10"/>
      <c r="AQ606" s="10"/>
      <c r="AR606" s="10"/>
      <c r="AS606" s="17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</row>
    <row r="607" spans="1:62" ht="12.75" customHeight="1">
      <c r="A607" s="10"/>
      <c r="B607" s="10"/>
      <c r="C607" s="10"/>
      <c r="D607" s="11"/>
      <c r="E607" s="11"/>
      <c r="F607" s="11"/>
      <c r="G607" s="12"/>
      <c r="H607" s="12"/>
      <c r="I607" s="12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  <c r="AA607" s="14"/>
      <c r="AB607" s="14"/>
      <c r="AC607" s="10"/>
      <c r="AD607" s="15"/>
      <c r="AE607" s="15"/>
      <c r="AF607" s="15"/>
      <c r="AG607" s="15"/>
      <c r="AH607" s="10"/>
      <c r="AI607" s="10"/>
      <c r="AJ607" s="10"/>
      <c r="AK607" s="10"/>
      <c r="AL607" s="10"/>
      <c r="AM607" s="10"/>
      <c r="AN607" s="10"/>
      <c r="AO607" s="16"/>
      <c r="AP607" s="10"/>
      <c r="AQ607" s="10"/>
      <c r="AR607" s="10"/>
      <c r="AS607" s="17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</row>
    <row r="608" spans="1:62" ht="12.75" customHeight="1">
      <c r="A608" s="10"/>
      <c r="B608" s="10"/>
      <c r="C608" s="10"/>
      <c r="D608" s="11"/>
      <c r="E608" s="11"/>
      <c r="F608" s="11"/>
      <c r="G608" s="12"/>
      <c r="H608" s="12"/>
      <c r="I608" s="12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4"/>
      <c r="AA608" s="14"/>
      <c r="AB608" s="14"/>
      <c r="AC608" s="10"/>
      <c r="AD608" s="15"/>
      <c r="AE608" s="15"/>
      <c r="AF608" s="15"/>
      <c r="AG608" s="15"/>
      <c r="AH608" s="10"/>
      <c r="AI608" s="10"/>
      <c r="AJ608" s="10"/>
      <c r="AK608" s="10"/>
      <c r="AL608" s="10"/>
      <c r="AM608" s="10"/>
      <c r="AN608" s="10"/>
      <c r="AO608" s="16"/>
      <c r="AP608" s="10"/>
      <c r="AQ608" s="10"/>
      <c r="AR608" s="10"/>
      <c r="AS608" s="17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</row>
    <row r="609" spans="1:62" ht="12.75" customHeight="1">
      <c r="A609" s="10"/>
      <c r="B609" s="10"/>
      <c r="C609" s="10"/>
      <c r="D609" s="11"/>
      <c r="E609" s="11"/>
      <c r="F609" s="11"/>
      <c r="G609" s="12"/>
      <c r="H609" s="12"/>
      <c r="I609" s="12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  <c r="AA609" s="14"/>
      <c r="AB609" s="14"/>
      <c r="AC609" s="10"/>
      <c r="AD609" s="15"/>
      <c r="AE609" s="15"/>
      <c r="AF609" s="15"/>
      <c r="AG609" s="15"/>
      <c r="AH609" s="10"/>
      <c r="AI609" s="10"/>
      <c r="AJ609" s="10"/>
      <c r="AK609" s="10"/>
      <c r="AL609" s="10"/>
      <c r="AM609" s="10"/>
      <c r="AN609" s="10"/>
      <c r="AO609" s="16"/>
      <c r="AP609" s="10"/>
      <c r="AQ609" s="10"/>
      <c r="AR609" s="10"/>
      <c r="AS609" s="17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</row>
    <row r="610" spans="1:62" ht="12.75" customHeight="1">
      <c r="A610" s="10"/>
      <c r="B610" s="10"/>
      <c r="C610" s="10"/>
      <c r="D610" s="11"/>
      <c r="E610" s="11"/>
      <c r="F610" s="11"/>
      <c r="G610" s="12"/>
      <c r="H610" s="12"/>
      <c r="I610" s="12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4"/>
      <c r="AA610" s="14"/>
      <c r="AB610" s="14"/>
      <c r="AC610" s="10"/>
      <c r="AD610" s="15"/>
      <c r="AE610" s="15"/>
      <c r="AF610" s="15"/>
      <c r="AG610" s="15"/>
      <c r="AH610" s="10"/>
      <c r="AI610" s="10"/>
      <c r="AJ610" s="10"/>
      <c r="AK610" s="10"/>
      <c r="AL610" s="10"/>
      <c r="AM610" s="10"/>
      <c r="AN610" s="10"/>
      <c r="AO610" s="16"/>
      <c r="AP610" s="10"/>
      <c r="AQ610" s="10"/>
      <c r="AR610" s="10"/>
      <c r="AS610" s="17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</row>
    <row r="611" spans="1:62" ht="12.75" customHeight="1">
      <c r="A611" s="10"/>
      <c r="B611" s="10"/>
      <c r="C611" s="10"/>
      <c r="D611" s="11"/>
      <c r="E611" s="11"/>
      <c r="F611" s="11"/>
      <c r="G611" s="12"/>
      <c r="H611" s="12"/>
      <c r="I611" s="12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  <c r="AA611" s="14"/>
      <c r="AB611" s="14"/>
      <c r="AC611" s="10"/>
      <c r="AD611" s="15"/>
      <c r="AE611" s="15"/>
      <c r="AF611" s="15"/>
      <c r="AG611" s="15"/>
      <c r="AH611" s="10"/>
      <c r="AI611" s="10"/>
      <c r="AJ611" s="10"/>
      <c r="AK611" s="10"/>
      <c r="AL611" s="10"/>
      <c r="AM611" s="10"/>
      <c r="AN611" s="10"/>
      <c r="AO611" s="16"/>
      <c r="AP611" s="10"/>
      <c r="AQ611" s="10"/>
      <c r="AR611" s="10"/>
      <c r="AS611" s="17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</row>
    <row r="612" spans="1:62" ht="12.75" customHeight="1">
      <c r="A612" s="10"/>
      <c r="B612" s="10"/>
      <c r="C612" s="10"/>
      <c r="D612" s="11"/>
      <c r="E612" s="11"/>
      <c r="F612" s="11"/>
      <c r="G612" s="12"/>
      <c r="H612" s="12"/>
      <c r="I612" s="12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4"/>
      <c r="AA612" s="14"/>
      <c r="AB612" s="14"/>
      <c r="AC612" s="10"/>
      <c r="AD612" s="15"/>
      <c r="AE612" s="15"/>
      <c r="AF612" s="15"/>
      <c r="AG612" s="15"/>
      <c r="AH612" s="10"/>
      <c r="AI612" s="10"/>
      <c r="AJ612" s="10"/>
      <c r="AK612" s="10"/>
      <c r="AL612" s="10"/>
      <c r="AM612" s="10"/>
      <c r="AN612" s="10"/>
      <c r="AO612" s="16"/>
      <c r="AP612" s="10"/>
      <c r="AQ612" s="10"/>
      <c r="AR612" s="10"/>
      <c r="AS612" s="17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</row>
    <row r="613" spans="1:62" ht="12.75" customHeight="1">
      <c r="A613" s="10"/>
      <c r="B613" s="10"/>
      <c r="C613" s="10"/>
      <c r="D613" s="11"/>
      <c r="E613" s="11"/>
      <c r="F613" s="11"/>
      <c r="G613" s="12"/>
      <c r="H613" s="12"/>
      <c r="I613" s="12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  <c r="AA613" s="14"/>
      <c r="AB613" s="14"/>
      <c r="AC613" s="10"/>
      <c r="AD613" s="15"/>
      <c r="AE613" s="15"/>
      <c r="AF613" s="15"/>
      <c r="AG613" s="15"/>
      <c r="AH613" s="10"/>
      <c r="AI613" s="10"/>
      <c r="AJ613" s="10"/>
      <c r="AK613" s="10"/>
      <c r="AL613" s="10"/>
      <c r="AM613" s="10"/>
      <c r="AN613" s="10"/>
      <c r="AO613" s="16"/>
      <c r="AP613" s="10"/>
      <c r="AQ613" s="10"/>
      <c r="AR613" s="10"/>
      <c r="AS613" s="17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</row>
    <row r="614" spans="1:62" ht="12.75" customHeight="1">
      <c r="A614" s="10"/>
      <c r="B614" s="10"/>
      <c r="C614" s="10"/>
      <c r="D614" s="11"/>
      <c r="E614" s="11"/>
      <c r="F614" s="11"/>
      <c r="G614" s="12"/>
      <c r="H614" s="12"/>
      <c r="I614" s="12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4"/>
      <c r="AA614" s="14"/>
      <c r="AB614" s="14"/>
      <c r="AC614" s="10"/>
      <c r="AD614" s="15"/>
      <c r="AE614" s="15"/>
      <c r="AF614" s="15"/>
      <c r="AG614" s="15"/>
      <c r="AH614" s="10"/>
      <c r="AI614" s="10"/>
      <c r="AJ614" s="10"/>
      <c r="AK614" s="10"/>
      <c r="AL614" s="10"/>
      <c r="AM614" s="10"/>
      <c r="AN614" s="10"/>
      <c r="AO614" s="16"/>
      <c r="AP614" s="10"/>
      <c r="AQ614" s="10"/>
      <c r="AR614" s="10"/>
      <c r="AS614" s="17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</row>
    <row r="615" spans="1:62" ht="12.75" customHeight="1">
      <c r="A615" s="10"/>
      <c r="B615" s="10"/>
      <c r="C615" s="10"/>
      <c r="D615" s="11"/>
      <c r="E615" s="11"/>
      <c r="F615" s="11"/>
      <c r="G615" s="12"/>
      <c r="H615" s="12"/>
      <c r="I615" s="12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  <c r="AA615" s="14"/>
      <c r="AB615" s="14"/>
      <c r="AC615" s="10"/>
      <c r="AD615" s="15"/>
      <c r="AE615" s="15"/>
      <c r="AF615" s="15"/>
      <c r="AG615" s="15"/>
      <c r="AH615" s="10"/>
      <c r="AI615" s="10"/>
      <c r="AJ615" s="10"/>
      <c r="AK615" s="10"/>
      <c r="AL615" s="10"/>
      <c r="AM615" s="10"/>
      <c r="AN615" s="10"/>
      <c r="AO615" s="16"/>
      <c r="AP615" s="10"/>
      <c r="AQ615" s="10"/>
      <c r="AR615" s="10"/>
      <c r="AS615" s="17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</row>
    <row r="616" spans="1:62" ht="12.75" customHeight="1">
      <c r="A616" s="10"/>
      <c r="B616" s="10"/>
      <c r="C616" s="10"/>
      <c r="D616" s="11"/>
      <c r="E616" s="11"/>
      <c r="F616" s="11"/>
      <c r="G616" s="12"/>
      <c r="H616" s="12"/>
      <c r="I616" s="12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4"/>
      <c r="AA616" s="14"/>
      <c r="AB616" s="14"/>
      <c r="AC616" s="10"/>
      <c r="AD616" s="15"/>
      <c r="AE616" s="15"/>
      <c r="AF616" s="15"/>
      <c r="AG616" s="15"/>
      <c r="AH616" s="10"/>
      <c r="AI616" s="10"/>
      <c r="AJ616" s="10"/>
      <c r="AK616" s="10"/>
      <c r="AL616" s="10"/>
      <c r="AM616" s="10"/>
      <c r="AN616" s="10"/>
      <c r="AO616" s="16"/>
      <c r="AP616" s="10"/>
      <c r="AQ616" s="10"/>
      <c r="AR616" s="10"/>
      <c r="AS616" s="17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</row>
    <row r="617" spans="1:62" ht="12.75" customHeight="1">
      <c r="A617" s="10"/>
      <c r="B617" s="10"/>
      <c r="C617" s="10"/>
      <c r="D617" s="11"/>
      <c r="E617" s="11"/>
      <c r="F617" s="11"/>
      <c r="G617" s="12"/>
      <c r="H617" s="12"/>
      <c r="I617" s="12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  <c r="AA617" s="14"/>
      <c r="AB617" s="14"/>
      <c r="AC617" s="10"/>
      <c r="AD617" s="15"/>
      <c r="AE617" s="15"/>
      <c r="AF617" s="15"/>
      <c r="AG617" s="15"/>
      <c r="AH617" s="10"/>
      <c r="AI617" s="10"/>
      <c r="AJ617" s="10"/>
      <c r="AK617" s="10"/>
      <c r="AL617" s="10"/>
      <c r="AM617" s="10"/>
      <c r="AN617" s="10"/>
      <c r="AO617" s="16"/>
      <c r="AP617" s="10"/>
      <c r="AQ617" s="10"/>
      <c r="AR617" s="10"/>
      <c r="AS617" s="17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</row>
    <row r="618" spans="1:62" ht="12.75" customHeight="1">
      <c r="A618" s="10"/>
      <c r="B618" s="10"/>
      <c r="C618" s="10"/>
      <c r="D618" s="11"/>
      <c r="E618" s="11"/>
      <c r="F618" s="11"/>
      <c r="G618" s="12"/>
      <c r="H618" s="12"/>
      <c r="I618" s="12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4"/>
      <c r="AA618" s="14"/>
      <c r="AB618" s="14"/>
      <c r="AC618" s="10"/>
      <c r="AD618" s="15"/>
      <c r="AE618" s="15"/>
      <c r="AF618" s="15"/>
      <c r="AG618" s="15"/>
      <c r="AH618" s="10"/>
      <c r="AI618" s="10"/>
      <c r="AJ618" s="10"/>
      <c r="AK618" s="10"/>
      <c r="AL618" s="10"/>
      <c r="AM618" s="10"/>
      <c r="AN618" s="10"/>
      <c r="AO618" s="16"/>
      <c r="AP618" s="10"/>
      <c r="AQ618" s="10"/>
      <c r="AR618" s="10"/>
      <c r="AS618" s="17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</row>
    <row r="619" spans="1:62" ht="12.75" customHeight="1">
      <c r="A619" s="10"/>
      <c r="B619" s="10"/>
      <c r="C619" s="10"/>
      <c r="D619" s="11"/>
      <c r="E619" s="11"/>
      <c r="F619" s="11"/>
      <c r="G619" s="12"/>
      <c r="H619" s="12"/>
      <c r="I619" s="12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  <c r="AA619" s="14"/>
      <c r="AB619" s="14"/>
      <c r="AC619" s="10"/>
      <c r="AD619" s="15"/>
      <c r="AE619" s="15"/>
      <c r="AF619" s="15"/>
      <c r="AG619" s="15"/>
      <c r="AH619" s="10"/>
      <c r="AI619" s="10"/>
      <c r="AJ619" s="10"/>
      <c r="AK619" s="10"/>
      <c r="AL619" s="10"/>
      <c r="AM619" s="10"/>
      <c r="AN619" s="10"/>
      <c r="AO619" s="16"/>
      <c r="AP619" s="10"/>
      <c r="AQ619" s="10"/>
      <c r="AR619" s="10"/>
      <c r="AS619" s="17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</row>
    <row r="620" spans="1:62" ht="12.75" customHeight="1">
      <c r="A620" s="10"/>
      <c r="B620" s="10"/>
      <c r="C620" s="10"/>
      <c r="D620" s="11"/>
      <c r="E620" s="11"/>
      <c r="F620" s="11"/>
      <c r="G620" s="12"/>
      <c r="H620" s="12"/>
      <c r="I620" s="12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4"/>
      <c r="AA620" s="14"/>
      <c r="AB620" s="14"/>
      <c r="AC620" s="10"/>
      <c r="AD620" s="15"/>
      <c r="AE620" s="15"/>
      <c r="AF620" s="15"/>
      <c r="AG620" s="15"/>
      <c r="AH620" s="10"/>
      <c r="AI620" s="10"/>
      <c r="AJ620" s="10"/>
      <c r="AK620" s="10"/>
      <c r="AL620" s="10"/>
      <c r="AM620" s="10"/>
      <c r="AN620" s="10"/>
      <c r="AO620" s="16"/>
      <c r="AP620" s="10"/>
      <c r="AQ620" s="10"/>
      <c r="AR620" s="10"/>
      <c r="AS620" s="17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</row>
    <row r="621" spans="1:62" ht="12.75" customHeight="1">
      <c r="A621" s="10"/>
      <c r="B621" s="10"/>
      <c r="C621" s="10"/>
      <c r="D621" s="11"/>
      <c r="E621" s="11"/>
      <c r="F621" s="11"/>
      <c r="G621" s="12"/>
      <c r="H621" s="12"/>
      <c r="I621" s="12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  <c r="AA621" s="14"/>
      <c r="AB621" s="14"/>
      <c r="AC621" s="10"/>
      <c r="AD621" s="15"/>
      <c r="AE621" s="15"/>
      <c r="AF621" s="15"/>
      <c r="AG621" s="15"/>
      <c r="AH621" s="10"/>
      <c r="AI621" s="10"/>
      <c r="AJ621" s="10"/>
      <c r="AK621" s="10"/>
      <c r="AL621" s="10"/>
      <c r="AM621" s="10"/>
      <c r="AN621" s="10"/>
      <c r="AO621" s="16"/>
      <c r="AP621" s="10"/>
      <c r="AQ621" s="10"/>
      <c r="AR621" s="10"/>
      <c r="AS621" s="17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</row>
    <row r="622" spans="1:62" ht="12.75" customHeight="1">
      <c r="A622" s="10"/>
      <c r="B622" s="10"/>
      <c r="C622" s="10"/>
      <c r="D622" s="11"/>
      <c r="E622" s="11"/>
      <c r="F622" s="11"/>
      <c r="G622" s="12"/>
      <c r="H622" s="12"/>
      <c r="I622" s="12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4"/>
      <c r="AA622" s="14"/>
      <c r="AB622" s="14"/>
      <c r="AC622" s="10"/>
      <c r="AD622" s="15"/>
      <c r="AE622" s="15"/>
      <c r="AF622" s="15"/>
      <c r="AG622" s="15"/>
      <c r="AH622" s="10"/>
      <c r="AI622" s="10"/>
      <c r="AJ622" s="10"/>
      <c r="AK622" s="10"/>
      <c r="AL622" s="10"/>
      <c r="AM622" s="10"/>
      <c r="AN622" s="10"/>
      <c r="AO622" s="16"/>
      <c r="AP622" s="10"/>
      <c r="AQ622" s="10"/>
      <c r="AR622" s="10"/>
      <c r="AS622" s="17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</row>
    <row r="623" spans="1:62" ht="12.75" customHeight="1">
      <c r="A623" s="10"/>
      <c r="B623" s="10"/>
      <c r="C623" s="10"/>
      <c r="D623" s="11"/>
      <c r="E623" s="11"/>
      <c r="F623" s="11"/>
      <c r="G623" s="12"/>
      <c r="H623" s="12"/>
      <c r="I623" s="12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  <c r="AA623" s="14"/>
      <c r="AB623" s="14"/>
      <c r="AC623" s="10"/>
      <c r="AD623" s="15"/>
      <c r="AE623" s="15"/>
      <c r="AF623" s="15"/>
      <c r="AG623" s="15"/>
      <c r="AH623" s="10"/>
      <c r="AI623" s="10"/>
      <c r="AJ623" s="10"/>
      <c r="AK623" s="10"/>
      <c r="AL623" s="10"/>
      <c r="AM623" s="10"/>
      <c r="AN623" s="10"/>
      <c r="AO623" s="16"/>
      <c r="AP623" s="10"/>
      <c r="AQ623" s="10"/>
      <c r="AR623" s="10"/>
      <c r="AS623" s="17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</row>
    <row r="624" spans="1:62" ht="12.75" customHeight="1">
      <c r="A624" s="10"/>
      <c r="B624" s="10"/>
      <c r="C624" s="10"/>
      <c r="D624" s="11"/>
      <c r="E624" s="11"/>
      <c r="F624" s="11"/>
      <c r="G624" s="12"/>
      <c r="H624" s="12"/>
      <c r="I624" s="12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4"/>
      <c r="AA624" s="14"/>
      <c r="AB624" s="14"/>
      <c r="AC624" s="10"/>
      <c r="AD624" s="15"/>
      <c r="AE624" s="15"/>
      <c r="AF624" s="15"/>
      <c r="AG624" s="15"/>
      <c r="AH624" s="10"/>
      <c r="AI624" s="10"/>
      <c r="AJ624" s="10"/>
      <c r="AK624" s="10"/>
      <c r="AL624" s="10"/>
      <c r="AM624" s="10"/>
      <c r="AN624" s="10"/>
      <c r="AO624" s="16"/>
      <c r="AP624" s="10"/>
      <c r="AQ624" s="10"/>
      <c r="AR624" s="10"/>
      <c r="AS624" s="17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</row>
    <row r="625" spans="1:62" ht="12.75" customHeight="1">
      <c r="A625" s="10"/>
      <c r="B625" s="10"/>
      <c r="C625" s="10"/>
      <c r="D625" s="11"/>
      <c r="E625" s="11"/>
      <c r="F625" s="11"/>
      <c r="G625" s="12"/>
      <c r="H625" s="12"/>
      <c r="I625" s="12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  <c r="AA625" s="14"/>
      <c r="AB625" s="14"/>
      <c r="AC625" s="10"/>
      <c r="AD625" s="15"/>
      <c r="AE625" s="15"/>
      <c r="AF625" s="15"/>
      <c r="AG625" s="15"/>
      <c r="AH625" s="10"/>
      <c r="AI625" s="10"/>
      <c r="AJ625" s="10"/>
      <c r="AK625" s="10"/>
      <c r="AL625" s="10"/>
      <c r="AM625" s="10"/>
      <c r="AN625" s="10"/>
      <c r="AO625" s="16"/>
      <c r="AP625" s="10"/>
      <c r="AQ625" s="10"/>
      <c r="AR625" s="10"/>
      <c r="AS625" s="17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</row>
    <row r="626" spans="1:62" ht="12.75" customHeight="1">
      <c r="A626" s="10"/>
      <c r="B626" s="10"/>
      <c r="C626" s="10"/>
      <c r="D626" s="11"/>
      <c r="E626" s="11"/>
      <c r="F626" s="11"/>
      <c r="G626" s="12"/>
      <c r="H626" s="12"/>
      <c r="I626" s="12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4"/>
      <c r="AA626" s="14"/>
      <c r="AB626" s="14"/>
      <c r="AC626" s="10"/>
      <c r="AD626" s="15"/>
      <c r="AE626" s="15"/>
      <c r="AF626" s="15"/>
      <c r="AG626" s="15"/>
      <c r="AH626" s="10"/>
      <c r="AI626" s="10"/>
      <c r="AJ626" s="10"/>
      <c r="AK626" s="10"/>
      <c r="AL626" s="10"/>
      <c r="AM626" s="10"/>
      <c r="AN626" s="10"/>
      <c r="AO626" s="16"/>
      <c r="AP626" s="10"/>
      <c r="AQ626" s="10"/>
      <c r="AR626" s="10"/>
      <c r="AS626" s="17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</row>
    <row r="627" spans="1:62" ht="12.75" customHeight="1">
      <c r="A627" s="10"/>
      <c r="B627" s="10"/>
      <c r="C627" s="10"/>
      <c r="D627" s="11"/>
      <c r="E627" s="11"/>
      <c r="F627" s="11"/>
      <c r="G627" s="12"/>
      <c r="H627" s="12"/>
      <c r="I627" s="12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  <c r="AA627" s="14"/>
      <c r="AB627" s="14"/>
      <c r="AC627" s="10"/>
      <c r="AD627" s="15"/>
      <c r="AE627" s="15"/>
      <c r="AF627" s="15"/>
      <c r="AG627" s="15"/>
      <c r="AH627" s="10"/>
      <c r="AI627" s="10"/>
      <c r="AJ627" s="10"/>
      <c r="AK627" s="10"/>
      <c r="AL627" s="10"/>
      <c r="AM627" s="10"/>
      <c r="AN627" s="10"/>
      <c r="AO627" s="16"/>
      <c r="AP627" s="10"/>
      <c r="AQ627" s="10"/>
      <c r="AR627" s="10"/>
      <c r="AS627" s="17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</row>
    <row r="628" spans="1:62" ht="12.75" customHeight="1">
      <c r="A628" s="10"/>
      <c r="B628" s="10"/>
      <c r="C628" s="10"/>
      <c r="D628" s="11"/>
      <c r="E628" s="11"/>
      <c r="F628" s="11"/>
      <c r="G628" s="12"/>
      <c r="H628" s="12"/>
      <c r="I628" s="12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4"/>
      <c r="AA628" s="14"/>
      <c r="AB628" s="14"/>
      <c r="AC628" s="10"/>
      <c r="AD628" s="15"/>
      <c r="AE628" s="15"/>
      <c r="AF628" s="15"/>
      <c r="AG628" s="15"/>
      <c r="AH628" s="10"/>
      <c r="AI628" s="10"/>
      <c r="AJ628" s="10"/>
      <c r="AK628" s="10"/>
      <c r="AL628" s="10"/>
      <c r="AM628" s="10"/>
      <c r="AN628" s="10"/>
      <c r="AO628" s="16"/>
      <c r="AP628" s="10"/>
      <c r="AQ628" s="10"/>
      <c r="AR628" s="10"/>
      <c r="AS628" s="17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</row>
    <row r="629" spans="1:62" ht="12.75" customHeight="1">
      <c r="A629" s="10"/>
      <c r="B629" s="10"/>
      <c r="C629" s="10"/>
      <c r="D629" s="11"/>
      <c r="E629" s="11"/>
      <c r="F629" s="11"/>
      <c r="G629" s="12"/>
      <c r="H629" s="12"/>
      <c r="I629" s="12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  <c r="AA629" s="14"/>
      <c r="AB629" s="14"/>
      <c r="AC629" s="10"/>
      <c r="AD629" s="15"/>
      <c r="AE629" s="15"/>
      <c r="AF629" s="15"/>
      <c r="AG629" s="15"/>
      <c r="AH629" s="10"/>
      <c r="AI629" s="10"/>
      <c r="AJ629" s="10"/>
      <c r="AK629" s="10"/>
      <c r="AL629" s="10"/>
      <c r="AM629" s="10"/>
      <c r="AN629" s="10"/>
      <c r="AO629" s="16"/>
      <c r="AP629" s="10"/>
      <c r="AQ629" s="10"/>
      <c r="AR629" s="10"/>
      <c r="AS629" s="17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</row>
    <row r="630" spans="1:62" ht="12.75" customHeight="1">
      <c r="A630" s="10"/>
      <c r="B630" s="10"/>
      <c r="C630" s="10"/>
      <c r="D630" s="11"/>
      <c r="E630" s="11"/>
      <c r="F630" s="11"/>
      <c r="G630" s="12"/>
      <c r="H630" s="12"/>
      <c r="I630" s="12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4"/>
      <c r="AA630" s="14"/>
      <c r="AB630" s="14"/>
      <c r="AC630" s="10"/>
      <c r="AD630" s="15"/>
      <c r="AE630" s="15"/>
      <c r="AF630" s="15"/>
      <c r="AG630" s="15"/>
      <c r="AH630" s="10"/>
      <c r="AI630" s="10"/>
      <c r="AJ630" s="10"/>
      <c r="AK630" s="10"/>
      <c r="AL630" s="10"/>
      <c r="AM630" s="10"/>
      <c r="AN630" s="10"/>
      <c r="AO630" s="16"/>
      <c r="AP630" s="10"/>
      <c r="AQ630" s="10"/>
      <c r="AR630" s="10"/>
      <c r="AS630" s="17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</row>
    <row r="631" spans="1:62" ht="12.75" customHeight="1">
      <c r="A631" s="10"/>
      <c r="B631" s="10"/>
      <c r="C631" s="10"/>
      <c r="D631" s="11"/>
      <c r="E631" s="11"/>
      <c r="F631" s="11"/>
      <c r="G631" s="12"/>
      <c r="H631" s="12"/>
      <c r="I631" s="12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  <c r="AA631" s="14"/>
      <c r="AB631" s="14"/>
      <c r="AC631" s="10"/>
      <c r="AD631" s="15"/>
      <c r="AE631" s="15"/>
      <c r="AF631" s="15"/>
      <c r="AG631" s="15"/>
      <c r="AH631" s="10"/>
      <c r="AI631" s="10"/>
      <c r="AJ631" s="10"/>
      <c r="AK631" s="10"/>
      <c r="AL631" s="10"/>
      <c r="AM631" s="10"/>
      <c r="AN631" s="10"/>
      <c r="AO631" s="16"/>
      <c r="AP631" s="10"/>
      <c r="AQ631" s="10"/>
      <c r="AR631" s="10"/>
      <c r="AS631" s="17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</row>
    <row r="632" spans="1:62" ht="12.75" customHeight="1">
      <c r="A632" s="10"/>
      <c r="B632" s="10"/>
      <c r="C632" s="10"/>
      <c r="D632" s="11"/>
      <c r="E632" s="11"/>
      <c r="F632" s="11"/>
      <c r="G632" s="12"/>
      <c r="H632" s="12"/>
      <c r="I632" s="12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4"/>
      <c r="AA632" s="14"/>
      <c r="AB632" s="14"/>
      <c r="AC632" s="10"/>
      <c r="AD632" s="15"/>
      <c r="AE632" s="15"/>
      <c r="AF632" s="15"/>
      <c r="AG632" s="15"/>
      <c r="AH632" s="10"/>
      <c r="AI632" s="10"/>
      <c r="AJ632" s="10"/>
      <c r="AK632" s="10"/>
      <c r="AL632" s="10"/>
      <c r="AM632" s="10"/>
      <c r="AN632" s="10"/>
      <c r="AO632" s="16"/>
      <c r="AP632" s="10"/>
      <c r="AQ632" s="10"/>
      <c r="AR632" s="10"/>
      <c r="AS632" s="17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</row>
    <row r="633" spans="1:62" ht="12.75" customHeight="1">
      <c r="A633" s="10"/>
      <c r="B633" s="10"/>
      <c r="C633" s="10"/>
      <c r="D633" s="11"/>
      <c r="E633" s="11"/>
      <c r="F633" s="11"/>
      <c r="G633" s="12"/>
      <c r="H633" s="12"/>
      <c r="I633" s="12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  <c r="AA633" s="14"/>
      <c r="AB633" s="14"/>
      <c r="AC633" s="10"/>
      <c r="AD633" s="15"/>
      <c r="AE633" s="15"/>
      <c r="AF633" s="15"/>
      <c r="AG633" s="15"/>
      <c r="AH633" s="10"/>
      <c r="AI633" s="10"/>
      <c r="AJ633" s="10"/>
      <c r="AK633" s="10"/>
      <c r="AL633" s="10"/>
      <c r="AM633" s="10"/>
      <c r="AN633" s="10"/>
      <c r="AO633" s="16"/>
      <c r="AP633" s="10"/>
      <c r="AQ633" s="10"/>
      <c r="AR633" s="10"/>
      <c r="AS633" s="17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</row>
    <row r="634" spans="1:62" ht="12.75" customHeight="1">
      <c r="A634" s="10"/>
      <c r="B634" s="10"/>
      <c r="C634" s="10"/>
      <c r="D634" s="11"/>
      <c r="E634" s="11"/>
      <c r="F634" s="11"/>
      <c r="G634" s="12"/>
      <c r="H634" s="12"/>
      <c r="I634" s="12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4"/>
      <c r="AA634" s="14"/>
      <c r="AB634" s="14"/>
      <c r="AC634" s="10"/>
      <c r="AD634" s="15"/>
      <c r="AE634" s="15"/>
      <c r="AF634" s="15"/>
      <c r="AG634" s="15"/>
      <c r="AH634" s="10"/>
      <c r="AI634" s="10"/>
      <c r="AJ634" s="10"/>
      <c r="AK634" s="10"/>
      <c r="AL634" s="10"/>
      <c r="AM634" s="10"/>
      <c r="AN634" s="10"/>
      <c r="AO634" s="16"/>
      <c r="AP634" s="10"/>
      <c r="AQ634" s="10"/>
      <c r="AR634" s="10"/>
      <c r="AS634" s="17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</row>
    <row r="635" spans="1:62" ht="12.75" customHeight="1">
      <c r="A635" s="10"/>
      <c r="B635" s="10"/>
      <c r="C635" s="10"/>
      <c r="D635" s="11"/>
      <c r="E635" s="11"/>
      <c r="F635" s="11"/>
      <c r="G635" s="12"/>
      <c r="H635" s="12"/>
      <c r="I635" s="12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  <c r="AA635" s="14"/>
      <c r="AB635" s="14"/>
      <c r="AC635" s="10"/>
      <c r="AD635" s="15"/>
      <c r="AE635" s="15"/>
      <c r="AF635" s="15"/>
      <c r="AG635" s="15"/>
      <c r="AH635" s="10"/>
      <c r="AI635" s="10"/>
      <c r="AJ635" s="10"/>
      <c r="AK635" s="10"/>
      <c r="AL635" s="10"/>
      <c r="AM635" s="10"/>
      <c r="AN635" s="10"/>
      <c r="AO635" s="16"/>
      <c r="AP635" s="10"/>
      <c r="AQ635" s="10"/>
      <c r="AR635" s="10"/>
      <c r="AS635" s="17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</row>
    <row r="636" spans="1:62" ht="12.75" customHeight="1">
      <c r="A636" s="10"/>
      <c r="B636" s="10"/>
      <c r="C636" s="10"/>
      <c r="D636" s="11"/>
      <c r="E636" s="11"/>
      <c r="F636" s="11"/>
      <c r="G636" s="12"/>
      <c r="H636" s="12"/>
      <c r="I636" s="12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4"/>
      <c r="AA636" s="14"/>
      <c r="AB636" s="14"/>
      <c r="AC636" s="10"/>
      <c r="AD636" s="15"/>
      <c r="AE636" s="15"/>
      <c r="AF636" s="15"/>
      <c r="AG636" s="15"/>
      <c r="AH636" s="10"/>
      <c r="AI636" s="10"/>
      <c r="AJ636" s="10"/>
      <c r="AK636" s="10"/>
      <c r="AL636" s="10"/>
      <c r="AM636" s="10"/>
      <c r="AN636" s="10"/>
      <c r="AO636" s="16"/>
      <c r="AP636" s="10"/>
      <c r="AQ636" s="10"/>
      <c r="AR636" s="10"/>
      <c r="AS636" s="17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</row>
    <row r="637" spans="1:62" ht="12.75" customHeight="1">
      <c r="A637" s="10"/>
      <c r="B637" s="10"/>
      <c r="C637" s="10"/>
      <c r="D637" s="11"/>
      <c r="E637" s="11"/>
      <c r="F637" s="11"/>
      <c r="G637" s="12"/>
      <c r="H637" s="12"/>
      <c r="I637" s="12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  <c r="AA637" s="14"/>
      <c r="AB637" s="14"/>
      <c r="AC637" s="10"/>
      <c r="AD637" s="15"/>
      <c r="AE637" s="15"/>
      <c r="AF637" s="15"/>
      <c r="AG637" s="15"/>
      <c r="AH637" s="10"/>
      <c r="AI637" s="10"/>
      <c r="AJ637" s="10"/>
      <c r="AK637" s="10"/>
      <c r="AL637" s="10"/>
      <c r="AM637" s="10"/>
      <c r="AN637" s="10"/>
      <c r="AO637" s="16"/>
      <c r="AP637" s="10"/>
      <c r="AQ637" s="10"/>
      <c r="AR637" s="10"/>
      <c r="AS637" s="17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</row>
    <row r="638" spans="1:62" ht="12.75" customHeight="1">
      <c r="A638" s="10"/>
      <c r="B638" s="10"/>
      <c r="C638" s="10"/>
      <c r="D638" s="11"/>
      <c r="E638" s="11"/>
      <c r="F638" s="11"/>
      <c r="G638" s="12"/>
      <c r="H638" s="12"/>
      <c r="I638" s="12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4"/>
      <c r="AA638" s="14"/>
      <c r="AB638" s="14"/>
      <c r="AC638" s="10"/>
      <c r="AD638" s="15"/>
      <c r="AE638" s="15"/>
      <c r="AF638" s="15"/>
      <c r="AG638" s="15"/>
      <c r="AH638" s="10"/>
      <c r="AI638" s="10"/>
      <c r="AJ638" s="10"/>
      <c r="AK638" s="10"/>
      <c r="AL638" s="10"/>
      <c r="AM638" s="10"/>
      <c r="AN638" s="10"/>
      <c r="AO638" s="16"/>
      <c r="AP638" s="10"/>
      <c r="AQ638" s="10"/>
      <c r="AR638" s="10"/>
      <c r="AS638" s="17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</row>
    <row r="639" spans="1:62" ht="12.75" customHeight="1">
      <c r="A639" s="10"/>
      <c r="B639" s="10"/>
      <c r="C639" s="10"/>
      <c r="D639" s="11"/>
      <c r="E639" s="11"/>
      <c r="F639" s="11"/>
      <c r="G639" s="12"/>
      <c r="H639" s="12"/>
      <c r="I639" s="12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  <c r="AA639" s="14"/>
      <c r="AB639" s="14"/>
      <c r="AC639" s="10"/>
      <c r="AD639" s="15"/>
      <c r="AE639" s="15"/>
      <c r="AF639" s="15"/>
      <c r="AG639" s="15"/>
      <c r="AH639" s="10"/>
      <c r="AI639" s="10"/>
      <c r="AJ639" s="10"/>
      <c r="AK639" s="10"/>
      <c r="AL639" s="10"/>
      <c r="AM639" s="10"/>
      <c r="AN639" s="10"/>
      <c r="AO639" s="16"/>
      <c r="AP639" s="10"/>
      <c r="AQ639" s="10"/>
      <c r="AR639" s="10"/>
      <c r="AS639" s="17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</row>
    <row r="640" spans="1:62" ht="12.75" customHeight="1">
      <c r="A640" s="10"/>
      <c r="B640" s="10"/>
      <c r="C640" s="10"/>
      <c r="D640" s="11"/>
      <c r="E640" s="11"/>
      <c r="F640" s="11"/>
      <c r="G640" s="12"/>
      <c r="H640" s="12"/>
      <c r="I640" s="12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4"/>
      <c r="AA640" s="14"/>
      <c r="AB640" s="14"/>
      <c r="AC640" s="10"/>
      <c r="AD640" s="15"/>
      <c r="AE640" s="15"/>
      <c r="AF640" s="15"/>
      <c r="AG640" s="15"/>
      <c r="AH640" s="10"/>
      <c r="AI640" s="10"/>
      <c r="AJ640" s="10"/>
      <c r="AK640" s="10"/>
      <c r="AL640" s="10"/>
      <c r="AM640" s="10"/>
      <c r="AN640" s="10"/>
      <c r="AO640" s="16"/>
      <c r="AP640" s="10"/>
      <c r="AQ640" s="10"/>
      <c r="AR640" s="10"/>
      <c r="AS640" s="17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</row>
    <row r="641" spans="1:62" ht="12.75" customHeight="1">
      <c r="A641" s="10"/>
      <c r="B641" s="10"/>
      <c r="C641" s="10"/>
      <c r="D641" s="11"/>
      <c r="E641" s="11"/>
      <c r="F641" s="11"/>
      <c r="G641" s="12"/>
      <c r="H641" s="12"/>
      <c r="I641" s="12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  <c r="AA641" s="14"/>
      <c r="AB641" s="14"/>
      <c r="AC641" s="10"/>
      <c r="AD641" s="15"/>
      <c r="AE641" s="15"/>
      <c r="AF641" s="15"/>
      <c r="AG641" s="15"/>
      <c r="AH641" s="10"/>
      <c r="AI641" s="10"/>
      <c r="AJ641" s="10"/>
      <c r="AK641" s="10"/>
      <c r="AL641" s="10"/>
      <c r="AM641" s="10"/>
      <c r="AN641" s="10"/>
      <c r="AO641" s="16"/>
      <c r="AP641" s="10"/>
      <c r="AQ641" s="10"/>
      <c r="AR641" s="10"/>
      <c r="AS641" s="17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</row>
    <row r="642" spans="1:62" ht="12.75" customHeight="1">
      <c r="A642" s="10"/>
      <c r="B642" s="10"/>
      <c r="C642" s="10"/>
      <c r="D642" s="11"/>
      <c r="E642" s="11"/>
      <c r="F642" s="11"/>
      <c r="G642" s="12"/>
      <c r="H642" s="12"/>
      <c r="I642" s="12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4"/>
      <c r="AA642" s="14"/>
      <c r="AB642" s="14"/>
      <c r="AC642" s="10"/>
      <c r="AD642" s="15"/>
      <c r="AE642" s="15"/>
      <c r="AF642" s="15"/>
      <c r="AG642" s="15"/>
      <c r="AH642" s="10"/>
      <c r="AI642" s="10"/>
      <c r="AJ642" s="10"/>
      <c r="AK642" s="10"/>
      <c r="AL642" s="10"/>
      <c r="AM642" s="10"/>
      <c r="AN642" s="10"/>
      <c r="AO642" s="16"/>
      <c r="AP642" s="10"/>
      <c r="AQ642" s="10"/>
      <c r="AR642" s="10"/>
      <c r="AS642" s="17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</row>
    <row r="643" spans="1:62" ht="12.75" customHeight="1">
      <c r="A643" s="10"/>
      <c r="B643" s="10"/>
      <c r="C643" s="10"/>
      <c r="D643" s="11"/>
      <c r="E643" s="11"/>
      <c r="F643" s="11"/>
      <c r="G643" s="12"/>
      <c r="H643" s="12"/>
      <c r="I643" s="12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  <c r="AA643" s="14"/>
      <c r="AB643" s="14"/>
      <c r="AC643" s="10"/>
      <c r="AD643" s="15"/>
      <c r="AE643" s="15"/>
      <c r="AF643" s="15"/>
      <c r="AG643" s="15"/>
      <c r="AH643" s="10"/>
      <c r="AI643" s="10"/>
      <c r="AJ643" s="10"/>
      <c r="AK643" s="10"/>
      <c r="AL643" s="10"/>
      <c r="AM643" s="10"/>
      <c r="AN643" s="10"/>
      <c r="AO643" s="16"/>
      <c r="AP643" s="10"/>
      <c r="AQ643" s="10"/>
      <c r="AR643" s="10"/>
      <c r="AS643" s="17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</row>
    <row r="644" spans="1:62" ht="12.75" customHeight="1">
      <c r="A644" s="10"/>
      <c r="B644" s="10"/>
      <c r="C644" s="10"/>
      <c r="D644" s="11"/>
      <c r="E644" s="11"/>
      <c r="F644" s="11"/>
      <c r="G644" s="12"/>
      <c r="H644" s="12"/>
      <c r="I644" s="12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4"/>
      <c r="AA644" s="14"/>
      <c r="AB644" s="14"/>
      <c r="AC644" s="10"/>
      <c r="AD644" s="15"/>
      <c r="AE644" s="15"/>
      <c r="AF644" s="15"/>
      <c r="AG644" s="15"/>
      <c r="AH644" s="10"/>
      <c r="AI644" s="10"/>
      <c r="AJ644" s="10"/>
      <c r="AK644" s="10"/>
      <c r="AL644" s="10"/>
      <c r="AM644" s="10"/>
      <c r="AN644" s="10"/>
      <c r="AO644" s="16"/>
      <c r="AP644" s="10"/>
      <c r="AQ644" s="10"/>
      <c r="AR644" s="10"/>
      <c r="AS644" s="17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</row>
    <row r="645" spans="1:62" ht="12.75" customHeight="1">
      <c r="A645" s="10"/>
      <c r="B645" s="10"/>
      <c r="C645" s="10"/>
      <c r="D645" s="11"/>
      <c r="E645" s="11"/>
      <c r="F645" s="11"/>
      <c r="G645" s="12"/>
      <c r="H645" s="12"/>
      <c r="I645" s="12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  <c r="AA645" s="14"/>
      <c r="AB645" s="14"/>
      <c r="AC645" s="10"/>
      <c r="AD645" s="15"/>
      <c r="AE645" s="15"/>
      <c r="AF645" s="15"/>
      <c r="AG645" s="15"/>
      <c r="AH645" s="10"/>
      <c r="AI645" s="10"/>
      <c r="AJ645" s="10"/>
      <c r="AK645" s="10"/>
      <c r="AL645" s="10"/>
      <c r="AM645" s="10"/>
      <c r="AN645" s="10"/>
      <c r="AO645" s="16"/>
      <c r="AP645" s="10"/>
      <c r="AQ645" s="10"/>
      <c r="AR645" s="10"/>
      <c r="AS645" s="17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</row>
    <row r="646" spans="1:62" ht="12.75" customHeight="1">
      <c r="A646" s="10"/>
      <c r="B646" s="10"/>
      <c r="C646" s="10"/>
      <c r="D646" s="11"/>
      <c r="E646" s="11"/>
      <c r="F646" s="11"/>
      <c r="G646" s="12"/>
      <c r="H646" s="12"/>
      <c r="I646" s="12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4"/>
      <c r="AA646" s="14"/>
      <c r="AB646" s="14"/>
      <c r="AC646" s="10"/>
      <c r="AD646" s="15"/>
      <c r="AE646" s="15"/>
      <c r="AF646" s="15"/>
      <c r="AG646" s="15"/>
      <c r="AH646" s="10"/>
      <c r="AI646" s="10"/>
      <c r="AJ646" s="10"/>
      <c r="AK646" s="10"/>
      <c r="AL646" s="10"/>
      <c r="AM646" s="10"/>
      <c r="AN646" s="10"/>
      <c r="AO646" s="16"/>
      <c r="AP646" s="10"/>
      <c r="AQ646" s="10"/>
      <c r="AR646" s="10"/>
      <c r="AS646" s="17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</row>
    <row r="647" spans="1:62" ht="12.75" customHeight="1">
      <c r="A647" s="10"/>
      <c r="B647" s="10"/>
      <c r="C647" s="10"/>
      <c r="D647" s="11"/>
      <c r="E647" s="11"/>
      <c r="F647" s="11"/>
      <c r="G647" s="12"/>
      <c r="H647" s="12"/>
      <c r="I647" s="12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  <c r="AA647" s="14"/>
      <c r="AB647" s="14"/>
      <c r="AC647" s="10"/>
      <c r="AD647" s="15"/>
      <c r="AE647" s="15"/>
      <c r="AF647" s="15"/>
      <c r="AG647" s="15"/>
      <c r="AH647" s="10"/>
      <c r="AI647" s="10"/>
      <c r="AJ647" s="10"/>
      <c r="AK647" s="10"/>
      <c r="AL647" s="10"/>
      <c r="AM647" s="10"/>
      <c r="AN647" s="10"/>
      <c r="AO647" s="16"/>
      <c r="AP647" s="10"/>
      <c r="AQ647" s="10"/>
      <c r="AR647" s="10"/>
      <c r="AS647" s="17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</row>
    <row r="648" spans="1:62" ht="12.75" customHeight="1">
      <c r="A648" s="10"/>
      <c r="B648" s="10"/>
      <c r="C648" s="10"/>
      <c r="D648" s="11"/>
      <c r="E648" s="11"/>
      <c r="F648" s="11"/>
      <c r="G648" s="12"/>
      <c r="H648" s="12"/>
      <c r="I648" s="12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4"/>
      <c r="AA648" s="14"/>
      <c r="AB648" s="14"/>
      <c r="AC648" s="10"/>
      <c r="AD648" s="15"/>
      <c r="AE648" s="15"/>
      <c r="AF648" s="15"/>
      <c r="AG648" s="15"/>
      <c r="AH648" s="10"/>
      <c r="AI648" s="10"/>
      <c r="AJ648" s="10"/>
      <c r="AK648" s="10"/>
      <c r="AL648" s="10"/>
      <c r="AM648" s="10"/>
      <c r="AN648" s="10"/>
      <c r="AO648" s="16"/>
      <c r="AP648" s="10"/>
      <c r="AQ648" s="10"/>
      <c r="AR648" s="10"/>
      <c r="AS648" s="17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</row>
    <row r="649" spans="1:62" ht="12.75" customHeight="1">
      <c r="A649" s="10"/>
      <c r="B649" s="10"/>
      <c r="C649" s="10"/>
      <c r="D649" s="11"/>
      <c r="E649" s="11"/>
      <c r="F649" s="11"/>
      <c r="G649" s="12"/>
      <c r="H649" s="12"/>
      <c r="I649" s="12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  <c r="AA649" s="14"/>
      <c r="AB649" s="14"/>
      <c r="AC649" s="10"/>
      <c r="AD649" s="15"/>
      <c r="AE649" s="15"/>
      <c r="AF649" s="15"/>
      <c r="AG649" s="15"/>
      <c r="AH649" s="10"/>
      <c r="AI649" s="10"/>
      <c r="AJ649" s="10"/>
      <c r="AK649" s="10"/>
      <c r="AL649" s="10"/>
      <c r="AM649" s="10"/>
      <c r="AN649" s="10"/>
      <c r="AO649" s="16"/>
      <c r="AP649" s="10"/>
      <c r="AQ649" s="10"/>
      <c r="AR649" s="10"/>
      <c r="AS649" s="17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</row>
    <row r="650" spans="1:62" ht="12.75" customHeight="1">
      <c r="A650" s="10"/>
      <c r="B650" s="10"/>
      <c r="C650" s="10"/>
      <c r="D650" s="11"/>
      <c r="E650" s="11"/>
      <c r="F650" s="11"/>
      <c r="G650" s="12"/>
      <c r="H650" s="12"/>
      <c r="I650" s="12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4"/>
      <c r="AA650" s="14"/>
      <c r="AB650" s="14"/>
      <c r="AC650" s="10"/>
      <c r="AD650" s="15"/>
      <c r="AE650" s="15"/>
      <c r="AF650" s="15"/>
      <c r="AG650" s="15"/>
      <c r="AH650" s="10"/>
      <c r="AI650" s="10"/>
      <c r="AJ650" s="10"/>
      <c r="AK650" s="10"/>
      <c r="AL650" s="10"/>
      <c r="AM650" s="10"/>
      <c r="AN650" s="10"/>
      <c r="AO650" s="16"/>
      <c r="AP650" s="10"/>
      <c r="AQ650" s="10"/>
      <c r="AR650" s="10"/>
      <c r="AS650" s="17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</row>
    <row r="651" spans="1:62" ht="12.75" customHeight="1">
      <c r="A651" s="10"/>
      <c r="B651" s="10"/>
      <c r="C651" s="10"/>
      <c r="D651" s="11"/>
      <c r="E651" s="11"/>
      <c r="F651" s="11"/>
      <c r="G651" s="12"/>
      <c r="H651" s="12"/>
      <c r="I651" s="12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  <c r="AA651" s="14"/>
      <c r="AB651" s="14"/>
      <c r="AC651" s="10"/>
      <c r="AD651" s="15"/>
      <c r="AE651" s="15"/>
      <c r="AF651" s="15"/>
      <c r="AG651" s="15"/>
      <c r="AH651" s="10"/>
      <c r="AI651" s="10"/>
      <c r="AJ651" s="10"/>
      <c r="AK651" s="10"/>
      <c r="AL651" s="10"/>
      <c r="AM651" s="10"/>
      <c r="AN651" s="10"/>
      <c r="AO651" s="16"/>
      <c r="AP651" s="10"/>
      <c r="AQ651" s="10"/>
      <c r="AR651" s="10"/>
      <c r="AS651" s="17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</row>
    <row r="652" spans="1:62" ht="12.75" customHeight="1">
      <c r="A652" s="10"/>
      <c r="B652" s="10"/>
      <c r="C652" s="10"/>
      <c r="D652" s="11"/>
      <c r="E652" s="11"/>
      <c r="F652" s="11"/>
      <c r="G652" s="12"/>
      <c r="H652" s="12"/>
      <c r="I652" s="12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4"/>
      <c r="AA652" s="14"/>
      <c r="AB652" s="14"/>
      <c r="AC652" s="10"/>
      <c r="AD652" s="15"/>
      <c r="AE652" s="15"/>
      <c r="AF652" s="15"/>
      <c r="AG652" s="15"/>
      <c r="AH652" s="10"/>
      <c r="AI652" s="10"/>
      <c r="AJ652" s="10"/>
      <c r="AK652" s="10"/>
      <c r="AL652" s="10"/>
      <c r="AM652" s="10"/>
      <c r="AN652" s="10"/>
      <c r="AO652" s="16"/>
      <c r="AP652" s="10"/>
      <c r="AQ652" s="10"/>
      <c r="AR652" s="10"/>
      <c r="AS652" s="17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</row>
    <row r="653" spans="1:62" ht="12.75" customHeight="1">
      <c r="A653" s="10"/>
      <c r="B653" s="10"/>
      <c r="C653" s="10"/>
      <c r="D653" s="11"/>
      <c r="E653" s="11"/>
      <c r="F653" s="11"/>
      <c r="G653" s="12"/>
      <c r="H653" s="12"/>
      <c r="I653" s="12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  <c r="AA653" s="14"/>
      <c r="AB653" s="14"/>
      <c r="AC653" s="10"/>
      <c r="AD653" s="15"/>
      <c r="AE653" s="15"/>
      <c r="AF653" s="15"/>
      <c r="AG653" s="15"/>
      <c r="AH653" s="10"/>
      <c r="AI653" s="10"/>
      <c r="AJ653" s="10"/>
      <c r="AK653" s="10"/>
      <c r="AL653" s="10"/>
      <c r="AM653" s="10"/>
      <c r="AN653" s="10"/>
      <c r="AO653" s="16"/>
      <c r="AP653" s="10"/>
      <c r="AQ653" s="10"/>
      <c r="AR653" s="10"/>
      <c r="AS653" s="17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</row>
    <row r="654" spans="1:62" ht="12.75" customHeight="1">
      <c r="A654" s="10"/>
      <c r="B654" s="10"/>
      <c r="C654" s="10"/>
      <c r="D654" s="11"/>
      <c r="E654" s="11"/>
      <c r="F654" s="11"/>
      <c r="G654" s="12"/>
      <c r="H654" s="12"/>
      <c r="I654" s="12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4"/>
      <c r="AA654" s="14"/>
      <c r="AB654" s="14"/>
      <c r="AC654" s="10"/>
      <c r="AD654" s="15"/>
      <c r="AE654" s="15"/>
      <c r="AF654" s="15"/>
      <c r="AG654" s="15"/>
      <c r="AH654" s="10"/>
      <c r="AI654" s="10"/>
      <c r="AJ654" s="10"/>
      <c r="AK654" s="10"/>
      <c r="AL654" s="10"/>
      <c r="AM654" s="10"/>
      <c r="AN654" s="10"/>
      <c r="AO654" s="16"/>
      <c r="AP654" s="10"/>
      <c r="AQ654" s="10"/>
      <c r="AR654" s="10"/>
      <c r="AS654" s="17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</row>
    <row r="655" spans="1:62" ht="12.75" customHeight="1">
      <c r="A655" s="10"/>
      <c r="B655" s="10"/>
      <c r="C655" s="10"/>
      <c r="D655" s="11"/>
      <c r="E655" s="11"/>
      <c r="F655" s="11"/>
      <c r="G655" s="12"/>
      <c r="H655" s="12"/>
      <c r="I655" s="12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  <c r="AA655" s="14"/>
      <c r="AB655" s="14"/>
      <c r="AC655" s="10"/>
      <c r="AD655" s="15"/>
      <c r="AE655" s="15"/>
      <c r="AF655" s="15"/>
      <c r="AG655" s="15"/>
      <c r="AH655" s="10"/>
      <c r="AI655" s="10"/>
      <c r="AJ655" s="10"/>
      <c r="AK655" s="10"/>
      <c r="AL655" s="10"/>
      <c r="AM655" s="10"/>
      <c r="AN655" s="10"/>
      <c r="AO655" s="16"/>
      <c r="AP655" s="10"/>
      <c r="AQ655" s="10"/>
      <c r="AR655" s="10"/>
      <c r="AS655" s="17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</row>
    <row r="656" spans="1:62" ht="12.75" customHeight="1">
      <c r="A656" s="10"/>
      <c r="B656" s="10"/>
      <c r="C656" s="10"/>
      <c r="D656" s="11"/>
      <c r="E656" s="11"/>
      <c r="F656" s="11"/>
      <c r="G656" s="12"/>
      <c r="H656" s="12"/>
      <c r="I656" s="12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4"/>
      <c r="AA656" s="14"/>
      <c r="AB656" s="14"/>
      <c r="AC656" s="10"/>
      <c r="AD656" s="15"/>
      <c r="AE656" s="15"/>
      <c r="AF656" s="15"/>
      <c r="AG656" s="15"/>
      <c r="AH656" s="10"/>
      <c r="AI656" s="10"/>
      <c r="AJ656" s="10"/>
      <c r="AK656" s="10"/>
      <c r="AL656" s="10"/>
      <c r="AM656" s="10"/>
      <c r="AN656" s="10"/>
      <c r="AO656" s="16"/>
      <c r="AP656" s="10"/>
      <c r="AQ656" s="10"/>
      <c r="AR656" s="10"/>
      <c r="AS656" s="17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</row>
    <row r="657" spans="1:62" ht="12.75" customHeight="1">
      <c r="A657" s="10"/>
      <c r="B657" s="10"/>
      <c r="C657" s="10"/>
      <c r="D657" s="11"/>
      <c r="E657" s="11"/>
      <c r="F657" s="11"/>
      <c r="G657" s="12"/>
      <c r="H657" s="12"/>
      <c r="I657" s="12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  <c r="AA657" s="14"/>
      <c r="AB657" s="14"/>
      <c r="AC657" s="10"/>
      <c r="AD657" s="15"/>
      <c r="AE657" s="15"/>
      <c r="AF657" s="15"/>
      <c r="AG657" s="15"/>
      <c r="AH657" s="10"/>
      <c r="AI657" s="10"/>
      <c r="AJ657" s="10"/>
      <c r="AK657" s="10"/>
      <c r="AL657" s="10"/>
      <c r="AM657" s="10"/>
      <c r="AN657" s="10"/>
      <c r="AO657" s="16"/>
      <c r="AP657" s="10"/>
      <c r="AQ657" s="10"/>
      <c r="AR657" s="10"/>
      <c r="AS657" s="17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</row>
    <row r="658" spans="1:62" ht="12.75" customHeight="1">
      <c r="A658" s="10"/>
      <c r="B658" s="10"/>
      <c r="C658" s="10"/>
      <c r="D658" s="11"/>
      <c r="E658" s="11"/>
      <c r="F658" s="11"/>
      <c r="G658" s="12"/>
      <c r="H658" s="12"/>
      <c r="I658" s="12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4"/>
      <c r="AA658" s="14"/>
      <c r="AB658" s="14"/>
      <c r="AC658" s="10"/>
      <c r="AD658" s="15"/>
      <c r="AE658" s="15"/>
      <c r="AF658" s="15"/>
      <c r="AG658" s="15"/>
      <c r="AH658" s="10"/>
      <c r="AI658" s="10"/>
      <c r="AJ658" s="10"/>
      <c r="AK658" s="10"/>
      <c r="AL658" s="10"/>
      <c r="AM658" s="10"/>
      <c r="AN658" s="10"/>
      <c r="AO658" s="16"/>
      <c r="AP658" s="10"/>
      <c r="AQ658" s="10"/>
      <c r="AR658" s="10"/>
      <c r="AS658" s="17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</row>
    <row r="659" spans="1:62" ht="12.75" customHeight="1">
      <c r="A659" s="10"/>
      <c r="B659" s="10"/>
      <c r="C659" s="10"/>
      <c r="D659" s="11"/>
      <c r="E659" s="11"/>
      <c r="F659" s="11"/>
      <c r="G659" s="12"/>
      <c r="H659" s="12"/>
      <c r="I659" s="12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  <c r="AA659" s="14"/>
      <c r="AB659" s="14"/>
      <c r="AC659" s="10"/>
      <c r="AD659" s="15"/>
      <c r="AE659" s="15"/>
      <c r="AF659" s="15"/>
      <c r="AG659" s="15"/>
      <c r="AH659" s="10"/>
      <c r="AI659" s="10"/>
      <c r="AJ659" s="10"/>
      <c r="AK659" s="10"/>
      <c r="AL659" s="10"/>
      <c r="AM659" s="10"/>
      <c r="AN659" s="10"/>
      <c r="AO659" s="16"/>
      <c r="AP659" s="10"/>
      <c r="AQ659" s="10"/>
      <c r="AR659" s="10"/>
      <c r="AS659" s="17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</row>
    <row r="660" spans="1:62" ht="12.75" customHeight="1">
      <c r="A660" s="10"/>
      <c r="B660" s="10"/>
      <c r="C660" s="10"/>
      <c r="D660" s="11"/>
      <c r="E660" s="11"/>
      <c r="F660" s="11"/>
      <c r="G660" s="12"/>
      <c r="H660" s="12"/>
      <c r="I660" s="12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4"/>
      <c r="AA660" s="14"/>
      <c r="AB660" s="14"/>
      <c r="AC660" s="10"/>
      <c r="AD660" s="15"/>
      <c r="AE660" s="15"/>
      <c r="AF660" s="15"/>
      <c r="AG660" s="15"/>
      <c r="AH660" s="10"/>
      <c r="AI660" s="10"/>
      <c r="AJ660" s="10"/>
      <c r="AK660" s="10"/>
      <c r="AL660" s="10"/>
      <c r="AM660" s="10"/>
      <c r="AN660" s="10"/>
      <c r="AO660" s="16"/>
      <c r="AP660" s="10"/>
      <c r="AQ660" s="10"/>
      <c r="AR660" s="10"/>
      <c r="AS660" s="17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</row>
    <row r="661" spans="1:62" ht="12.75" customHeight="1">
      <c r="A661" s="10"/>
      <c r="B661" s="10"/>
      <c r="C661" s="10"/>
      <c r="D661" s="11"/>
      <c r="E661" s="11"/>
      <c r="F661" s="11"/>
      <c r="G661" s="12"/>
      <c r="H661" s="12"/>
      <c r="I661" s="12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  <c r="AA661" s="14"/>
      <c r="AB661" s="14"/>
      <c r="AC661" s="10"/>
      <c r="AD661" s="15"/>
      <c r="AE661" s="15"/>
      <c r="AF661" s="15"/>
      <c r="AG661" s="15"/>
      <c r="AH661" s="10"/>
      <c r="AI661" s="10"/>
      <c r="AJ661" s="10"/>
      <c r="AK661" s="10"/>
      <c r="AL661" s="10"/>
      <c r="AM661" s="10"/>
      <c r="AN661" s="10"/>
      <c r="AO661" s="16"/>
      <c r="AP661" s="10"/>
      <c r="AQ661" s="10"/>
      <c r="AR661" s="10"/>
      <c r="AS661" s="17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</row>
    <row r="662" spans="1:62" ht="12.75" customHeight="1">
      <c r="A662" s="10"/>
      <c r="B662" s="10"/>
      <c r="C662" s="10"/>
      <c r="D662" s="11"/>
      <c r="E662" s="11"/>
      <c r="F662" s="11"/>
      <c r="G662" s="12"/>
      <c r="H662" s="12"/>
      <c r="I662" s="12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4"/>
      <c r="AA662" s="14"/>
      <c r="AB662" s="14"/>
      <c r="AC662" s="10"/>
      <c r="AD662" s="15"/>
      <c r="AE662" s="15"/>
      <c r="AF662" s="15"/>
      <c r="AG662" s="15"/>
      <c r="AH662" s="10"/>
      <c r="AI662" s="10"/>
      <c r="AJ662" s="10"/>
      <c r="AK662" s="10"/>
      <c r="AL662" s="10"/>
      <c r="AM662" s="10"/>
      <c r="AN662" s="10"/>
      <c r="AO662" s="16"/>
      <c r="AP662" s="10"/>
      <c r="AQ662" s="10"/>
      <c r="AR662" s="10"/>
      <c r="AS662" s="17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</row>
    <row r="663" spans="1:62" ht="12.75" customHeight="1">
      <c r="A663" s="10"/>
      <c r="B663" s="10"/>
      <c r="C663" s="10"/>
      <c r="D663" s="11"/>
      <c r="E663" s="11"/>
      <c r="F663" s="11"/>
      <c r="G663" s="12"/>
      <c r="H663" s="12"/>
      <c r="I663" s="12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  <c r="AA663" s="14"/>
      <c r="AB663" s="14"/>
      <c r="AC663" s="10"/>
      <c r="AD663" s="15"/>
      <c r="AE663" s="15"/>
      <c r="AF663" s="15"/>
      <c r="AG663" s="15"/>
      <c r="AH663" s="10"/>
      <c r="AI663" s="10"/>
      <c r="AJ663" s="10"/>
      <c r="AK663" s="10"/>
      <c r="AL663" s="10"/>
      <c r="AM663" s="10"/>
      <c r="AN663" s="10"/>
      <c r="AO663" s="16"/>
      <c r="AP663" s="10"/>
      <c r="AQ663" s="10"/>
      <c r="AR663" s="10"/>
      <c r="AS663" s="17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</row>
    <row r="664" spans="1:62" ht="12.75" customHeight="1">
      <c r="A664" s="10"/>
      <c r="B664" s="10"/>
      <c r="C664" s="10"/>
      <c r="D664" s="11"/>
      <c r="E664" s="11"/>
      <c r="F664" s="11"/>
      <c r="G664" s="12"/>
      <c r="H664" s="12"/>
      <c r="I664" s="12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4"/>
      <c r="AA664" s="14"/>
      <c r="AB664" s="14"/>
      <c r="AC664" s="10"/>
      <c r="AD664" s="15"/>
      <c r="AE664" s="15"/>
      <c r="AF664" s="15"/>
      <c r="AG664" s="15"/>
      <c r="AH664" s="10"/>
      <c r="AI664" s="10"/>
      <c r="AJ664" s="10"/>
      <c r="AK664" s="10"/>
      <c r="AL664" s="10"/>
      <c r="AM664" s="10"/>
      <c r="AN664" s="10"/>
      <c r="AO664" s="16"/>
      <c r="AP664" s="10"/>
      <c r="AQ664" s="10"/>
      <c r="AR664" s="10"/>
      <c r="AS664" s="17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</row>
    <row r="665" spans="1:62" ht="12.75" customHeight="1">
      <c r="A665" s="10"/>
      <c r="B665" s="10"/>
      <c r="C665" s="10"/>
      <c r="D665" s="11"/>
      <c r="E665" s="11"/>
      <c r="F665" s="11"/>
      <c r="G665" s="12"/>
      <c r="H665" s="12"/>
      <c r="I665" s="12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  <c r="AA665" s="14"/>
      <c r="AB665" s="14"/>
      <c r="AC665" s="10"/>
      <c r="AD665" s="15"/>
      <c r="AE665" s="15"/>
      <c r="AF665" s="15"/>
      <c r="AG665" s="15"/>
      <c r="AH665" s="10"/>
      <c r="AI665" s="10"/>
      <c r="AJ665" s="10"/>
      <c r="AK665" s="10"/>
      <c r="AL665" s="10"/>
      <c r="AM665" s="10"/>
      <c r="AN665" s="10"/>
      <c r="AO665" s="16"/>
      <c r="AP665" s="10"/>
      <c r="AQ665" s="10"/>
      <c r="AR665" s="10"/>
      <c r="AS665" s="17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</row>
    <row r="666" spans="1:62" ht="12.75" customHeight="1">
      <c r="A666" s="10"/>
      <c r="B666" s="10"/>
      <c r="C666" s="10"/>
      <c r="D666" s="11"/>
      <c r="E666" s="11"/>
      <c r="F666" s="11"/>
      <c r="G666" s="12"/>
      <c r="H666" s="12"/>
      <c r="I666" s="12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4"/>
      <c r="AA666" s="14"/>
      <c r="AB666" s="14"/>
      <c r="AC666" s="10"/>
      <c r="AD666" s="15"/>
      <c r="AE666" s="15"/>
      <c r="AF666" s="15"/>
      <c r="AG666" s="15"/>
      <c r="AH666" s="10"/>
      <c r="AI666" s="10"/>
      <c r="AJ666" s="10"/>
      <c r="AK666" s="10"/>
      <c r="AL666" s="10"/>
      <c r="AM666" s="10"/>
      <c r="AN666" s="10"/>
      <c r="AO666" s="16"/>
      <c r="AP666" s="10"/>
      <c r="AQ666" s="10"/>
      <c r="AR666" s="10"/>
      <c r="AS666" s="17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</row>
    <row r="667" spans="1:62" ht="12.75" customHeight="1">
      <c r="A667" s="10"/>
      <c r="B667" s="10"/>
      <c r="C667" s="10"/>
      <c r="D667" s="11"/>
      <c r="E667" s="11"/>
      <c r="F667" s="11"/>
      <c r="G667" s="12"/>
      <c r="H667" s="12"/>
      <c r="I667" s="12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  <c r="AA667" s="14"/>
      <c r="AB667" s="14"/>
      <c r="AC667" s="10"/>
      <c r="AD667" s="15"/>
      <c r="AE667" s="15"/>
      <c r="AF667" s="15"/>
      <c r="AG667" s="15"/>
      <c r="AH667" s="10"/>
      <c r="AI667" s="10"/>
      <c r="AJ667" s="10"/>
      <c r="AK667" s="10"/>
      <c r="AL667" s="10"/>
      <c r="AM667" s="10"/>
      <c r="AN667" s="10"/>
      <c r="AO667" s="16"/>
      <c r="AP667" s="10"/>
      <c r="AQ667" s="10"/>
      <c r="AR667" s="10"/>
      <c r="AS667" s="17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</row>
    <row r="668" spans="1:62" ht="12.75" customHeight="1">
      <c r="A668" s="10"/>
      <c r="B668" s="10"/>
      <c r="C668" s="10"/>
      <c r="D668" s="11"/>
      <c r="E668" s="11"/>
      <c r="F668" s="11"/>
      <c r="G668" s="12"/>
      <c r="H668" s="12"/>
      <c r="I668" s="12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4"/>
      <c r="AA668" s="14"/>
      <c r="AB668" s="14"/>
      <c r="AC668" s="10"/>
      <c r="AD668" s="15"/>
      <c r="AE668" s="15"/>
      <c r="AF668" s="15"/>
      <c r="AG668" s="15"/>
      <c r="AH668" s="10"/>
      <c r="AI668" s="10"/>
      <c r="AJ668" s="10"/>
      <c r="AK668" s="10"/>
      <c r="AL668" s="10"/>
      <c r="AM668" s="10"/>
      <c r="AN668" s="10"/>
      <c r="AO668" s="16"/>
      <c r="AP668" s="10"/>
      <c r="AQ668" s="10"/>
      <c r="AR668" s="10"/>
      <c r="AS668" s="17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</row>
    <row r="669" spans="1:62" ht="12.75" customHeight="1">
      <c r="A669" s="10"/>
      <c r="B669" s="10"/>
      <c r="C669" s="10"/>
      <c r="D669" s="11"/>
      <c r="E669" s="11"/>
      <c r="F669" s="11"/>
      <c r="G669" s="12"/>
      <c r="H669" s="12"/>
      <c r="I669" s="12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  <c r="AA669" s="14"/>
      <c r="AB669" s="14"/>
      <c r="AC669" s="10"/>
      <c r="AD669" s="15"/>
      <c r="AE669" s="15"/>
      <c r="AF669" s="15"/>
      <c r="AG669" s="15"/>
      <c r="AH669" s="10"/>
      <c r="AI669" s="10"/>
      <c r="AJ669" s="10"/>
      <c r="AK669" s="10"/>
      <c r="AL669" s="10"/>
      <c r="AM669" s="10"/>
      <c r="AN669" s="10"/>
      <c r="AO669" s="16"/>
      <c r="AP669" s="10"/>
      <c r="AQ669" s="10"/>
      <c r="AR669" s="10"/>
      <c r="AS669" s="17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</row>
    <row r="670" spans="1:62" ht="12.75" customHeight="1">
      <c r="A670" s="10"/>
      <c r="B670" s="10"/>
      <c r="C670" s="10"/>
      <c r="D670" s="11"/>
      <c r="E670" s="11"/>
      <c r="F670" s="11"/>
      <c r="G670" s="12"/>
      <c r="H670" s="12"/>
      <c r="I670" s="12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4"/>
      <c r="AA670" s="14"/>
      <c r="AB670" s="14"/>
      <c r="AC670" s="10"/>
      <c r="AD670" s="15"/>
      <c r="AE670" s="15"/>
      <c r="AF670" s="15"/>
      <c r="AG670" s="15"/>
      <c r="AH670" s="10"/>
      <c r="AI670" s="10"/>
      <c r="AJ670" s="10"/>
      <c r="AK670" s="10"/>
      <c r="AL670" s="10"/>
      <c r="AM670" s="10"/>
      <c r="AN670" s="10"/>
      <c r="AO670" s="16"/>
      <c r="AP670" s="10"/>
      <c r="AQ670" s="10"/>
      <c r="AR670" s="10"/>
      <c r="AS670" s="17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</row>
    <row r="671" spans="1:62" ht="12.75" customHeight="1">
      <c r="A671" s="10"/>
      <c r="B671" s="10"/>
      <c r="C671" s="10"/>
      <c r="D671" s="11"/>
      <c r="E671" s="11"/>
      <c r="F671" s="11"/>
      <c r="G671" s="12"/>
      <c r="H671" s="12"/>
      <c r="I671" s="12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  <c r="AA671" s="14"/>
      <c r="AB671" s="14"/>
      <c r="AC671" s="10"/>
      <c r="AD671" s="15"/>
      <c r="AE671" s="15"/>
      <c r="AF671" s="15"/>
      <c r="AG671" s="15"/>
      <c r="AH671" s="10"/>
      <c r="AI671" s="10"/>
      <c r="AJ671" s="10"/>
      <c r="AK671" s="10"/>
      <c r="AL671" s="10"/>
      <c r="AM671" s="10"/>
      <c r="AN671" s="10"/>
      <c r="AO671" s="16"/>
      <c r="AP671" s="10"/>
      <c r="AQ671" s="10"/>
      <c r="AR671" s="10"/>
      <c r="AS671" s="17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</row>
    <row r="672" spans="1:62" ht="12.75" customHeight="1">
      <c r="A672" s="10"/>
      <c r="B672" s="10"/>
      <c r="C672" s="10"/>
      <c r="D672" s="11"/>
      <c r="E672" s="11"/>
      <c r="F672" s="11"/>
      <c r="G672" s="12"/>
      <c r="H672" s="12"/>
      <c r="I672" s="12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4"/>
      <c r="AA672" s="14"/>
      <c r="AB672" s="14"/>
      <c r="AC672" s="10"/>
      <c r="AD672" s="15"/>
      <c r="AE672" s="15"/>
      <c r="AF672" s="15"/>
      <c r="AG672" s="15"/>
      <c r="AH672" s="10"/>
      <c r="AI672" s="10"/>
      <c r="AJ672" s="10"/>
      <c r="AK672" s="10"/>
      <c r="AL672" s="10"/>
      <c r="AM672" s="10"/>
      <c r="AN672" s="10"/>
      <c r="AO672" s="16"/>
      <c r="AP672" s="10"/>
      <c r="AQ672" s="10"/>
      <c r="AR672" s="10"/>
      <c r="AS672" s="17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</row>
    <row r="673" spans="1:62" ht="12.75" customHeight="1">
      <c r="A673" s="10"/>
      <c r="B673" s="10"/>
      <c r="C673" s="10"/>
      <c r="D673" s="11"/>
      <c r="E673" s="11"/>
      <c r="F673" s="11"/>
      <c r="G673" s="12"/>
      <c r="H673" s="12"/>
      <c r="I673" s="12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  <c r="AA673" s="14"/>
      <c r="AB673" s="14"/>
      <c r="AC673" s="10"/>
      <c r="AD673" s="15"/>
      <c r="AE673" s="15"/>
      <c r="AF673" s="15"/>
      <c r="AG673" s="15"/>
      <c r="AH673" s="10"/>
      <c r="AI673" s="10"/>
      <c r="AJ673" s="10"/>
      <c r="AK673" s="10"/>
      <c r="AL673" s="10"/>
      <c r="AM673" s="10"/>
      <c r="AN673" s="10"/>
      <c r="AO673" s="16"/>
      <c r="AP673" s="10"/>
      <c r="AQ673" s="10"/>
      <c r="AR673" s="10"/>
      <c r="AS673" s="17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</row>
    <row r="674" spans="1:62" ht="12.75" customHeight="1">
      <c r="A674" s="10"/>
      <c r="B674" s="10"/>
      <c r="C674" s="10"/>
      <c r="D674" s="11"/>
      <c r="E674" s="11"/>
      <c r="F674" s="11"/>
      <c r="G674" s="12"/>
      <c r="H674" s="12"/>
      <c r="I674" s="12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4"/>
      <c r="AA674" s="14"/>
      <c r="AB674" s="14"/>
      <c r="AC674" s="10"/>
      <c r="AD674" s="15"/>
      <c r="AE674" s="15"/>
      <c r="AF674" s="15"/>
      <c r="AG674" s="15"/>
      <c r="AH674" s="10"/>
      <c r="AI674" s="10"/>
      <c r="AJ674" s="10"/>
      <c r="AK674" s="10"/>
      <c r="AL674" s="10"/>
      <c r="AM674" s="10"/>
      <c r="AN674" s="10"/>
      <c r="AO674" s="16"/>
      <c r="AP674" s="10"/>
      <c r="AQ674" s="10"/>
      <c r="AR674" s="10"/>
      <c r="AS674" s="17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</row>
    <row r="675" spans="1:62" ht="12.75" customHeight="1">
      <c r="A675" s="10"/>
      <c r="B675" s="10"/>
      <c r="C675" s="10"/>
      <c r="D675" s="11"/>
      <c r="E675" s="11"/>
      <c r="F675" s="11"/>
      <c r="G675" s="12"/>
      <c r="H675" s="12"/>
      <c r="I675" s="12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  <c r="AA675" s="14"/>
      <c r="AB675" s="14"/>
      <c r="AC675" s="10"/>
      <c r="AD675" s="15"/>
      <c r="AE675" s="15"/>
      <c r="AF675" s="15"/>
      <c r="AG675" s="15"/>
      <c r="AH675" s="10"/>
      <c r="AI675" s="10"/>
      <c r="AJ675" s="10"/>
      <c r="AK675" s="10"/>
      <c r="AL675" s="10"/>
      <c r="AM675" s="10"/>
      <c r="AN675" s="10"/>
      <c r="AO675" s="16"/>
      <c r="AP675" s="10"/>
      <c r="AQ675" s="10"/>
      <c r="AR675" s="10"/>
      <c r="AS675" s="17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</row>
    <row r="676" spans="1:62" ht="12.75" customHeight="1">
      <c r="A676" s="10"/>
      <c r="B676" s="10"/>
      <c r="C676" s="10"/>
      <c r="D676" s="11"/>
      <c r="E676" s="11"/>
      <c r="F676" s="11"/>
      <c r="G676" s="12"/>
      <c r="H676" s="12"/>
      <c r="I676" s="12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4"/>
      <c r="AA676" s="14"/>
      <c r="AB676" s="14"/>
      <c r="AC676" s="10"/>
      <c r="AD676" s="15"/>
      <c r="AE676" s="15"/>
      <c r="AF676" s="15"/>
      <c r="AG676" s="15"/>
      <c r="AH676" s="10"/>
      <c r="AI676" s="10"/>
      <c r="AJ676" s="10"/>
      <c r="AK676" s="10"/>
      <c r="AL676" s="10"/>
      <c r="AM676" s="10"/>
      <c r="AN676" s="10"/>
      <c r="AO676" s="16"/>
      <c r="AP676" s="10"/>
      <c r="AQ676" s="10"/>
      <c r="AR676" s="10"/>
      <c r="AS676" s="17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</row>
    <row r="677" spans="1:62" ht="12.75" customHeight="1">
      <c r="A677" s="10"/>
      <c r="B677" s="10"/>
      <c r="C677" s="10"/>
      <c r="D677" s="11"/>
      <c r="E677" s="11"/>
      <c r="F677" s="11"/>
      <c r="G677" s="12"/>
      <c r="H677" s="12"/>
      <c r="I677" s="12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  <c r="AA677" s="14"/>
      <c r="AB677" s="14"/>
      <c r="AC677" s="10"/>
      <c r="AD677" s="15"/>
      <c r="AE677" s="15"/>
      <c r="AF677" s="15"/>
      <c r="AG677" s="15"/>
      <c r="AH677" s="10"/>
      <c r="AI677" s="10"/>
      <c r="AJ677" s="10"/>
      <c r="AK677" s="10"/>
      <c r="AL677" s="10"/>
      <c r="AM677" s="10"/>
      <c r="AN677" s="10"/>
      <c r="AO677" s="16"/>
      <c r="AP677" s="10"/>
      <c r="AQ677" s="10"/>
      <c r="AR677" s="10"/>
      <c r="AS677" s="17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</row>
    <row r="678" spans="1:62" ht="12.75" customHeight="1">
      <c r="A678" s="10"/>
      <c r="B678" s="10"/>
      <c r="C678" s="10"/>
      <c r="D678" s="11"/>
      <c r="E678" s="11"/>
      <c r="F678" s="11"/>
      <c r="G678" s="12"/>
      <c r="H678" s="12"/>
      <c r="I678" s="12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4"/>
      <c r="AA678" s="14"/>
      <c r="AB678" s="14"/>
      <c r="AC678" s="10"/>
      <c r="AD678" s="15"/>
      <c r="AE678" s="15"/>
      <c r="AF678" s="15"/>
      <c r="AG678" s="15"/>
      <c r="AH678" s="10"/>
      <c r="AI678" s="10"/>
      <c r="AJ678" s="10"/>
      <c r="AK678" s="10"/>
      <c r="AL678" s="10"/>
      <c r="AM678" s="10"/>
      <c r="AN678" s="10"/>
      <c r="AO678" s="16"/>
      <c r="AP678" s="10"/>
      <c r="AQ678" s="10"/>
      <c r="AR678" s="10"/>
      <c r="AS678" s="17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</row>
    <row r="679" spans="1:62" ht="12.75" customHeight="1">
      <c r="A679" s="10"/>
      <c r="B679" s="10"/>
      <c r="C679" s="10"/>
      <c r="D679" s="11"/>
      <c r="E679" s="11"/>
      <c r="F679" s="11"/>
      <c r="G679" s="12"/>
      <c r="H679" s="12"/>
      <c r="I679" s="12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  <c r="AA679" s="14"/>
      <c r="AB679" s="14"/>
      <c r="AC679" s="10"/>
      <c r="AD679" s="15"/>
      <c r="AE679" s="15"/>
      <c r="AF679" s="15"/>
      <c r="AG679" s="15"/>
      <c r="AH679" s="10"/>
      <c r="AI679" s="10"/>
      <c r="AJ679" s="10"/>
      <c r="AK679" s="10"/>
      <c r="AL679" s="10"/>
      <c r="AM679" s="10"/>
      <c r="AN679" s="10"/>
      <c r="AO679" s="16"/>
      <c r="AP679" s="10"/>
      <c r="AQ679" s="10"/>
      <c r="AR679" s="10"/>
      <c r="AS679" s="17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</row>
    <row r="680" spans="1:62" ht="12.75" customHeight="1">
      <c r="A680" s="10"/>
      <c r="B680" s="10"/>
      <c r="C680" s="10"/>
      <c r="D680" s="11"/>
      <c r="E680" s="11"/>
      <c r="F680" s="11"/>
      <c r="G680" s="12"/>
      <c r="H680" s="12"/>
      <c r="I680" s="12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4"/>
      <c r="AA680" s="14"/>
      <c r="AB680" s="14"/>
      <c r="AC680" s="10"/>
      <c r="AD680" s="15"/>
      <c r="AE680" s="15"/>
      <c r="AF680" s="15"/>
      <c r="AG680" s="15"/>
      <c r="AH680" s="10"/>
      <c r="AI680" s="10"/>
      <c r="AJ680" s="10"/>
      <c r="AK680" s="10"/>
      <c r="AL680" s="10"/>
      <c r="AM680" s="10"/>
      <c r="AN680" s="10"/>
      <c r="AO680" s="16"/>
      <c r="AP680" s="10"/>
      <c r="AQ680" s="10"/>
      <c r="AR680" s="10"/>
      <c r="AS680" s="17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</row>
    <row r="681" spans="1:62" ht="12.75" customHeight="1">
      <c r="A681" s="10"/>
      <c r="B681" s="10"/>
      <c r="C681" s="10"/>
      <c r="D681" s="11"/>
      <c r="E681" s="11"/>
      <c r="F681" s="11"/>
      <c r="G681" s="12"/>
      <c r="H681" s="12"/>
      <c r="I681" s="12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  <c r="AA681" s="14"/>
      <c r="AB681" s="14"/>
      <c r="AC681" s="10"/>
      <c r="AD681" s="15"/>
      <c r="AE681" s="15"/>
      <c r="AF681" s="15"/>
      <c r="AG681" s="15"/>
      <c r="AH681" s="10"/>
      <c r="AI681" s="10"/>
      <c r="AJ681" s="10"/>
      <c r="AK681" s="10"/>
      <c r="AL681" s="10"/>
      <c r="AM681" s="10"/>
      <c r="AN681" s="10"/>
      <c r="AO681" s="16"/>
      <c r="AP681" s="10"/>
      <c r="AQ681" s="10"/>
      <c r="AR681" s="10"/>
      <c r="AS681" s="17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</row>
    <row r="682" spans="1:62" ht="12.75" customHeight="1">
      <c r="A682" s="10"/>
      <c r="B682" s="10"/>
      <c r="C682" s="10"/>
      <c r="D682" s="11"/>
      <c r="E682" s="11"/>
      <c r="F682" s="11"/>
      <c r="G682" s="12"/>
      <c r="H682" s="12"/>
      <c r="I682" s="12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4"/>
      <c r="AA682" s="14"/>
      <c r="AB682" s="14"/>
      <c r="AC682" s="10"/>
      <c r="AD682" s="15"/>
      <c r="AE682" s="15"/>
      <c r="AF682" s="15"/>
      <c r="AG682" s="15"/>
      <c r="AH682" s="10"/>
      <c r="AI682" s="10"/>
      <c r="AJ682" s="10"/>
      <c r="AK682" s="10"/>
      <c r="AL682" s="10"/>
      <c r="AM682" s="10"/>
      <c r="AN682" s="10"/>
      <c r="AO682" s="16"/>
      <c r="AP682" s="10"/>
      <c r="AQ682" s="10"/>
      <c r="AR682" s="10"/>
      <c r="AS682" s="17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</row>
    <row r="683" spans="1:62" ht="12.75" customHeight="1">
      <c r="A683" s="10"/>
      <c r="B683" s="10"/>
      <c r="C683" s="10"/>
      <c r="D683" s="11"/>
      <c r="E683" s="11"/>
      <c r="F683" s="11"/>
      <c r="G683" s="12"/>
      <c r="H683" s="12"/>
      <c r="I683" s="12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  <c r="AA683" s="14"/>
      <c r="AB683" s="14"/>
      <c r="AC683" s="10"/>
      <c r="AD683" s="15"/>
      <c r="AE683" s="15"/>
      <c r="AF683" s="15"/>
      <c r="AG683" s="15"/>
      <c r="AH683" s="10"/>
      <c r="AI683" s="10"/>
      <c r="AJ683" s="10"/>
      <c r="AK683" s="10"/>
      <c r="AL683" s="10"/>
      <c r="AM683" s="10"/>
      <c r="AN683" s="10"/>
      <c r="AO683" s="16"/>
      <c r="AP683" s="10"/>
      <c r="AQ683" s="10"/>
      <c r="AR683" s="10"/>
      <c r="AS683" s="17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</row>
    <row r="684" spans="1:62" ht="12.75" customHeight="1">
      <c r="A684" s="10"/>
      <c r="B684" s="10"/>
      <c r="C684" s="10"/>
      <c r="D684" s="11"/>
      <c r="E684" s="11"/>
      <c r="F684" s="11"/>
      <c r="G684" s="12"/>
      <c r="H684" s="12"/>
      <c r="I684" s="12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4"/>
      <c r="AA684" s="14"/>
      <c r="AB684" s="14"/>
      <c r="AC684" s="10"/>
      <c r="AD684" s="15"/>
      <c r="AE684" s="15"/>
      <c r="AF684" s="15"/>
      <c r="AG684" s="15"/>
      <c r="AH684" s="10"/>
      <c r="AI684" s="10"/>
      <c r="AJ684" s="10"/>
      <c r="AK684" s="10"/>
      <c r="AL684" s="10"/>
      <c r="AM684" s="10"/>
      <c r="AN684" s="10"/>
      <c r="AO684" s="16"/>
      <c r="AP684" s="10"/>
      <c r="AQ684" s="10"/>
      <c r="AR684" s="10"/>
      <c r="AS684" s="17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</row>
    <row r="685" spans="1:62" ht="12.75" customHeight="1">
      <c r="A685" s="10"/>
      <c r="B685" s="10"/>
      <c r="C685" s="10"/>
      <c r="D685" s="11"/>
      <c r="E685" s="11"/>
      <c r="F685" s="11"/>
      <c r="G685" s="12"/>
      <c r="H685" s="12"/>
      <c r="I685" s="12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  <c r="AA685" s="14"/>
      <c r="AB685" s="14"/>
      <c r="AC685" s="10"/>
      <c r="AD685" s="15"/>
      <c r="AE685" s="15"/>
      <c r="AF685" s="15"/>
      <c r="AG685" s="15"/>
      <c r="AH685" s="10"/>
      <c r="AI685" s="10"/>
      <c r="AJ685" s="10"/>
      <c r="AK685" s="10"/>
      <c r="AL685" s="10"/>
      <c r="AM685" s="10"/>
      <c r="AN685" s="10"/>
      <c r="AO685" s="16"/>
      <c r="AP685" s="10"/>
      <c r="AQ685" s="10"/>
      <c r="AR685" s="10"/>
      <c r="AS685" s="17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</row>
    <row r="686" spans="1:62" ht="12.75" customHeight="1">
      <c r="A686" s="10"/>
      <c r="B686" s="10"/>
      <c r="C686" s="10"/>
      <c r="D686" s="11"/>
      <c r="E686" s="11"/>
      <c r="F686" s="11"/>
      <c r="G686" s="12"/>
      <c r="H686" s="12"/>
      <c r="I686" s="12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4"/>
      <c r="AA686" s="14"/>
      <c r="AB686" s="14"/>
      <c r="AC686" s="10"/>
      <c r="AD686" s="15"/>
      <c r="AE686" s="15"/>
      <c r="AF686" s="15"/>
      <c r="AG686" s="15"/>
      <c r="AH686" s="10"/>
      <c r="AI686" s="10"/>
      <c r="AJ686" s="10"/>
      <c r="AK686" s="10"/>
      <c r="AL686" s="10"/>
      <c r="AM686" s="10"/>
      <c r="AN686" s="10"/>
      <c r="AO686" s="16"/>
      <c r="AP686" s="10"/>
      <c r="AQ686" s="10"/>
      <c r="AR686" s="10"/>
      <c r="AS686" s="17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</row>
    <row r="687" spans="1:62" ht="12.75" customHeight="1">
      <c r="A687" s="10"/>
      <c r="B687" s="10"/>
      <c r="C687" s="10"/>
      <c r="D687" s="11"/>
      <c r="E687" s="11"/>
      <c r="F687" s="11"/>
      <c r="G687" s="12"/>
      <c r="H687" s="12"/>
      <c r="I687" s="12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  <c r="AA687" s="14"/>
      <c r="AB687" s="14"/>
      <c r="AC687" s="10"/>
      <c r="AD687" s="15"/>
      <c r="AE687" s="15"/>
      <c r="AF687" s="15"/>
      <c r="AG687" s="15"/>
      <c r="AH687" s="10"/>
      <c r="AI687" s="10"/>
      <c r="AJ687" s="10"/>
      <c r="AK687" s="10"/>
      <c r="AL687" s="10"/>
      <c r="AM687" s="10"/>
      <c r="AN687" s="10"/>
      <c r="AO687" s="16"/>
      <c r="AP687" s="10"/>
      <c r="AQ687" s="10"/>
      <c r="AR687" s="10"/>
      <c r="AS687" s="17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</row>
    <row r="688" spans="1:62" ht="12.75" customHeight="1">
      <c r="A688" s="10"/>
      <c r="B688" s="10"/>
      <c r="C688" s="10"/>
      <c r="D688" s="11"/>
      <c r="E688" s="11"/>
      <c r="F688" s="11"/>
      <c r="G688" s="12"/>
      <c r="H688" s="12"/>
      <c r="I688" s="12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4"/>
      <c r="AA688" s="14"/>
      <c r="AB688" s="14"/>
      <c r="AC688" s="10"/>
      <c r="AD688" s="15"/>
      <c r="AE688" s="15"/>
      <c r="AF688" s="15"/>
      <c r="AG688" s="15"/>
      <c r="AH688" s="10"/>
      <c r="AI688" s="10"/>
      <c r="AJ688" s="10"/>
      <c r="AK688" s="10"/>
      <c r="AL688" s="10"/>
      <c r="AM688" s="10"/>
      <c r="AN688" s="10"/>
      <c r="AO688" s="16"/>
      <c r="AP688" s="10"/>
      <c r="AQ688" s="10"/>
      <c r="AR688" s="10"/>
      <c r="AS688" s="17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</row>
    <row r="689" spans="1:62" ht="12.75" customHeight="1">
      <c r="A689" s="10"/>
      <c r="B689" s="10"/>
      <c r="C689" s="10"/>
      <c r="D689" s="11"/>
      <c r="E689" s="11"/>
      <c r="F689" s="11"/>
      <c r="G689" s="12"/>
      <c r="H689" s="12"/>
      <c r="I689" s="12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  <c r="AA689" s="14"/>
      <c r="AB689" s="14"/>
      <c r="AC689" s="10"/>
      <c r="AD689" s="15"/>
      <c r="AE689" s="15"/>
      <c r="AF689" s="15"/>
      <c r="AG689" s="15"/>
      <c r="AH689" s="10"/>
      <c r="AI689" s="10"/>
      <c r="AJ689" s="10"/>
      <c r="AK689" s="10"/>
      <c r="AL689" s="10"/>
      <c r="AM689" s="10"/>
      <c r="AN689" s="10"/>
      <c r="AO689" s="16"/>
      <c r="AP689" s="10"/>
      <c r="AQ689" s="10"/>
      <c r="AR689" s="10"/>
      <c r="AS689" s="17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</row>
    <row r="690" spans="1:62" ht="12.75" customHeight="1">
      <c r="A690" s="10"/>
      <c r="B690" s="10"/>
      <c r="C690" s="10"/>
      <c r="D690" s="11"/>
      <c r="E690" s="11"/>
      <c r="F690" s="11"/>
      <c r="G690" s="12"/>
      <c r="H690" s="12"/>
      <c r="I690" s="12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4"/>
      <c r="AA690" s="14"/>
      <c r="AB690" s="14"/>
      <c r="AC690" s="10"/>
      <c r="AD690" s="15"/>
      <c r="AE690" s="15"/>
      <c r="AF690" s="15"/>
      <c r="AG690" s="15"/>
      <c r="AH690" s="10"/>
      <c r="AI690" s="10"/>
      <c r="AJ690" s="10"/>
      <c r="AK690" s="10"/>
      <c r="AL690" s="10"/>
      <c r="AM690" s="10"/>
      <c r="AN690" s="10"/>
      <c r="AO690" s="16"/>
      <c r="AP690" s="10"/>
      <c r="AQ690" s="10"/>
      <c r="AR690" s="10"/>
      <c r="AS690" s="17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</row>
    <row r="691" spans="1:62" ht="12.75" customHeight="1">
      <c r="A691" s="10"/>
      <c r="B691" s="10"/>
      <c r="C691" s="10"/>
      <c r="D691" s="11"/>
      <c r="E691" s="11"/>
      <c r="F691" s="11"/>
      <c r="G691" s="12"/>
      <c r="H691" s="12"/>
      <c r="I691" s="12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  <c r="AA691" s="14"/>
      <c r="AB691" s="14"/>
      <c r="AC691" s="10"/>
      <c r="AD691" s="15"/>
      <c r="AE691" s="15"/>
      <c r="AF691" s="15"/>
      <c r="AG691" s="15"/>
      <c r="AH691" s="10"/>
      <c r="AI691" s="10"/>
      <c r="AJ691" s="10"/>
      <c r="AK691" s="10"/>
      <c r="AL691" s="10"/>
      <c r="AM691" s="10"/>
      <c r="AN691" s="10"/>
      <c r="AO691" s="16"/>
      <c r="AP691" s="10"/>
      <c r="AQ691" s="10"/>
      <c r="AR691" s="10"/>
      <c r="AS691" s="17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</row>
    <row r="692" spans="1:62" ht="12.75" customHeight="1">
      <c r="A692" s="10"/>
      <c r="B692" s="10"/>
      <c r="C692" s="10"/>
      <c r="D692" s="11"/>
      <c r="E692" s="11"/>
      <c r="F692" s="11"/>
      <c r="G692" s="12"/>
      <c r="H692" s="12"/>
      <c r="I692" s="12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4"/>
      <c r="AA692" s="14"/>
      <c r="AB692" s="14"/>
      <c r="AC692" s="10"/>
      <c r="AD692" s="15"/>
      <c r="AE692" s="15"/>
      <c r="AF692" s="15"/>
      <c r="AG692" s="15"/>
      <c r="AH692" s="10"/>
      <c r="AI692" s="10"/>
      <c r="AJ692" s="10"/>
      <c r="AK692" s="10"/>
      <c r="AL692" s="10"/>
      <c r="AM692" s="10"/>
      <c r="AN692" s="10"/>
      <c r="AO692" s="16"/>
      <c r="AP692" s="10"/>
      <c r="AQ692" s="10"/>
      <c r="AR692" s="10"/>
      <c r="AS692" s="17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</row>
    <row r="693" spans="1:62" ht="12.75" customHeight="1">
      <c r="A693" s="10"/>
      <c r="B693" s="10"/>
      <c r="C693" s="10"/>
      <c r="D693" s="11"/>
      <c r="E693" s="11"/>
      <c r="F693" s="11"/>
      <c r="G693" s="12"/>
      <c r="H693" s="12"/>
      <c r="I693" s="12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  <c r="AA693" s="14"/>
      <c r="AB693" s="14"/>
      <c r="AC693" s="10"/>
      <c r="AD693" s="15"/>
      <c r="AE693" s="15"/>
      <c r="AF693" s="15"/>
      <c r="AG693" s="15"/>
      <c r="AH693" s="10"/>
      <c r="AI693" s="10"/>
      <c r="AJ693" s="10"/>
      <c r="AK693" s="10"/>
      <c r="AL693" s="10"/>
      <c r="AM693" s="10"/>
      <c r="AN693" s="10"/>
      <c r="AO693" s="16"/>
      <c r="AP693" s="10"/>
      <c r="AQ693" s="10"/>
      <c r="AR693" s="10"/>
      <c r="AS693" s="17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</row>
    <row r="694" spans="1:62" ht="12.75" customHeight="1">
      <c r="A694" s="10"/>
      <c r="B694" s="10"/>
      <c r="C694" s="10"/>
      <c r="D694" s="11"/>
      <c r="E694" s="11"/>
      <c r="F694" s="11"/>
      <c r="G694" s="12"/>
      <c r="H694" s="12"/>
      <c r="I694" s="12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4"/>
      <c r="AA694" s="14"/>
      <c r="AB694" s="14"/>
      <c r="AC694" s="10"/>
      <c r="AD694" s="15"/>
      <c r="AE694" s="15"/>
      <c r="AF694" s="15"/>
      <c r="AG694" s="15"/>
      <c r="AH694" s="10"/>
      <c r="AI694" s="10"/>
      <c r="AJ694" s="10"/>
      <c r="AK694" s="10"/>
      <c r="AL694" s="10"/>
      <c r="AM694" s="10"/>
      <c r="AN694" s="10"/>
      <c r="AO694" s="16"/>
      <c r="AP694" s="10"/>
      <c r="AQ694" s="10"/>
      <c r="AR694" s="10"/>
      <c r="AS694" s="17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</row>
    <row r="695" spans="1:62" ht="12.75" customHeight="1">
      <c r="A695" s="10"/>
      <c r="B695" s="10"/>
      <c r="C695" s="10"/>
      <c r="D695" s="11"/>
      <c r="E695" s="11"/>
      <c r="F695" s="11"/>
      <c r="G695" s="12"/>
      <c r="H695" s="12"/>
      <c r="I695" s="12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  <c r="AA695" s="14"/>
      <c r="AB695" s="14"/>
      <c r="AC695" s="10"/>
      <c r="AD695" s="15"/>
      <c r="AE695" s="15"/>
      <c r="AF695" s="15"/>
      <c r="AG695" s="15"/>
      <c r="AH695" s="10"/>
      <c r="AI695" s="10"/>
      <c r="AJ695" s="10"/>
      <c r="AK695" s="10"/>
      <c r="AL695" s="10"/>
      <c r="AM695" s="10"/>
      <c r="AN695" s="10"/>
      <c r="AO695" s="16"/>
      <c r="AP695" s="10"/>
      <c r="AQ695" s="10"/>
      <c r="AR695" s="10"/>
      <c r="AS695" s="17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</row>
    <row r="696" spans="1:62" ht="12.75" customHeight="1">
      <c r="A696" s="10"/>
      <c r="B696" s="10"/>
      <c r="C696" s="10"/>
      <c r="D696" s="11"/>
      <c r="E696" s="11"/>
      <c r="F696" s="11"/>
      <c r="G696" s="12"/>
      <c r="H696" s="12"/>
      <c r="I696" s="12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4"/>
      <c r="AA696" s="14"/>
      <c r="AB696" s="14"/>
      <c r="AC696" s="10"/>
      <c r="AD696" s="15"/>
      <c r="AE696" s="15"/>
      <c r="AF696" s="15"/>
      <c r="AG696" s="15"/>
      <c r="AH696" s="10"/>
      <c r="AI696" s="10"/>
      <c r="AJ696" s="10"/>
      <c r="AK696" s="10"/>
      <c r="AL696" s="10"/>
      <c r="AM696" s="10"/>
      <c r="AN696" s="10"/>
      <c r="AO696" s="16"/>
      <c r="AP696" s="10"/>
      <c r="AQ696" s="10"/>
      <c r="AR696" s="10"/>
      <c r="AS696" s="17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</row>
    <row r="697" spans="1:62" ht="12.75" customHeight="1">
      <c r="A697" s="10"/>
      <c r="B697" s="10"/>
      <c r="C697" s="10"/>
      <c r="D697" s="11"/>
      <c r="E697" s="11"/>
      <c r="F697" s="11"/>
      <c r="G697" s="12"/>
      <c r="H697" s="12"/>
      <c r="I697" s="12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  <c r="AA697" s="14"/>
      <c r="AB697" s="14"/>
      <c r="AC697" s="10"/>
      <c r="AD697" s="15"/>
      <c r="AE697" s="15"/>
      <c r="AF697" s="15"/>
      <c r="AG697" s="15"/>
      <c r="AH697" s="10"/>
      <c r="AI697" s="10"/>
      <c r="AJ697" s="10"/>
      <c r="AK697" s="10"/>
      <c r="AL697" s="10"/>
      <c r="AM697" s="10"/>
      <c r="AN697" s="10"/>
      <c r="AO697" s="16"/>
      <c r="AP697" s="10"/>
      <c r="AQ697" s="10"/>
      <c r="AR697" s="10"/>
      <c r="AS697" s="17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</row>
    <row r="698" spans="1:62" ht="12.75" customHeight="1">
      <c r="A698" s="10"/>
      <c r="B698" s="10"/>
      <c r="C698" s="10"/>
      <c r="D698" s="11"/>
      <c r="E698" s="11"/>
      <c r="F698" s="11"/>
      <c r="G698" s="12"/>
      <c r="H698" s="12"/>
      <c r="I698" s="12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4"/>
      <c r="AA698" s="14"/>
      <c r="AB698" s="14"/>
      <c r="AC698" s="10"/>
      <c r="AD698" s="15"/>
      <c r="AE698" s="15"/>
      <c r="AF698" s="15"/>
      <c r="AG698" s="15"/>
      <c r="AH698" s="10"/>
      <c r="AI698" s="10"/>
      <c r="AJ698" s="10"/>
      <c r="AK698" s="10"/>
      <c r="AL698" s="10"/>
      <c r="AM698" s="10"/>
      <c r="AN698" s="10"/>
      <c r="AO698" s="16"/>
      <c r="AP698" s="10"/>
      <c r="AQ698" s="10"/>
      <c r="AR698" s="10"/>
      <c r="AS698" s="17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</row>
    <row r="699" spans="1:62" ht="12.75" customHeight="1">
      <c r="A699" s="10"/>
      <c r="B699" s="10"/>
      <c r="C699" s="10"/>
      <c r="D699" s="11"/>
      <c r="E699" s="11"/>
      <c r="F699" s="11"/>
      <c r="G699" s="12"/>
      <c r="H699" s="12"/>
      <c r="I699" s="12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  <c r="AA699" s="14"/>
      <c r="AB699" s="14"/>
      <c r="AC699" s="10"/>
      <c r="AD699" s="15"/>
      <c r="AE699" s="15"/>
      <c r="AF699" s="15"/>
      <c r="AG699" s="15"/>
      <c r="AH699" s="10"/>
      <c r="AI699" s="10"/>
      <c r="AJ699" s="10"/>
      <c r="AK699" s="10"/>
      <c r="AL699" s="10"/>
      <c r="AM699" s="10"/>
      <c r="AN699" s="10"/>
      <c r="AO699" s="16"/>
      <c r="AP699" s="10"/>
      <c r="AQ699" s="10"/>
      <c r="AR699" s="10"/>
      <c r="AS699" s="17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</row>
    <row r="700" spans="1:62" ht="12.75" customHeight="1">
      <c r="A700" s="10"/>
      <c r="B700" s="10"/>
      <c r="C700" s="10"/>
      <c r="D700" s="11"/>
      <c r="E700" s="11"/>
      <c r="F700" s="11"/>
      <c r="G700" s="12"/>
      <c r="H700" s="12"/>
      <c r="I700" s="12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4"/>
      <c r="AA700" s="14"/>
      <c r="AB700" s="14"/>
      <c r="AC700" s="10"/>
      <c r="AD700" s="15"/>
      <c r="AE700" s="15"/>
      <c r="AF700" s="15"/>
      <c r="AG700" s="15"/>
      <c r="AH700" s="10"/>
      <c r="AI700" s="10"/>
      <c r="AJ700" s="10"/>
      <c r="AK700" s="10"/>
      <c r="AL700" s="10"/>
      <c r="AM700" s="10"/>
      <c r="AN700" s="10"/>
      <c r="AO700" s="16"/>
      <c r="AP700" s="10"/>
      <c r="AQ700" s="10"/>
      <c r="AR700" s="10"/>
      <c r="AS700" s="17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</row>
    <row r="701" spans="1:62" ht="12.75" customHeight="1">
      <c r="A701" s="10"/>
      <c r="B701" s="10"/>
      <c r="C701" s="10"/>
      <c r="D701" s="11"/>
      <c r="E701" s="11"/>
      <c r="F701" s="11"/>
      <c r="G701" s="12"/>
      <c r="H701" s="12"/>
      <c r="I701" s="12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  <c r="AA701" s="14"/>
      <c r="AB701" s="14"/>
      <c r="AC701" s="10"/>
      <c r="AD701" s="15"/>
      <c r="AE701" s="15"/>
      <c r="AF701" s="15"/>
      <c r="AG701" s="15"/>
      <c r="AH701" s="10"/>
      <c r="AI701" s="10"/>
      <c r="AJ701" s="10"/>
      <c r="AK701" s="10"/>
      <c r="AL701" s="10"/>
      <c r="AM701" s="10"/>
      <c r="AN701" s="10"/>
      <c r="AO701" s="16"/>
      <c r="AP701" s="10"/>
      <c r="AQ701" s="10"/>
      <c r="AR701" s="10"/>
      <c r="AS701" s="17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</row>
    <row r="702" spans="1:62" ht="12.75" customHeight="1">
      <c r="A702" s="10"/>
      <c r="B702" s="10"/>
      <c r="C702" s="10"/>
      <c r="D702" s="11"/>
      <c r="E702" s="11"/>
      <c r="F702" s="11"/>
      <c r="G702" s="12"/>
      <c r="H702" s="12"/>
      <c r="I702" s="12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4"/>
      <c r="AA702" s="14"/>
      <c r="AB702" s="14"/>
      <c r="AC702" s="10"/>
      <c r="AD702" s="15"/>
      <c r="AE702" s="15"/>
      <c r="AF702" s="15"/>
      <c r="AG702" s="15"/>
      <c r="AH702" s="10"/>
      <c r="AI702" s="10"/>
      <c r="AJ702" s="10"/>
      <c r="AK702" s="10"/>
      <c r="AL702" s="10"/>
      <c r="AM702" s="10"/>
      <c r="AN702" s="10"/>
      <c r="AO702" s="16"/>
      <c r="AP702" s="10"/>
      <c r="AQ702" s="10"/>
      <c r="AR702" s="10"/>
      <c r="AS702" s="17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</row>
    <row r="703" spans="1:62" ht="12.75" customHeight="1">
      <c r="A703" s="10"/>
      <c r="B703" s="10"/>
      <c r="C703" s="10"/>
      <c r="D703" s="11"/>
      <c r="E703" s="11"/>
      <c r="F703" s="11"/>
      <c r="G703" s="12"/>
      <c r="H703" s="12"/>
      <c r="I703" s="12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  <c r="AA703" s="14"/>
      <c r="AB703" s="14"/>
      <c r="AC703" s="10"/>
      <c r="AD703" s="15"/>
      <c r="AE703" s="15"/>
      <c r="AF703" s="15"/>
      <c r="AG703" s="15"/>
      <c r="AH703" s="10"/>
      <c r="AI703" s="10"/>
      <c r="AJ703" s="10"/>
      <c r="AK703" s="10"/>
      <c r="AL703" s="10"/>
      <c r="AM703" s="10"/>
      <c r="AN703" s="10"/>
      <c r="AO703" s="16"/>
      <c r="AP703" s="10"/>
      <c r="AQ703" s="10"/>
      <c r="AR703" s="10"/>
      <c r="AS703" s="17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</row>
    <row r="704" spans="1:62" ht="12.75" customHeight="1">
      <c r="A704" s="10"/>
      <c r="B704" s="10"/>
      <c r="C704" s="10"/>
      <c r="D704" s="11"/>
      <c r="E704" s="11"/>
      <c r="F704" s="11"/>
      <c r="G704" s="12"/>
      <c r="H704" s="12"/>
      <c r="I704" s="12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4"/>
      <c r="AA704" s="14"/>
      <c r="AB704" s="14"/>
      <c r="AC704" s="10"/>
      <c r="AD704" s="15"/>
      <c r="AE704" s="15"/>
      <c r="AF704" s="15"/>
      <c r="AG704" s="15"/>
      <c r="AH704" s="10"/>
      <c r="AI704" s="10"/>
      <c r="AJ704" s="10"/>
      <c r="AK704" s="10"/>
      <c r="AL704" s="10"/>
      <c r="AM704" s="10"/>
      <c r="AN704" s="10"/>
      <c r="AO704" s="16"/>
      <c r="AP704" s="10"/>
      <c r="AQ704" s="10"/>
      <c r="AR704" s="10"/>
      <c r="AS704" s="17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</row>
    <row r="705" spans="1:62" ht="12.75" customHeight="1">
      <c r="A705" s="10"/>
      <c r="B705" s="10"/>
      <c r="C705" s="10"/>
      <c r="D705" s="11"/>
      <c r="E705" s="11"/>
      <c r="F705" s="11"/>
      <c r="G705" s="12"/>
      <c r="H705" s="12"/>
      <c r="I705" s="12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  <c r="AA705" s="14"/>
      <c r="AB705" s="14"/>
      <c r="AC705" s="10"/>
      <c r="AD705" s="15"/>
      <c r="AE705" s="15"/>
      <c r="AF705" s="15"/>
      <c r="AG705" s="15"/>
      <c r="AH705" s="10"/>
      <c r="AI705" s="10"/>
      <c r="AJ705" s="10"/>
      <c r="AK705" s="10"/>
      <c r="AL705" s="10"/>
      <c r="AM705" s="10"/>
      <c r="AN705" s="10"/>
      <c r="AO705" s="16"/>
      <c r="AP705" s="10"/>
      <c r="AQ705" s="10"/>
      <c r="AR705" s="10"/>
      <c r="AS705" s="17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</row>
    <row r="706" spans="1:62" ht="12.75" customHeight="1">
      <c r="A706" s="10"/>
      <c r="B706" s="10"/>
      <c r="C706" s="10"/>
      <c r="D706" s="11"/>
      <c r="E706" s="11"/>
      <c r="F706" s="11"/>
      <c r="G706" s="12"/>
      <c r="H706" s="12"/>
      <c r="I706" s="12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4"/>
      <c r="AA706" s="14"/>
      <c r="AB706" s="14"/>
      <c r="AC706" s="10"/>
      <c r="AD706" s="15"/>
      <c r="AE706" s="15"/>
      <c r="AF706" s="15"/>
      <c r="AG706" s="15"/>
      <c r="AH706" s="10"/>
      <c r="AI706" s="10"/>
      <c r="AJ706" s="10"/>
      <c r="AK706" s="10"/>
      <c r="AL706" s="10"/>
      <c r="AM706" s="10"/>
      <c r="AN706" s="10"/>
      <c r="AO706" s="16"/>
      <c r="AP706" s="10"/>
      <c r="AQ706" s="10"/>
      <c r="AR706" s="10"/>
      <c r="AS706" s="17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</row>
    <row r="707" spans="1:62" ht="12.75" customHeight="1">
      <c r="A707" s="10"/>
      <c r="B707" s="10"/>
      <c r="C707" s="10"/>
      <c r="D707" s="11"/>
      <c r="E707" s="11"/>
      <c r="F707" s="11"/>
      <c r="G707" s="12"/>
      <c r="H707" s="12"/>
      <c r="I707" s="12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  <c r="AA707" s="14"/>
      <c r="AB707" s="14"/>
      <c r="AC707" s="10"/>
      <c r="AD707" s="15"/>
      <c r="AE707" s="15"/>
      <c r="AF707" s="15"/>
      <c r="AG707" s="15"/>
      <c r="AH707" s="10"/>
      <c r="AI707" s="10"/>
      <c r="AJ707" s="10"/>
      <c r="AK707" s="10"/>
      <c r="AL707" s="10"/>
      <c r="AM707" s="10"/>
      <c r="AN707" s="10"/>
      <c r="AO707" s="16"/>
      <c r="AP707" s="10"/>
      <c r="AQ707" s="10"/>
      <c r="AR707" s="10"/>
      <c r="AS707" s="17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</row>
    <row r="708" spans="1:62" ht="12.75" customHeight="1">
      <c r="A708" s="10"/>
      <c r="B708" s="10"/>
      <c r="C708" s="10"/>
      <c r="D708" s="11"/>
      <c r="E708" s="11"/>
      <c r="F708" s="11"/>
      <c r="G708" s="12"/>
      <c r="H708" s="12"/>
      <c r="I708" s="12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4"/>
      <c r="AA708" s="14"/>
      <c r="AB708" s="14"/>
      <c r="AC708" s="10"/>
      <c r="AD708" s="15"/>
      <c r="AE708" s="15"/>
      <c r="AF708" s="15"/>
      <c r="AG708" s="15"/>
      <c r="AH708" s="10"/>
      <c r="AI708" s="10"/>
      <c r="AJ708" s="10"/>
      <c r="AK708" s="10"/>
      <c r="AL708" s="10"/>
      <c r="AM708" s="10"/>
      <c r="AN708" s="10"/>
      <c r="AO708" s="16"/>
      <c r="AP708" s="10"/>
      <c r="AQ708" s="10"/>
      <c r="AR708" s="10"/>
      <c r="AS708" s="17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</row>
    <row r="709" spans="1:62" ht="12.75" customHeight="1">
      <c r="A709" s="10"/>
      <c r="B709" s="10"/>
      <c r="C709" s="10"/>
      <c r="D709" s="11"/>
      <c r="E709" s="11"/>
      <c r="F709" s="11"/>
      <c r="G709" s="12"/>
      <c r="H709" s="12"/>
      <c r="I709" s="12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  <c r="AA709" s="14"/>
      <c r="AB709" s="14"/>
      <c r="AC709" s="10"/>
      <c r="AD709" s="15"/>
      <c r="AE709" s="15"/>
      <c r="AF709" s="15"/>
      <c r="AG709" s="15"/>
      <c r="AH709" s="10"/>
      <c r="AI709" s="10"/>
      <c r="AJ709" s="10"/>
      <c r="AK709" s="10"/>
      <c r="AL709" s="10"/>
      <c r="AM709" s="10"/>
      <c r="AN709" s="10"/>
      <c r="AO709" s="16"/>
      <c r="AP709" s="10"/>
      <c r="AQ709" s="10"/>
      <c r="AR709" s="10"/>
      <c r="AS709" s="17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</row>
    <row r="710" spans="1:62" ht="12.75" customHeight="1">
      <c r="A710" s="10"/>
      <c r="B710" s="10"/>
      <c r="C710" s="10"/>
      <c r="D710" s="11"/>
      <c r="E710" s="11"/>
      <c r="F710" s="11"/>
      <c r="G710" s="12"/>
      <c r="H710" s="12"/>
      <c r="I710" s="12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4"/>
      <c r="AA710" s="14"/>
      <c r="AB710" s="14"/>
      <c r="AC710" s="10"/>
      <c r="AD710" s="15"/>
      <c r="AE710" s="15"/>
      <c r="AF710" s="15"/>
      <c r="AG710" s="15"/>
      <c r="AH710" s="10"/>
      <c r="AI710" s="10"/>
      <c r="AJ710" s="10"/>
      <c r="AK710" s="10"/>
      <c r="AL710" s="10"/>
      <c r="AM710" s="10"/>
      <c r="AN710" s="10"/>
      <c r="AO710" s="16"/>
      <c r="AP710" s="10"/>
      <c r="AQ710" s="10"/>
      <c r="AR710" s="10"/>
      <c r="AS710" s="17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</row>
    <row r="711" spans="1:62" ht="12.75" customHeight="1">
      <c r="A711" s="10"/>
      <c r="B711" s="10"/>
      <c r="C711" s="10"/>
      <c r="D711" s="11"/>
      <c r="E711" s="11"/>
      <c r="F711" s="11"/>
      <c r="G711" s="12"/>
      <c r="H711" s="12"/>
      <c r="I711" s="12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  <c r="AA711" s="14"/>
      <c r="AB711" s="14"/>
      <c r="AC711" s="10"/>
      <c r="AD711" s="15"/>
      <c r="AE711" s="15"/>
      <c r="AF711" s="15"/>
      <c r="AG711" s="15"/>
      <c r="AH711" s="10"/>
      <c r="AI711" s="10"/>
      <c r="AJ711" s="10"/>
      <c r="AK711" s="10"/>
      <c r="AL711" s="10"/>
      <c r="AM711" s="10"/>
      <c r="AN711" s="10"/>
      <c r="AO711" s="16"/>
      <c r="AP711" s="10"/>
      <c r="AQ711" s="10"/>
      <c r="AR711" s="10"/>
      <c r="AS711" s="17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</row>
    <row r="712" spans="1:62" ht="12.75" customHeight="1">
      <c r="A712" s="10"/>
      <c r="B712" s="10"/>
      <c r="C712" s="10"/>
      <c r="D712" s="11"/>
      <c r="E712" s="11"/>
      <c r="F712" s="11"/>
      <c r="G712" s="12"/>
      <c r="H712" s="12"/>
      <c r="I712" s="12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4"/>
      <c r="AA712" s="14"/>
      <c r="AB712" s="14"/>
      <c r="AC712" s="10"/>
      <c r="AD712" s="15"/>
      <c r="AE712" s="15"/>
      <c r="AF712" s="15"/>
      <c r="AG712" s="15"/>
      <c r="AH712" s="10"/>
      <c r="AI712" s="10"/>
      <c r="AJ712" s="10"/>
      <c r="AK712" s="10"/>
      <c r="AL712" s="10"/>
      <c r="AM712" s="10"/>
      <c r="AN712" s="10"/>
      <c r="AO712" s="16"/>
      <c r="AP712" s="10"/>
      <c r="AQ712" s="10"/>
      <c r="AR712" s="10"/>
      <c r="AS712" s="17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</row>
    <row r="713" spans="1:62" ht="12.75" customHeight="1">
      <c r="A713" s="10"/>
      <c r="B713" s="10"/>
      <c r="C713" s="10"/>
      <c r="D713" s="11"/>
      <c r="E713" s="11"/>
      <c r="F713" s="11"/>
      <c r="G713" s="12"/>
      <c r="H713" s="12"/>
      <c r="I713" s="12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  <c r="AA713" s="14"/>
      <c r="AB713" s="14"/>
      <c r="AC713" s="10"/>
      <c r="AD713" s="15"/>
      <c r="AE713" s="15"/>
      <c r="AF713" s="15"/>
      <c r="AG713" s="15"/>
      <c r="AH713" s="10"/>
      <c r="AI713" s="10"/>
      <c r="AJ713" s="10"/>
      <c r="AK713" s="10"/>
      <c r="AL713" s="10"/>
      <c r="AM713" s="10"/>
      <c r="AN713" s="10"/>
      <c r="AO713" s="16"/>
      <c r="AP713" s="10"/>
      <c r="AQ713" s="10"/>
      <c r="AR713" s="10"/>
      <c r="AS713" s="17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</row>
    <row r="714" spans="1:62" ht="12.75" customHeight="1">
      <c r="A714" s="10"/>
      <c r="B714" s="10"/>
      <c r="C714" s="10"/>
      <c r="D714" s="11"/>
      <c r="E714" s="11"/>
      <c r="F714" s="11"/>
      <c r="G714" s="12"/>
      <c r="H714" s="12"/>
      <c r="I714" s="12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4"/>
      <c r="AA714" s="14"/>
      <c r="AB714" s="14"/>
      <c r="AC714" s="10"/>
      <c r="AD714" s="15"/>
      <c r="AE714" s="15"/>
      <c r="AF714" s="15"/>
      <c r="AG714" s="15"/>
      <c r="AH714" s="10"/>
      <c r="AI714" s="10"/>
      <c r="AJ714" s="10"/>
      <c r="AK714" s="10"/>
      <c r="AL714" s="10"/>
      <c r="AM714" s="10"/>
      <c r="AN714" s="10"/>
      <c r="AO714" s="16"/>
      <c r="AP714" s="10"/>
      <c r="AQ714" s="10"/>
      <c r="AR714" s="10"/>
      <c r="AS714" s="17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</row>
    <row r="715" spans="1:62" ht="12.75" customHeight="1">
      <c r="A715" s="10"/>
      <c r="B715" s="10"/>
      <c r="C715" s="10"/>
      <c r="D715" s="11"/>
      <c r="E715" s="11"/>
      <c r="F715" s="11"/>
      <c r="G715" s="12"/>
      <c r="H715" s="12"/>
      <c r="I715" s="12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  <c r="AA715" s="14"/>
      <c r="AB715" s="14"/>
      <c r="AC715" s="10"/>
      <c r="AD715" s="15"/>
      <c r="AE715" s="15"/>
      <c r="AF715" s="15"/>
      <c r="AG715" s="15"/>
      <c r="AH715" s="10"/>
      <c r="AI715" s="10"/>
      <c r="AJ715" s="10"/>
      <c r="AK715" s="10"/>
      <c r="AL715" s="10"/>
      <c r="AM715" s="10"/>
      <c r="AN715" s="10"/>
      <c r="AO715" s="16"/>
      <c r="AP715" s="10"/>
      <c r="AQ715" s="10"/>
      <c r="AR715" s="10"/>
      <c r="AS715" s="17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</row>
    <row r="716" spans="1:62" ht="12.75" customHeight="1">
      <c r="A716" s="10"/>
      <c r="B716" s="10"/>
      <c r="C716" s="10"/>
      <c r="D716" s="11"/>
      <c r="E716" s="11"/>
      <c r="F716" s="11"/>
      <c r="G716" s="12"/>
      <c r="H716" s="12"/>
      <c r="I716" s="12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4"/>
      <c r="AA716" s="14"/>
      <c r="AB716" s="14"/>
      <c r="AC716" s="10"/>
      <c r="AD716" s="15"/>
      <c r="AE716" s="15"/>
      <c r="AF716" s="15"/>
      <c r="AG716" s="15"/>
      <c r="AH716" s="10"/>
      <c r="AI716" s="10"/>
      <c r="AJ716" s="10"/>
      <c r="AK716" s="10"/>
      <c r="AL716" s="10"/>
      <c r="AM716" s="10"/>
      <c r="AN716" s="10"/>
      <c r="AO716" s="16"/>
      <c r="AP716" s="10"/>
      <c r="AQ716" s="10"/>
      <c r="AR716" s="10"/>
      <c r="AS716" s="17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</row>
    <row r="717" spans="1:62" ht="12.75" customHeight="1">
      <c r="A717" s="10"/>
      <c r="B717" s="10"/>
      <c r="C717" s="10"/>
      <c r="D717" s="11"/>
      <c r="E717" s="11"/>
      <c r="F717" s="11"/>
      <c r="G717" s="12"/>
      <c r="H717" s="12"/>
      <c r="I717" s="12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  <c r="AA717" s="14"/>
      <c r="AB717" s="14"/>
      <c r="AC717" s="10"/>
      <c r="AD717" s="15"/>
      <c r="AE717" s="15"/>
      <c r="AF717" s="15"/>
      <c r="AG717" s="15"/>
      <c r="AH717" s="10"/>
      <c r="AI717" s="10"/>
      <c r="AJ717" s="10"/>
      <c r="AK717" s="10"/>
      <c r="AL717" s="10"/>
      <c r="AM717" s="10"/>
      <c r="AN717" s="10"/>
      <c r="AO717" s="16"/>
      <c r="AP717" s="10"/>
      <c r="AQ717" s="10"/>
      <c r="AR717" s="10"/>
      <c r="AS717" s="17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</row>
    <row r="718" spans="1:62" ht="12.75" customHeight="1">
      <c r="A718" s="10"/>
      <c r="B718" s="10"/>
      <c r="C718" s="10"/>
      <c r="D718" s="11"/>
      <c r="E718" s="11"/>
      <c r="F718" s="11"/>
      <c r="G718" s="12"/>
      <c r="H718" s="12"/>
      <c r="I718" s="12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4"/>
      <c r="AA718" s="14"/>
      <c r="AB718" s="14"/>
      <c r="AC718" s="10"/>
      <c r="AD718" s="15"/>
      <c r="AE718" s="15"/>
      <c r="AF718" s="15"/>
      <c r="AG718" s="15"/>
      <c r="AH718" s="10"/>
      <c r="AI718" s="10"/>
      <c r="AJ718" s="10"/>
      <c r="AK718" s="10"/>
      <c r="AL718" s="10"/>
      <c r="AM718" s="10"/>
      <c r="AN718" s="10"/>
      <c r="AO718" s="16"/>
      <c r="AP718" s="10"/>
      <c r="AQ718" s="10"/>
      <c r="AR718" s="10"/>
      <c r="AS718" s="17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</row>
    <row r="719" spans="1:62" ht="12.75" customHeight="1">
      <c r="A719" s="10"/>
      <c r="B719" s="10"/>
      <c r="C719" s="10"/>
      <c r="D719" s="11"/>
      <c r="E719" s="11"/>
      <c r="F719" s="11"/>
      <c r="G719" s="12"/>
      <c r="H719" s="12"/>
      <c r="I719" s="12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  <c r="AA719" s="14"/>
      <c r="AB719" s="14"/>
      <c r="AC719" s="10"/>
      <c r="AD719" s="15"/>
      <c r="AE719" s="15"/>
      <c r="AF719" s="15"/>
      <c r="AG719" s="15"/>
      <c r="AH719" s="10"/>
      <c r="AI719" s="10"/>
      <c r="AJ719" s="10"/>
      <c r="AK719" s="10"/>
      <c r="AL719" s="10"/>
      <c r="AM719" s="10"/>
      <c r="AN719" s="10"/>
      <c r="AO719" s="16"/>
      <c r="AP719" s="10"/>
      <c r="AQ719" s="10"/>
      <c r="AR719" s="10"/>
      <c r="AS719" s="17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</row>
    <row r="720" spans="1:62" ht="12.75" customHeight="1">
      <c r="A720" s="10"/>
      <c r="B720" s="10"/>
      <c r="C720" s="10"/>
      <c r="D720" s="11"/>
      <c r="E720" s="11"/>
      <c r="F720" s="11"/>
      <c r="G720" s="12"/>
      <c r="H720" s="12"/>
      <c r="I720" s="12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4"/>
      <c r="AA720" s="14"/>
      <c r="AB720" s="14"/>
      <c r="AC720" s="10"/>
      <c r="AD720" s="15"/>
      <c r="AE720" s="15"/>
      <c r="AF720" s="15"/>
      <c r="AG720" s="15"/>
      <c r="AH720" s="10"/>
      <c r="AI720" s="10"/>
      <c r="AJ720" s="10"/>
      <c r="AK720" s="10"/>
      <c r="AL720" s="10"/>
      <c r="AM720" s="10"/>
      <c r="AN720" s="10"/>
      <c r="AO720" s="16"/>
      <c r="AP720" s="10"/>
      <c r="AQ720" s="10"/>
      <c r="AR720" s="10"/>
      <c r="AS720" s="17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</row>
    <row r="721" spans="1:62" ht="12.75" customHeight="1">
      <c r="A721" s="10"/>
      <c r="B721" s="10"/>
      <c r="C721" s="10"/>
      <c r="D721" s="11"/>
      <c r="E721" s="11"/>
      <c r="F721" s="11"/>
      <c r="G721" s="12"/>
      <c r="H721" s="12"/>
      <c r="I721" s="12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  <c r="AA721" s="14"/>
      <c r="AB721" s="14"/>
      <c r="AC721" s="10"/>
      <c r="AD721" s="15"/>
      <c r="AE721" s="15"/>
      <c r="AF721" s="15"/>
      <c r="AG721" s="15"/>
      <c r="AH721" s="10"/>
      <c r="AI721" s="10"/>
      <c r="AJ721" s="10"/>
      <c r="AK721" s="10"/>
      <c r="AL721" s="10"/>
      <c r="AM721" s="10"/>
      <c r="AN721" s="10"/>
      <c r="AO721" s="16"/>
      <c r="AP721" s="10"/>
      <c r="AQ721" s="10"/>
      <c r="AR721" s="10"/>
      <c r="AS721" s="17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</row>
    <row r="722" spans="1:62" ht="12.75" customHeight="1">
      <c r="A722" s="10"/>
      <c r="B722" s="10"/>
      <c r="C722" s="10"/>
      <c r="D722" s="11"/>
      <c r="E722" s="11"/>
      <c r="F722" s="11"/>
      <c r="G722" s="12"/>
      <c r="H722" s="12"/>
      <c r="I722" s="12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4"/>
      <c r="AA722" s="14"/>
      <c r="AB722" s="14"/>
      <c r="AC722" s="10"/>
      <c r="AD722" s="15"/>
      <c r="AE722" s="15"/>
      <c r="AF722" s="15"/>
      <c r="AG722" s="15"/>
      <c r="AH722" s="10"/>
      <c r="AI722" s="10"/>
      <c r="AJ722" s="10"/>
      <c r="AK722" s="10"/>
      <c r="AL722" s="10"/>
      <c r="AM722" s="10"/>
      <c r="AN722" s="10"/>
      <c r="AO722" s="16"/>
      <c r="AP722" s="10"/>
      <c r="AQ722" s="10"/>
      <c r="AR722" s="10"/>
      <c r="AS722" s="17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</row>
    <row r="723" spans="1:62" ht="12.75" customHeight="1">
      <c r="A723" s="10"/>
      <c r="B723" s="10"/>
      <c r="C723" s="10"/>
      <c r="D723" s="11"/>
      <c r="E723" s="11"/>
      <c r="F723" s="11"/>
      <c r="G723" s="12"/>
      <c r="H723" s="12"/>
      <c r="I723" s="12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  <c r="AA723" s="14"/>
      <c r="AB723" s="14"/>
      <c r="AC723" s="10"/>
      <c r="AD723" s="15"/>
      <c r="AE723" s="15"/>
      <c r="AF723" s="15"/>
      <c r="AG723" s="15"/>
      <c r="AH723" s="10"/>
      <c r="AI723" s="10"/>
      <c r="AJ723" s="10"/>
      <c r="AK723" s="10"/>
      <c r="AL723" s="10"/>
      <c r="AM723" s="10"/>
      <c r="AN723" s="10"/>
      <c r="AO723" s="16"/>
      <c r="AP723" s="10"/>
      <c r="AQ723" s="10"/>
      <c r="AR723" s="10"/>
      <c r="AS723" s="17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</row>
    <row r="724" spans="1:62" ht="12.75" customHeight="1">
      <c r="A724" s="10"/>
      <c r="B724" s="10"/>
      <c r="C724" s="10"/>
      <c r="D724" s="11"/>
      <c r="E724" s="11"/>
      <c r="F724" s="11"/>
      <c r="G724" s="12"/>
      <c r="H724" s="12"/>
      <c r="I724" s="12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4"/>
      <c r="AA724" s="14"/>
      <c r="AB724" s="14"/>
      <c r="AC724" s="10"/>
      <c r="AD724" s="15"/>
      <c r="AE724" s="15"/>
      <c r="AF724" s="15"/>
      <c r="AG724" s="15"/>
      <c r="AH724" s="10"/>
      <c r="AI724" s="10"/>
      <c r="AJ724" s="10"/>
      <c r="AK724" s="10"/>
      <c r="AL724" s="10"/>
      <c r="AM724" s="10"/>
      <c r="AN724" s="10"/>
      <c r="AO724" s="16"/>
      <c r="AP724" s="10"/>
      <c r="AQ724" s="10"/>
      <c r="AR724" s="10"/>
      <c r="AS724" s="17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</row>
    <row r="725" spans="1:62" ht="12.75" customHeight="1">
      <c r="A725" s="10"/>
      <c r="B725" s="10"/>
      <c r="C725" s="10"/>
      <c r="D725" s="11"/>
      <c r="E725" s="11"/>
      <c r="F725" s="11"/>
      <c r="G725" s="12"/>
      <c r="H725" s="12"/>
      <c r="I725" s="12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  <c r="AA725" s="14"/>
      <c r="AB725" s="14"/>
      <c r="AC725" s="10"/>
      <c r="AD725" s="15"/>
      <c r="AE725" s="15"/>
      <c r="AF725" s="15"/>
      <c r="AG725" s="15"/>
      <c r="AH725" s="10"/>
      <c r="AI725" s="10"/>
      <c r="AJ725" s="10"/>
      <c r="AK725" s="10"/>
      <c r="AL725" s="10"/>
      <c r="AM725" s="10"/>
      <c r="AN725" s="10"/>
      <c r="AO725" s="16"/>
      <c r="AP725" s="10"/>
      <c r="AQ725" s="10"/>
      <c r="AR725" s="10"/>
      <c r="AS725" s="17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</row>
    <row r="726" spans="1:62" ht="12.75" customHeight="1">
      <c r="A726" s="10"/>
      <c r="B726" s="10"/>
      <c r="C726" s="10"/>
      <c r="D726" s="11"/>
      <c r="E726" s="11"/>
      <c r="F726" s="11"/>
      <c r="G726" s="12"/>
      <c r="H726" s="12"/>
      <c r="I726" s="12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4"/>
      <c r="AA726" s="14"/>
      <c r="AB726" s="14"/>
      <c r="AC726" s="10"/>
      <c r="AD726" s="15"/>
      <c r="AE726" s="15"/>
      <c r="AF726" s="15"/>
      <c r="AG726" s="15"/>
      <c r="AH726" s="10"/>
      <c r="AI726" s="10"/>
      <c r="AJ726" s="10"/>
      <c r="AK726" s="10"/>
      <c r="AL726" s="10"/>
      <c r="AM726" s="10"/>
      <c r="AN726" s="10"/>
      <c r="AO726" s="16"/>
      <c r="AP726" s="10"/>
      <c r="AQ726" s="10"/>
      <c r="AR726" s="10"/>
      <c r="AS726" s="17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</row>
    <row r="727" spans="1:62" ht="12.75" customHeight="1">
      <c r="A727" s="10"/>
      <c r="B727" s="10"/>
      <c r="C727" s="10"/>
      <c r="D727" s="11"/>
      <c r="E727" s="11"/>
      <c r="F727" s="11"/>
      <c r="G727" s="12"/>
      <c r="H727" s="12"/>
      <c r="I727" s="12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  <c r="AA727" s="14"/>
      <c r="AB727" s="14"/>
      <c r="AC727" s="10"/>
      <c r="AD727" s="15"/>
      <c r="AE727" s="15"/>
      <c r="AF727" s="15"/>
      <c r="AG727" s="15"/>
      <c r="AH727" s="10"/>
      <c r="AI727" s="10"/>
      <c r="AJ727" s="10"/>
      <c r="AK727" s="10"/>
      <c r="AL727" s="10"/>
      <c r="AM727" s="10"/>
      <c r="AN727" s="10"/>
      <c r="AO727" s="16"/>
      <c r="AP727" s="10"/>
      <c r="AQ727" s="10"/>
      <c r="AR727" s="10"/>
      <c r="AS727" s="17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</row>
    <row r="728" spans="1:62" ht="12.75" customHeight="1">
      <c r="A728" s="10"/>
      <c r="B728" s="10"/>
      <c r="C728" s="10"/>
      <c r="D728" s="11"/>
      <c r="E728" s="11"/>
      <c r="F728" s="11"/>
      <c r="G728" s="12"/>
      <c r="H728" s="12"/>
      <c r="I728" s="12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4"/>
      <c r="AA728" s="14"/>
      <c r="AB728" s="14"/>
      <c r="AC728" s="10"/>
      <c r="AD728" s="15"/>
      <c r="AE728" s="15"/>
      <c r="AF728" s="15"/>
      <c r="AG728" s="15"/>
      <c r="AH728" s="10"/>
      <c r="AI728" s="10"/>
      <c r="AJ728" s="10"/>
      <c r="AK728" s="10"/>
      <c r="AL728" s="10"/>
      <c r="AM728" s="10"/>
      <c r="AN728" s="10"/>
      <c r="AO728" s="16"/>
      <c r="AP728" s="10"/>
      <c r="AQ728" s="10"/>
      <c r="AR728" s="10"/>
      <c r="AS728" s="17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</row>
    <row r="729" spans="1:62" ht="12.75" customHeight="1">
      <c r="A729" s="10"/>
      <c r="B729" s="10"/>
      <c r="C729" s="10"/>
      <c r="D729" s="11"/>
      <c r="E729" s="11"/>
      <c r="F729" s="11"/>
      <c r="G729" s="12"/>
      <c r="H729" s="12"/>
      <c r="I729" s="12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  <c r="AA729" s="14"/>
      <c r="AB729" s="14"/>
      <c r="AC729" s="10"/>
      <c r="AD729" s="15"/>
      <c r="AE729" s="15"/>
      <c r="AF729" s="15"/>
      <c r="AG729" s="15"/>
      <c r="AH729" s="10"/>
      <c r="AI729" s="10"/>
      <c r="AJ729" s="10"/>
      <c r="AK729" s="10"/>
      <c r="AL729" s="10"/>
      <c r="AM729" s="10"/>
      <c r="AN729" s="10"/>
      <c r="AO729" s="16"/>
      <c r="AP729" s="10"/>
      <c r="AQ729" s="10"/>
      <c r="AR729" s="10"/>
      <c r="AS729" s="17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</row>
    <row r="730" spans="1:62" ht="12.75" customHeight="1">
      <c r="A730" s="10"/>
      <c r="B730" s="10"/>
      <c r="C730" s="10"/>
      <c r="D730" s="11"/>
      <c r="E730" s="11"/>
      <c r="F730" s="11"/>
      <c r="G730" s="12"/>
      <c r="H730" s="12"/>
      <c r="I730" s="12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4"/>
      <c r="AA730" s="14"/>
      <c r="AB730" s="14"/>
      <c r="AC730" s="10"/>
      <c r="AD730" s="15"/>
      <c r="AE730" s="15"/>
      <c r="AF730" s="15"/>
      <c r="AG730" s="15"/>
      <c r="AH730" s="10"/>
      <c r="AI730" s="10"/>
      <c r="AJ730" s="10"/>
      <c r="AK730" s="10"/>
      <c r="AL730" s="10"/>
      <c r="AM730" s="10"/>
      <c r="AN730" s="10"/>
      <c r="AO730" s="16"/>
      <c r="AP730" s="10"/>
      <c r="AQ730" s="10"/>
      <c r="AR730" s="10"/>
      <c r="AS730" s="17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</row>
    <row r="731" spans="1:62" ht="12.75" customHeight="1">
      <c r="A731" s="10"/>
      <c r="B731" s="10"/>
      <c r="C731" s="10"/>
      <c r="D731" s="11"/>
      <c r="E731" s="11"/>
      <c r="F731" s="11"/>
      <c r="G731" s="12"/>
      <c r="H731" s="12"/>
      <c r="I731" s="12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  <c r="AA731" s="14"/>
      <c r="AB731" s="14"/>
      <c r="AC731" s="10"/>
      <c r="AD731" s="15"/>
      <c r="AE731" s="15"/>
      <c r="AF731" s="15"/>
      <c r="AG731" s="15"/>
      <c r="AH731" s="10"/>
      <c r="AI731" s="10"/>
      <c r="AJ731" s="10"/>
      <c r="AK731" s="10"/>
      <c r="AL731" s="10"/>
      <c r="AM731" s="10"/>
      <c r="AN731" s="10"/>
      <c r="AO731" s="16"/>
      <c r="AP731" s="10"/>
      <c r="AQ731" s="10"/>
      <c r="AR731" s="10"/>
      <c r="AS731" s="17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</row>
    <row r="732" spans="1:62" ht="12.75" customHeight="1">
      <c r="A732" s="10"/>
      <c r="B732" s="10"/>
      <c r="C732" s="10"/>
      <c r="D732" s="11"/>
      <c r="E732" s="11"/>
      <c r="F732" s="11"/>
      <c r="G732" s="12"/>
      <c r="H732" s="12"/>
      <c r="I732" s="12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4"/>
      <c r="AA732" s="14"/>
      <c r="AB732" s="14"/>
      <c r="AC732" s="10"/>
      <c r="AD732" s="15"/>
      <c r="AE732" s="15"/>
      <c r="AF732" s="15"/>
      <c r="AG732" s="15"/>
      <c r="AH732" s="10"/>
      <c r="AI732" s="10"/>
      <c r="AJ732" s="10"/>
      <c r="AK732" s="10"/>
      <c r="AL732" s="10"/>
      <c r="AM732" s="10"/>
      <c r="AN732" s="10"/>
      <c r="AO732" s="16"/>
      <c r="AP732" s="10"/>
      <c r="AQ732" s="10"/>
      <c r="AR732" s="10"/>
      <c r="AS732" s="17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</row>
    <row r="733" spans="1:62" ht="12.75" customHeight="1">
      <c r="A733" s="10"/>
      <c r="B733" s="10"/>
      <c r="C733" s="10"/>
      <c r="D733" s="11"/>
      <c r="E733" s="11"/>
      <c r="F733" s="11"/>
      <c r="G733" s="12"/>
      <c r="H733" s="12"/>
      <c r="I733" s="12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  <c r="AA733" s="14"/>
      <c r="AB733" s="14"/>
      <c r="AC733" s="10"/>
      <c r="AD733" s="15"/>
      <c r="AE733" s="15"/>
      <c r="AF733" s="15"/>
      <c r="AG733" s="15"/>
      <c r="AH733" s="10"/>
      <c r="AI733" s="10"/>
      <c r="AJ733" s="10"/>
      <c r="AK733" s="10"/>
      <c r="AL733" s="10"/>
      <c r="AM733" s="10"/>
      <c r="AN733" s="10"/>
      <c r="AO733" s="16"/>
      <c r="AP733" s="10"/>
      <c r="AQ733" s="10"/>
      <c r="AR733" s="10"/>
      <c r="AS733" s="17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</row>
    <row r="734" spans="1:62" ht="12.75" customHeight="1">
      <c r="A734" s="10"/>
      <c r="B734" s="10"/>
      <c r="C734" s="10"/>
      <c r="D734" s="11"/>
      <c r="E734" s="11"/>
      <c r="F734" s="11"/>
      <c r="G734" s="12"/>
      <c r="H734" s="12"/>
      <c r="I734" s="12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4"/>
      <c r="AA734" s="14"/>
      <c r="AB734" s="14"/>
      <c r="AC734" s="10"/>
      <c r="AD734" s="15"/>
      <c r="AE734" s="15"/>
      <c r="AF734" s="15"/>
      <c r="AG734" s="15"/>
      <c r="AH734" s="10"/>
      <c r="AI734" s="10"/>
      <c r="AJ734" s="10"/>
      <c r="AK734" s="10"/>
      <c r="AL734" s="10"/>
      <c r="AM734" s="10"/>
      <c r="AN734" s="10"/>
      <c r="AO734" s="16"/>
      <c r="AP734" s="10"/>
      <c r="AQ734" s="10"/>
      <c r="AR734" s="10"/>
      <c r="AS734" s="17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</row>
    <row r="735" spans="1:62" ht="12.75" customHeight="1">
      <c r="A735" s="10"/>
      <c r="B735" s="10"/>
      <c r="C735" s="10"/>
      <c r="D735" s="11"/>
      <c r="E735" s="11"/>
      <c r="F735" s="11"/>
      <c r="G735" s="12"/>
      <c r="H735" s="12"/>
      <c r="I735" s="12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  <c r="AA735" s="14"/>
      <c r="AB735" s="14"/>
      <c r="AC735" s="10"/>
      <c r="AD735" s="15"/>
      <c r="AE735" s="15"/>
      <c r="AF735" s="15"/>
      <c r="AG735" s="15"/>
      <c r="AH735" s="10"/>
      <c r="AI735" s="10"/>
      <c r="AJ735" s="10"/>
      <c r="AK735" s="10"/>
      <c r="AL735" s="10"/>
      <c r="AM735" s="10"/>
      <c r="AN735" s="10"/>
      <c r="AO735" s="16"/>
      <c r="AP735" s="10"/>
      <c r="AQ735" s="10"/>
      <c r="AR735" s="10"/>
      <c r="AS735" s="17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</row>
    <row r="736" spans="1:62" ht="12.75" customHeight="1">
      <c r="A736" s="10"/>
      <c r="B736" s="10"/>
      <c r="C736" s="10"/>
      <c r="D736" s="11"/>
      <c r="E736" s="11"/>
      <c r="F736" s="11"/>
      <c r="G736" s="12"/>
      <c r="H736" s="12"/>
      <c r="I736" s="12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4"/>
      <c r="AA736" s="14"/>
      <c r="AB736" s="14"/>
      <c r="AC736" s="10"/>
      <c r="AD736" s="15"/>
      <c r="AE736" s="15"/>
      <c r="AF736" s="15"/>
      <c r="AG736" s="15"/>
      <c r="AH736" s="10"/>
      <c r="AI736" s="10"/>
      <c r="AJ736" s="10"/>
      <c r="AK736" s="10"/>
      <c r="AL736" s="10"/>
      <c r="AM736" s="10"/>
      <c r="AN736" s="10"/>
      <c r="AO736" s="16"/>
      <c r="AP736" s="10"/>
      <c r="AQ736" s="10"/>
      <c r="AR736" s="10"/>
      <c r="AS736" s="17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</row>
    <row r="737" spans="1:62" ht="12.75" customHeight="1">
      <c r="A737" s="10"/>
      <c r="B737" s="10"/>
      <c r="C737" s="10"/>
      <c r="D737" s="11"/>
      <c r="E737" s="11"/>
      <c r="F737" s="11"/>
      <c r="G737" s="12"/>
      <c r="H737" s="12"/>
      <c r="I737" s="12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  <c r="AA737" s="14"/>
      <c r="AB737" s="14"/>
      <c r="AC737" s="10"/>
      <c r="AD737" s="15"/>
      <c r="AE737" s="15"/>
      <c r="AF737" s="15"/>
      <c r="AG737" s="15"/>
      <c r="AH737" s="10"/>
      <c r="AI737" s="10"/>
      <c r="AJ737" s="10"/>
      <c r="AK737" s="10"/>
      <c r="AL737" s="10"/>
      <c r="AM737" s="10"/>
      <c r="AN737" s="10"/>
      <c r="AO737" s="16"/>
      <c r="AP737" s="10"/>
      <c r="AQ737" s="10"/>
      <c r="AR737" s="10"/>
      <c r="AS737" s="17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</row>
    <row r="738" spans="1:62" ht="12.75" customHeight="1">
      <c r="A738" s="10"/>
      <c r="B738" s="10"/>
      <c r="C738" s="10"/>
      <c r="D738" s="11"/>
      <c r="E738" s="11"/>
      <c r="F738" s="11"/>
      <c r="G738" s="12"/>
      <c r="H738" s="12"/>
      <c r="I738" s="12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4"/>
      <c r="AA738" s="14"/>
      <c r="AB738" s="14"/>
      <c r="AC738" s="10"/>
      <c r="AD738" s="15"/>
      <c r="AE738" s="15"/>
      <c r="AF738" s="15"/>
      <c r="AG738" s="15"/>
      <c r="AH738" s="10"/>
      <c r="AI738" s="10"/>
      <c r="AJ738" s="10"/>
      <c r="AK738" s="10"/>
      <c r="AL738" s="10"/>
      <c r="AM738" s="10"/>
      <c r="AN738" s="10"/>
      <c r="AO738" s="16"/>
      <c r="AP738" s="10"/>
      <c r="AQ738" s="10"/>
      <c r="AR738" s="10"/>
      <c r="AS738" s="17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</row>
    <row r="739" spans="1:62" ht="12.75" customHeight="1">
      <c r="A739" s="10"/>
      <c r="B739" s="10"/>
      <c r="C739" s="10"/>
      <c r="D739" s="11"/>
      <c r="E739" s="11"/>
      <c r="F739" s="11"/>
      <c r="G739" s="12"/>
      <c r="H739" s="12"/>
      <c r="I739" s="12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  <c r="AA739" s="14"/>
      <c r="AB739" s="14"/>
      <c r="AC739" s="10"/>
      <c r="AD739" s="15"/>
      <c r="AE739" s="15"/>
      <c r="AF739" s="15"/>
      <c r="AG739" s="15"/>
      <c r="AH739" s="10"/>
      <c r="AI739" s="10"/>
      <c r="AJ739" s="10"/>
      <c r="AK739" s="10"/>
      <c r="AL739" s="10"/>
      <c r="AM739" s="10"/>
      <c r="AN739" s="10"/>
      <c r="AO739" s="16"/>
      <c r="AP739" s="10"/>
      <c r="AQ739" s="10"/>
      <c r="AR739" s="10"/>
      <c r="AS739" s="17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</row>
    <row r="740" spans="1:62" ht="12.75" customHeight="1">
      <c r="A740" s="10"/>
      <c r="B740" s="10"/>
      <c r="C740" s="10"/>
      <c r="D740" s="11"/>
      <c r="E740" s="11"/>
      <c r="F740" s="11"/>
      <c r="G740" s="12"/>
      <c r="H740" s="12"/>
      <c r="I740" s="12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4"/>
      <c r="AA740" s="14"/>
      <c r="AB740" s="14"/>
      <c r="AC740" s="10"/>
      <c r="AD740" s="15"/>
      <c r="AE740" s="15"/>
      <c r="AF740" s="15"/>
      <c r="AG740" s="15"/>
      <c r="AH740" s="10"/>
      <c r="AI740" s="10"/>
      <c r="AJ740" s="10"/>
      <c r="AK740" s="10"/>
      <c r="AL740" s="10"/>
      <c r="AM740" s="10"/>
      <c r="AN740" s="10"/>
      <c r="AO740" s="16"/>
      <c r="AP740" s="10"/>
      <c r="AQ740" s="10"/>
      <c r="AR740" s="10"/>
      <c r="AS740" s="17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</row>
    <row r="741" spans="1:62" ht="12.75" customHeight="1">
      <c r="A741" s="10"/>
      <c r="B741" s="10"/>
      <c r="C741" s="10"/>
      <c r="D741" s="11"/>
      <c r="E741" s="11"/>
      <c r="F741" s="11"/>
      <c r="G741" s="12"/>
      <c r="H741" s="12"/>
      <c r="I741" s="12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  <c r="AA741" s="14"/>
      <c r="AB741" s="14"/>
      <c r="AC741" s="10"/>
      <c r="AD741" s="15"/>
      <c r="AE741" s="15"/>
      <c r="AF741" s="15"/>
      <c r="AG741" s="15"/>
      <c r="AH741" s="10"/>
      <c r="AI741" s="10"/>
      <c r="AJ741" s="10"/>
      <c r="AK741" s="10"/>
      <c r="AL741" s="10"/>
      <c r="AM741" s="10"/>
      <c r="AN741" s="10"/>
      <c r="AO741" s="16"/>
      <c r="AP741" s="10"/>
      <c r="AQ741" s="10"/>
      <c r="AR741" s="10"/>
      <c r="AS741" s="17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</row>
    <row r="742" spans="1:62" ht="12.75" customHeight="1">
      <c r="A742" s="10"/>
      <c r="B742" s="10"/>
      <c r="C742" s="10"/>
      <c r="D742" s="11"/>
      <c r="E742" s="11"/>
      <c r="F742" s="11"/>
      <c r="G742" s="12"/>
      <c r="H742" s="12"/>
      <c r="I742" s="12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4"/>
      <c r="AA742" s="14"/>
      <c r="AB742" s="14"/>
      <c r="AC742" s="10"/>
      <c r="AD742" s="15"/>
      <c r="AE742" s="15"/>
      <c r="AF742" s="15"/>
      <c r="AG742" s="15"/>
      <c r="AH742" s="10"/>
      <c r="AI742" s="10"/>
      <c r="AJ742" s="10"/>
      <c r="AK742" s="10"/>
      <c r="AL742" s="10"/>
      <c r="AM742" s="10"/>
      <c r="AN742" s="10"/>
      <c r="AO742" s="16"/>
      <c r="AP742" s="10"/>
      <c r="AQ742" s="10"/>
      <c r="AR742" s="10"/>
      <c r="AS742" s="17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</row>
    <row r="743" spans="1:62" ht="12.75" customHeight="1">
      <c r="A743" s="10"/>
      <c r="B743" s="10"/>
      <c r="C743" s="10"/>
      <c r="D743" s="11"/>
      <c r="E743" s="11"/>
      <c r="F743" s="11"/>
      <c r="G743" s="12"/>
      <c r="H743" s="12"/>
      <c r="I743" s="12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  <c r="AA743" s="14"/>
      <c r="AB743" s="14"/>
      <c r="AC743" s="10"/>
      <c r="AD743" s="15"/>
      <c r="AE743" s="15"/>
      <c r="AF743" s="15"/>
      <c r="AG743" s="15"/>
      <c r="AH743" s="10"/>
      <c r="AI743" s="10"/>
      <c r="AJ743" s="10"/>
      <c r="AK743" s="10"/>
      <c r="AL743" s="10"/>
      <c r="AM743" s="10"/>
      <c r="AN743" s="10"/>
      <c r="AO743" s="16"/>
      <c r="AP743" s="10"/>
      <c r="AQ743" s="10"/>
      <c r="AR743" s="10"/>
      <c r="AS743" s="17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</row>
    <row r="744" spans="1:62" ht="12.75" customHeight="1">
      <c r="A744" s="10"/>
      <c r="B744" s="10"/>
      <c r="C744" s="10"/>
      <c r="D744" s="11"/>
      <c r="E744" s="11"/>
      <c r="F744" s="11"/>
      <c r="G744" s="12"/>
      <c r="H744" s="12"/>
      <c r="I744" s="12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4"/>
      <c r="AA744" s="14"/>
      <c r="AB744" s="14"/>
      <c r="AC744" s="10"/>
      <c r="AD744" s="15"/>
      <c r="AE744" s="15"/>
      <c r="AF744" s="15"/>
      <c r="AG744" s="15"/>
      <c r="AH744" s="10"/>
      <c r="AI744" s="10"/>
      <c r="AJ744" s="10"/>
      <c r="AK744" s="10"/>
      <c r="AL744" s="10"/>
      <c r="AM744" s="10"/>
      <c r="AN744" s="10"/>
      <c r="AO744" s="16"/>
      <c r="AP744" s="10"/>
      <c r="AQ744" s="10"/>
      <c r="AR744" s="10"/>
      <c r="AS744" s="17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</row>
    <row r="745" spans="1:62" ht="12.75" customHeight="1">
      <c r="A745" s="10"/>
      <c r="B745" s="10"/>
      <c r="C745" s="10"/>
      <c r="D745" s="11"/>
      <c r="E745" s="11"/>
      <c r="F745" s="11"/>
      <c r="G745" s="12"/>
      <c r="H745" s="12"/>
      <c r="I745" s="12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  <c r="AA745" s="14"/>
      <c r="AB745" s="14"/>
      <c r="AC745" s="10"/>
      <c r="AD745" s="15"/>
      <c r="AE745" s="15"/>
      <c r="AF745" s="15"/>
      <c r="AG745" s="15"/>
      <c r="AH745" s="10"/>
      <c r="AI745" s="10"/>
      <c r="AJ745" s="10"/>
      <c r="AK745" s="10"/>
      <c r="AL745" s="10"/>
      <c r="AM745" s="10"/>
      <c r="AN745" s="10"/>
      <c r="AO745" s="16"/>
      <c r="AP745" s="10"/>
      <c r="AQ745" s="10"/>
      <c r="AR745" s="10"/>
      <c r="AS745" s="17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</row>
    <row r="746" spans="1:62" ht="12.75" customHeight="1">
      <c r="A746" s="10"/>
      <c r="B746" s="10"/>
      <c r="C746" s="10"/>
      <c r="D746" s="11"/>
      <c r="E746" s="11"/>
      <c r="F746" s="11"/>
      <c r="G746" s="12"/>
      <c r="H746" s="12"/>
      <c r="I746" s="12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4"/>
      <c r="AA746" s="14"/>
      <c r="AB746" s="14"/>
      <c r="AC746" s="10"/>
      <c r="AD746" s="15"/>
      <c r="AE746" s="15"/>
      <c r="AF746" s="15"/>
      <c r="AG746" s="15"/>
      <c r="AH746" s="10"/>
      <c r="AI746" s="10"/>
      <c r="AJ746" s="10"/>
      <c r="AK746" s="10"/>
      <c r="AL746" s="10"/>
      <c r="AM746" s="10"/>
      <c r="AN746" s="10"/>
      <c r="AO746" s="16"/>
      <c r="AP746" s="10"/>
      <c r="AQ746" s="10"/>
      <c r="AR746" s="10"/>
      <c r="AS746" s="17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</row>
    <row r="747" spans="1:62" ht="12.75" customHeight="1">
      <c r="A747" s="10"/>
      <c r="B747" s="10"/>
      <c r="C747" s="10"/>
      <c r="D747" s="11"/>
      <c r="E747" s="11"/>
      <c r="F747" s="11"/>
      <c r="G747" s="12"/>
      <c r="H747" s="12"/>
      <c r="I747" s="12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  <c r="AA747" s="14"/>
      <c r="AB747" s="14"/>
      <c r="AC747" s="10"/>
      <c r="AD747" s="15"/>
      <c r="AE747" s="15"/>
      <c r="AF747" s="15"/>
      <c r="AG747" s="15"/>
      <c r="AH747" s="10"/>
      <c r="AI747" s="10"/>
      <c r="AJ747" s="10"/>
      <c r="AK747" s="10"/>
      <c r="AL747" s="10"/>
      <c r="AM747" s="10"/>
      <c r="AN747" s="10"/>
      <c r="AO747" s="16"/>
      <c r="AP747" s="10"/>
      <c r="AQ747" s="10"/>
      <c r="AR747" s="10"/>
      <c r="AS747" s="17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</row>
    <row r="748" spans="1:62" ht="12.75" customHeight="1">
      <c r="A748" s="10"/>
      <c r="B748" s="10"/>
      <c r="C748" s="10"/>
      <c r="D748" s="11"/>
      <c r="E748" s="11"/>
      <c r="F748" s="11"/>
      <c r="G748" s="12"/>
      <c r="H748" s="12"/>
      <c r="I748" s="12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4"/>
      <c r="AA748" s="14"/>
      <c r="AB748" s="14"/>
      <c r="AC748" s="10"/>
      <c r="AD748" s="15"/>
      <c r="AE748" s="15"/>
      <c r="AF748" s="15"/>
      <c r="AG748" s="15"/>
      <c r="AH748" s="10"/>
      <c r="AI748" s="10"/>
      <c r="AJ748" s="10"/>
      <c r="AK748" s="10"/>
      <c r="AL748" s="10"/>
      <c r="AM748" s="10"/>
      <c r="AN748" s="10"/>
      <c r="AO748" s="16"/>
      <c r="AP748" s="10"/>
      <c r="AQ748" s="10"/>
      <c r="AR748" s="10"/>
      <c r="AS748" s="17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</row>
    <row r="749" spans="1:62" ht="12.75" customHeight="1">
      <c r="A749" s="10"/>
      <c r="B749" s="10"/>
      <c r="C749" s="10"/>
      <c r="D749" s="11"/>
      <c r="E749" s="11"/>
      <c r="F749" s="11"/>
      <c r="G749" s="12"/>
      <c r="H749" s="12"/>
      <c r="I749" s="12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  <c r="AA749" s="14"/>
      <c r="AB749" s="14"/>
      <c r="AC749" s="10"/>
      <c r="AD749" s="15"/>
      <c r="AE749" s="15"/>
      <c r="AF749" s="15"/>
      <c r="AG749" s="15"/>
      <c r="AH749" s="10"/>
      <c r="AI749" s="10"/>
      <c r="AJ749" s="10"/>
      <c r="AK749" s="10"/>
      <c r="AL749" s="10"/>
      <c r="AM749" s="10"/>
      <c r="AN749" s="10"/>
      <c r="AO749" s="16"/>
      <c r="AP749" s="10"/>
      <c r="AQ749" s="10"/>
      <c r="AR749" s="10"/>
      <c r="AS749" s="17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</row>
    <row r="750" spans="1:62" ht="12.75" customHeight="1">
      <c r="A750" s="10"/>
      <c r="B750" s="10"/>
      <c r="C750" s="10"/>
      <c r="D750" s="11"/>
      <c r="E750" s="11"/>
      <c r="F750" s="11"/>
      <c r="G750" s="12"/>
      <c r="H750" s="12"/>
      <c r="I750" s="12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4"/>
      <c r="AA750" s="14"/>
      <c r="AB750" s="14"/>
      <c r="AC750" s="10"/>
      <c r="AD750" s="15"/>
      <c r="AE750" s="15"/>
      <c r="AF750" s="15"/>
      <c r="AG750" s="15"/>
      <c r="AH750" s="10"/>
      <c r="AI750" s="10"/>
      <c r="AJ750" s="10"/>
      <c r="AK750" s="10"/>
      <c r="AL750" s="10"/>
      <c r="AM750" s="10"/>
      <c r="AN750" s="10"/>
      <c r="AO750" s="16"/>
      <c r="AP750" s="10"/>
      <c r="AQ750" s="10"/>
      <c r="AR750" s="10"/>
      <c r="AS750" s="17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</row>
    <row r="751" spans="1:62" ht="12.75" customHeight="1">
      <c r="A751" s="10"/>
      <c r="B751" s="10"/>
      <c r="C751" s="10"/>
      <c r="D751" s="11"/>
      <c r="E751" s="11"/>
      <c r="F751" s="11"/>
      <c r="G751" s="12"/>
      <c r="H751" s="12"/>
      <c r="I751" s="12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  <c r="AA751" s="14"/>
      <c r="AB751" s="14"/>
      <c r="AC751" s="10"/>
      <c r="AD751" s="15"/>
      <c r="AE751" s="15"/>
      <c r="AF751" s="15"/>
      <c r="AG751" s="15"/>
      <c r="AH751" s="10"/>
      <c r="AI751" s="10"/>
      <c r="AJ751" s="10"/>
      <c r="AK751" s="10"/>
      <c r="AL751" s="10"/>
      <c r="AM751" s="10"/>
      <c r="AN751" s="10"/>
      <c r="AO751" s="16"/>
      <c r="AP751" s="10"/>
      <c r="AQ751" s="10"/>
      <c r="AR751" s="10"/>
      <c r="AS751" s="17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</row>
    <row r="752" spans="1:62" ht="12.75" customHeight="1">
      <c r="A752" s="10"/>
      <c r="B752" s="10"/>
      <c r="C752" s="10"/>
      <c r="D752" s="11"/>
      <c r="E752" s="11"/>
      <c r="F752" s="11"/>
      <c r="G752" s="12"/>
      <c r="H752" s="12"/>
      <c r="I752" s="12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4"/>
      <c r="AA752" s="14"/>
      <c r="AB752" s="14"/>
      <c r="AC752" s="10"/>
      <c r="AD752" s="15"/>
      <c r="AE752" s="15"/>
      <c r="AF752" s="15"/>
      <c r="AG752" s="15"/>
      <c r="AH752" s="10"/>
      <c r="AI752" s="10"/>
      <c r="AJ752" s="10"/>
      <c r="AK752" s="10"/>
      <c r="AL752" s="10"/>
      <c r="AM752" s="10"/>
      <c r="AN752" s="10"/>
      <c r="AO752" s="16"/>
      <c r="AP752" s="10"/>
      <c r="AQ752" s="10"/>
      <c r="AR752" s="10"/>
      <c r="AS752" s="17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</row>
    <row r="753" spans="1:62" ht="12.75" customHeight="1">
      <c r="A753" s="10"/>
      <c r="B753" s="10"/>
      <c r="C753" s="10"/>
      <c r="D753" s="11"/>
      <c r="E753" s="11"/>
      <c r="F753" s="11"/>
      <c r="G753" s="12"/>
      <c r="H753" s="12"/>
      <c r="I753" s="12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  <c r="AA753" s="14"/>
      <c r="AB753" s="14"/>
      <c r="AC753" s="10"/>
      <c r="AD753" s="15"/>
      <c r="AE753" s="15"/>
      <c r="AF753" s="15"/>
      <c r="AG753" s="15"/>
      <c r="AH753" s="10"/>
      <c r="AI753" s="10"/>
      <c r="AJ753" s="10"/>
      <c r="AK753" s="10"/>
      <c r="AL753" s="10"/>
      <c r="AM753" s="10"/>
      <c r="AN753" s="10"/>
      <c r="AO753" s="16"/>
      <c r="AP753" s="10"/>
      <c r="AQ753" s="10"/>
      <c r="AR753" s="10"/>
      <c r="AS753" s="17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</row>
    <row r="754" spans="1:62" ht="12.75" customHeight="1">
      <c r="A754" s="10"/>
      <c r="B754" s="10"/>
      <c r="C754" s="10"/>
      <c r="D754" s="11"/>
      <c r="E754" s="11"/>
      <c r="F754" s="11"/>
      <c r="G754" s="12"/>
      <c r="H754" s="12"/>
      <c r="I754" s="12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4"/>
      <c r="AA754" s="14"/>
      <c r="AB754" s="14"/>
      <c r="AC754" s="10"/>
      <c r="AD754" s="15"/>
      <c r="AE754" s="15"/>
      <c r="AF754" s="15"/>
      <c r="AG754" s="15"/>
      <c r="AH754" s="10"/>
      <c r="AI754" s="10"/>
      <c r="AJ754" s="10"/>
      <c r="AK754" s="10"/>
      <c r="AL754" s="10"/>
      <c r="AM754" s="10"/>
      <c r="AN754" s="10"/>
      <c r="AO754" s="16"/>
      <c r="AP754" s="10"/>
      <c r="AQ754" s="10"/>
      <c r="AR754" s="10"/>
      <c r="AS754" s="17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</row>
    <row r="755" spans="1:62" ht="12.75" customHeight="1">
      <c r="A755" s="10"/>
      <c r="B755" s="10"/>
      <c r="C755" s="10"/>
      <c r="D755" s="11"/>
      <c r="E755" s="11"/>
      <c r="F755" s="11"/>
      <c r="G755" s="12"/>
      <c r="H755" s="12"/>
      <c r="I755" s="12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  <c r="AA755" s="14"/>
      <c r="AB755" s="14"/>
      <c r="AC755" s="10"/>
      <c r="AD755" s="15"/>
      <c r="AE755" s="15"/>
      <c r="AF755" s="15"/>
      <c r="AG755" s="15"/>
      <c r="AH755" s="10"/>
      <c r="AI755" s="10"/>
      <c r="AJ755" s="10"/>
      <c r="AK755" s="10"/>
      <c r="AL755" s="10"/>
      <c r="AM755" s="10"/>
      <c r="AN755" s="10"/>
      <c r="AO755" s="16"/>
      <c r="AP755" s="10"/>
      <c r="AQ755" s="10"/>
      <c r="AR755" s="10"/>
      <c r="AS755" s="17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</row>
    <row r="756" spans="1:62" ht="12.75" customHeight="1">
      <c r="A756" s="10"/>
      <c r="B756" s="10"/>
      <c r="C756" s="10"/>
      <c r="D756" s="11"/>
      <c r="E756" s="11"/>
      <c r="F756" s="11"/>
      <c r="G756" s="12"/>
      <c r="H756" s="12"/>
      <c r="I756" s="12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4"/>
      <c r="AA756" s="14"/>
      <c r="AB756" s="14"/>
      <c r="AC756" s="10"/>
      <c r="AD756" s="15"/>
      <c r="AE756" s="15"/>
      <c r="AF756" s="15"/>
      <c r="AG756" s="15"/>
      <c r="AH756" s="10"/>
      <c r="AI756" s="10"/>
      <c r="AJ756" s="10"/>
      <c r="AK756" s="10"/>
      <c r="AL756" s="10"/>
      <c r="AM756" s="10"/>
      <c r="AN756" s="10"/>
      <c r="AO756" s="16"/>
      <c r="AP756" s="10"/>
      <c r="AQ756" s="10"/>
      <c r="AR756" s="10"/>
      <c r="AS756" s="17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</row>
    <row r="757" spans="1:62" ht="12.75" customHeight="1">
      <c r="A757" s="10"/>
      <c r="B757" s="10"/>
      <c r="C757" s="10"/>
      <c r="D757" s="11"/>
      <c r="E757" s="11"/>
      <c r="F757" s="11"/>
      <c r="G757" s="12"/>
      <c r="H757" s="12"/>
      <c r="I757" s="12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  <c r="AA757" s="14"/>
      <c r="AB757" s="14"/>
      <c r="AC757" s="10"/>
      <c r="AD757" s="15"/>
      <c r="AE757" s="15"/>
      <c r="AF757" s="15"/>
      <c r="AG757" s="15"/>
      <c r="AH757" s="10"/>
      <c r="AI757" s="10"/>
      <c r="AJ757" s="10"/>
      <c r="AK757" s="10"/>
      <c r="AL757" s="10"/>
      <c r="AM757" s="10"/>
      <c r="AN757" s="10"/>
      <c r="AO757" s="16"/>
      <c r="AP757" s="10"/>
      <c r="AQ757" s="10"/>
      <c r="AR757" s="10"/>
      <c r="AS757" s="17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</row>
    <row r="758" spans="1:62" ht="12.75" customHeight="1">
      <c r="A758" s="10"/>
      <c r="B758" s="10"/>
      <c r="C758" s="10"/>
      <c r="D758" s="11"/>
      <c r="E758" s="11"/>
      <c r="F758" s="11"/>
      <c r="G758" s="12"/>
      <c r="H758" s="12"/>
      <c r="I758" s="12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4"/>
      <c r="AA758" s="14"/>
      <c r="AB758" s="14"/>
      <c r="AC758" s="10"/>
      <c r="AD758" s="15"/>
      <c r="AE758" s="15"/>
      <c r="AF758" s="15"/>
      <c r="AG758" s="15"/>
      <c r="AH758" s="10"/>
      <c r="AI758" s="10"/>
      <c r="AJ758" s="10"/>
      <c r="AK758" s="10"/>
      <c r="AL758" s="10"/>
      <c r="AM758" s="10"/>
      <c r="AN758" s="10"/>
      <c r="AO758" s="16"/>
      <c r="AP758" s="10"/>
      <c r="AQ758" s="10"/>
      <c r="AR758" s="10"/>
      <c r="AS758" s="17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</row>
    <row r="759" spans="1:62" ht="12.75" customHeight="1">
      <c r="A759" s="10"/>
      <c r="B759" s="10"/>
      <c r="C759" s="10"/>
      <c r="D759" s="11"/>
      <c r="E759" s="11"/>
      <c r="F759" s="11"/>
      <c r="G759" s="12"/>
      <c r="H759" s="12"/>
      <c r="I759" s="12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  <c r="AA759" s="14"/>
      <c r="AB759" s="14"/>
      <c r="AC759" s="10"/>
      <c r="AD759" s="15"/>
      <c r="AE759" s="15"/>
      <c r="AF759" s="15"/>
      <c r="AG759" s="15"/>
      <c r="AH759" s="10"/>
      <c r="AI759" s="10"/>
      <c r="AJ759" s="10"/>
      <c r="AK759" s="10"/>
      <c r="AL759" s="10"/>
      <c r="AM759" s="10"/>
      <c r="AN759" s="10"/>
      <c r="AO759" s="16"/>
      <c r="AP759" s="10"/>
      <c r="AQ759" s="10"/>
      <c r="AR759" s="10"/>
      <c r="AS759" s="17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</row>
    <row r="760" spans="1:62" ht="12.75" customHeight="1">
      <c r="A760" s="10"/>
      <c r="B760" s="10"/>
      <c r="C760" s="10"/>
      <c r="D760" s="11"/>
      <c r="E760" s="11"/>
      <c r="F760" s="11"/>
      <c r="G760" s="12"/>
      <c r="H760" s="12"/>
      <c r="I760" s="12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4"/>
      <c r="AA760" s="14"/>
      <c r="AB760" s="14"/>
      <c r="AC760" s="10"/>
      <c r="AD760" s="15"/>
      <c r="AE760" s="15"/>
      <c r="AF760" s="15"/>
      <c r="AG760" s="15"/>
      <c r="AH760" s="10"/>
      <c r="AI760" s="10"/>
      <c r="AJ760" s="10"/>
      <c r="AK760" s="10"/>
      <c r="AL760" s="10"/>
      <c r="AM760" s="10"/>
      <c r="AN760" s="10"/>
      <c r="AO760" s="16"/>
      <c r="AP760" s="10"/>
      <c r="AQ760" s="10"/>
      <c r="AR760" s="10"/>
      <c r="AS760" s="17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</row>
    <row r="761" spans="1:62" ht="12.75" customHeight="1">
      <c r="A761" s="10"/>
      <c r="B761" s="10"/>
      <c r="C761" s="10"/>
      <c r="D761" s="11"/>
      <c r="E761" s="11"/>
      <c r="F761" s="11"/>
      <c r="G761" s="12"/>
      <c r="H761" s="12"/>
      <c r="I761" s="12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  <c r="AA761" s="14"/>
      <c r="AB761" s="14"/>
      <c r="AC761" s="10"/>
      <c r="AD761" s="15"/>
      <c r="AE761" s="15"/>
      <c r="AF761" s="15"/>
      <c r="AG761" s="15"/>
      <c r="AH761" s="10"/>
      <c r="AI761" s="10"/>
      <c r="AJ761" s="10"/>
      <c r="AK761" s="10"/>
      <c r="AL761" s="10"/>
      <c r="AM761" s="10"/>
      <c r="AN761" s="10"/>
      <c r="AO761" s="16"/>
      <c r="AP761" s="10"/>
      <c r="AQ761" s="10"/>
      <c r="AR761" s="10"/>
      <c r="AS761" s="17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</row>
    <row r="762" spans="1:62" ht="12.75" customHeight="1">
      <c r="A762" s="10"/>
      <c r="B762" s="10"/>
      <c r="C762" s="10"/>
      <c r="D762" s="11"/>
      <c r="E762" s="11"/>
      <c r="F762" s="11"/>
      <c r="G762" s="12"/>
      <c r="H762" s="12"/>
      <c r="I762" s="12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4"/>
      <c r="AA762" s="14"/>
      <c r="AB762" s="14"/>
      <c r="AC762" s="10"/>
      <c r="AD762" s="15"/>
      <c r="AE762" s="15"/>
      <c r="AF762" s="15"/>
      <c r="AG762" s="15"/>
      <c r="AH762" s="10"/>
      <c r="AI762" s="10"/>
      <c r="AJ762" s="10"/>
      <c r="AK762" s="10"/>
      <c r="AL762" s="10"/>
      <c r="AM762" s="10"/>
      <c r="AN762" s="10"/>
      <c r="AO762" s="16"/>
      <c r="AP762" s="10"/>
      <c r="AQ762" s="10"/>
      <c r="AR762" s="10"/>
      <c r="AS762" s="17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</row>
    <row r="763" spans="1:62" ht="12.75" customHeight="1">
      <c r="A763" s="10"/>
      <c r="B763" s="10"/>
      <c r="C763" s="10"/>
      <c r="D763" s="11"/>
      <c r="E763" s="11"/>
      <c r="F763" s="11"/>
      <c r="G763" s="12"/>
      <c r="H763" s="12"/>
      <c r="I763" s="12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  <c r="AA763" s="14"/>
      <c r="AB763" s="14"/>
      <c r="AC763" s="10"/>
      <c r="AD763" s="15"/>
      <c r="AE763" s="15"/>
      <c r="AF763" s="15"/>
      <c r="AG763" s="15"/>
      <c r="AH763" s="10"/>
      <c r="AI763" s="10"/>
      <c r="AJ763" s="10"/>
      <c r="AK763" s="10"/>
      <c r="AL763" s="10"/>
      <c r="AM763" s="10"/>
      <c r="AN763" s="10"/>
      <c r="AO763" s="16"/>
      <c r="AP763" s="10"/>
      <c r="AQ763" s="10"/>
      <c r="AR763" s="10"/>
      <c r="AS763" s="17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</row>
    <row r="764" spans="1:62" ht="12.75" customHeight="1">
      <c r="A764" s="10"/>
      <c r="B764" s="10"/>
      <c r="C764" s="10"/>
      <c r="D764" s="11"/>
      <c r="E764" s="11"/>
      <c r="F764" s="11"/>
      <c r="G764" s="12"/>
      <c r="H764" s="12"/>
      <c r="I764" s="12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4"/>
      <c r="AA764" s="14"/>
      <c r="AB764" s="14"/>
      <c r="AC764" s="10"/>
      <c r="AD764" s="15"/>
      <c r="AE764" s="15"/>
      <c r="AF764" s="15"/>
      <c r="AG764" s="15"/>
      <c r="AH764" s="10"/>
      <c r="AI764" s="10"/>
      <c r="AJ764" s="10"/>
      <c r="AK764" s="10"/>
      <c r="AL764" s="10"/>
      <c r="AM764" s="10"/>
      <c r="AN764" s="10"/>
      <c r="AO764" s="16"/>
      <c r="AP764" s="10"/>
      <c r="AQ764" s="10"/>
      <c r="AR764" s="10"/>
      <c r="AS764" s="17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</row>
    <row r="765" spans="1:62" ht="12.75" customHeight="1">
      <c r="A765" s="10"/>
      <c r="B765" s="10"/>
      <c r="C765" s="10"/>
      <c r="D765" s="11"/>
      <c r="E765" s="11"/>
      <c r="F765" s="11"/>
      <c r="G765" s="12"/>
      <c r="H765" s="12"/>
      <c r="I765" s="12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  <c r="AA765" s="14"/>
      <c r="AB765" s="14"/>
      <c r="AC765" s="10"/>
      <c r="AD765" s="15"/>
      <c r="AE765" s="15"/>
      <c r="AF765" s="15"/>
      <c r="AG765" s="15"/>
      <c r="AH765" s="10"/>
      <c r="AI765" s="10"/>
      <c r="AJ765" s="10"/>
      <c r="AK765" s="10"/>
      <c r="AL765" s="10"/>
      <c r="AM765" s="10"/>
      <c r="AN765" s="10"/>
      <c r="AO765" s="16"/>
      <c r="AP765" s="10"/>
      <c r="AQ765" s="10"/>
      <c r="AR765" s="10"/>
      <c r="AS765" s="17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</row>
    <row r="766" spans="1:62" ht="12.75" customHeight="1">
      <c r="A766" s="10"/>
      <c r="B766" s="10"/>
      <c r="C766" s="10"/>
      <c r="D766" s="11"/>
      <c r="E766" s="11"/>
      <c r="F766" s="11"/>
      <c r="G766" s="12"/>
      <c r="H766" s="12"/>
      <c r="I766" s="12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4"/>
      <c r="AA766" s="14"/>
      <c r="AB766" s="14"/>
      <c r="AC766" s="10"/>
      <c r="AD766" s="15"/>
      <c r="AE766" s="15"/>
      <c r="AF766" s="15"/>
      <c r="AG766" s="15"/>
      <c r="AH766" s="10"/>
      <c r="AI766" s="10"/>
      <c r="AJ766" s="10"/>
      <c r="AK766" s="10"/>
      <c r="AL766" s="10"/>
      <c r="AM766" s="10"/>
      <c r="AN766" s="10"/>
      <c r="AO766" s="16"/>
      <c r="AP766" s="10"/>
      <c r="AQ766" s="10"/>
      <c r="AR766" s="10"/>
      <c r="AS766" s="17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</row>
    <row r="767" spans="1:62" ht="12.75" customHeight="1">
      <c r="A767" s="10"/>
      <c r="B767" s="10"/>
      <c r="C767" s="10"/>
      <c r="D767" s="11"/>
      <c r="E767" s="11"/>
      <c r="F767" s="11"/>
      <c r="G767" s="12"/>
      <c r="H767" s="12"/>
      <c r="I767" s="12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  <c r="AA767" s="14"/>
      <c r="AB767" s="14"/>
      <c r="AC767" s="10"/>
      <c r="AD767" s="15"/>
      <c r="AE767" s="15"/>
      <c r="AF767" s="15"/>
      <c r="AG767" s="15"/>
      <c r="AH767" s="10"/>
      <c r="AI767" s="10"/>
      <c r="AJ767" s="10"/>
      <c r="AK767" s="10"/>
      <c r="AL767" s="10"/>
      <c r="AM767" s="10"/>
      <c r="AN767" s="10"/>
      <c r="AO767" s="16"/>
      <c r="AP767" s="10"/>
      <c r="AQ767" s="10"/>
      <c r="AR767" s="10"/>
      <c r="AS767" s="17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</row>
    <row r="768" spans="1:62" ht="12.75" customHeight="1">
      <c r="A768" s="10"/>
      <c r="B768" s="10"/>
      <c r="C768" s="10"/>
      <c r="D768" s="11"/>
      <c r="E768" s="11"/>
      <c r="F768" s="11"/>
      <c r="G768" s="12"/>
      <c r="H768" s="12"/>
      <c r="I768" s="12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4"/>
      <c r="AA768" s="14"/>
      <c r="AB768" s="14"/>
      <c r="AC768" s="10"/>
      <c r="AD768" s="15"/>
      <c r="AE768" s="15"/>
      <c r="AF768" s="15"/>
      <c r="AG768" s="15"/>
      <c r="AH768" s="10"/>
      <c r="AI768" s="10"/>
      <c r="AJ768" s="10"/>
      <c r="AK768" s="10"/>
      <c r="AL768" s="10"/>
      <c r="AM768" s="10"/>
      <c r="AN768" s="10"/>
      <c r="AO768" s="16"/>
      <c r="AP768" s="10"/>
      <c r="AQ768" s="10"/>
      <c r="AR768" s="10"/>
      <c r="AS768" s="17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</row>
    <row r="769" spans="1:62" ht="12.75" customHeight="1">
      <c r="A769" s="10"/>
      <c r="B769" s="10"/>
      <c r="C769" s="10"/>
      <c r="D769" s="11"/>
      <c r="E769" s="11"/>
      <c r="F769" s="11"/>
      <c r="G769" s="12"/>
      <c r="H769" s="12"/>
      <c r="I769" s="12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  <c r="AA769" s="14"/>
      <c r="AB769" s="14"/>
      <c r="AC769" s="10"/>
      <c r="AD769" s="15"/>
      <c r="AE769" s="15"/>
      <c r="AF769" s="15"/>
      <c r="AG769" s="15"/>
      <c r="AH769" s="10"/>
      <c r="AI769" s="10"/>
      <c r="AJ769" s="10"/>
      <c r="AK769" s="10"/>
      <c r="AL769" s="10"/>
      <c r="AM769" s="10"/>
      <c r="AN769" s="10"/>
      <c r="AO769" s="16"/>
      <c r="AP769" s="10"/>
      <c r="AQ769" s="10"/>
      <c r="AR769" s="10"/>
      <c r="AS769" s="17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</row>
    <row r="770" spans="1:62" ht="12.75" customHeight="1">
      <c r="A770" s="10"/>
      <c r="B770" s="10"/>
      <c r="C770" s="10"/>
      <c r="D770" s="11"/>
      <c r="E770" s="11"/>
      <c r="F770" s="11"/>
      <c r="G770" s="12"/>
      <c r="H770" s="12"/>
      <c r="I770" s="12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4"/>
      <c r="AA770" s="14"/>
      <c r="AB770" s="14"/>
      <c r="AC770" s="10"/>
      <c r="AD770" s="15"/>
      <c r="AE770" s="15"/>
      <c r="AF770" s="15"/>
      <c r="AG770" s="15"/>
      <c r="AH770" s="10"/>
      <c r="AI770" s="10"/>
      <c r="AJ770" s="10"/>
      <c r="AK770" s="10"/>
      <c r="AL770" s="10"/>
      <c r="AM770" s="10"/>
      <c r="AN770" s="10"/>
      <c r="AO770" s="16"/>
      <c r="AP770" s="10"/>
      <c r="AQ770" s="10"/>
      <c r="AR770" s="10"/>
      <c r="AS770" s="17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</row>
    <row r="771" spans="1:62" ht="12.75" customHeight="1">
      <c r="A771" s="10"/>
      <c r="B771" s="10"/>
      <c r="C771" s="10"/>
      <c r="D771" s="11"/>
      <c r="E771" s="11"/>
      <c r="F771" s="11"/>
      <c r="G771" s="12"/>
      <c r="H771" s="12"/>
      <c r="I771" s="12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  <c r="AA771" s="14"/>
      <c r="AB771" s="14"/>
      <c r="AC771" s="10"/>
      <c r="AD771" s="15"/>
      <c r="AE771" s="15"/>
      <c r="AF771" s="15"/>
      <c r="AG771" s="15"/>
      <c r="AH771" s="10"/>
      <c r="AI771" s="10"/>
      <c r="AJ771" s="10"/>
      <c r="AK771" s="10"/>
      <c r="AL771" s="10"/>
      <c r="AM771" s="10"/>
      <c r="AN771" s="10"/>
      <c r="AO771" s="16"/>
      <c r="AP771" s="10"/>
      <c r="AQ771" s="10"/>
      <c r="AR771" s="10"/>
      <c r="AS771" s="17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</row>
    <row r="772" spans="1:62" ht="12.75" customHeight="1">
      <c r="A772" s="10"/>
      <c r="B772" s="10"/>
      <c r="C772" s="10"/>
      <c r="D772" s="11"/>
      <c r="E772" s="11"/>
      <c r="F772" s="11"/>
      <c r="G772" s="12"/>
      <c r="H772" s="12"/>
      <c r="I772" s="12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4"/>
      <c r="AA772" s="14"/>
      <c r="AB772" s="14"/>
      <c r="AC772" s="10"/>
      <c r="AD772" s="15"/>
      <c r="AE772" s="15"/>
      <c r="AF772" s="15"/>
      <c r="AG772" s="15"/>
      <c r="AH772" s="10"/>
      <c r="AI772" s="10"/>
      <c r="AJ772" s="10"/>
      <c r="AK772" s="10"/>
      <c r="AL772" s="10"/>
      <c r="AM772" s="10"/>
      <c r="AN772" s="10"/>
      <c r="AO772" s="16"/>
      <c r="AP772" s="10"/>
      <c r="AQ772" s="10"/>
      <c r="AR772" s="10"/>
      <c r="AS772" s="17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</row>
    <row r="773" spans="1:62" ht="12.75" customHeight="1">
      <c r="A773" s="10"/>
      <c r="B773" s="10"/>
      <c r="C773" s="10"/>
      <c r="D773" s="11"/>
      <c r="E773" s="11"/>
      <c r="F773" s="11"/>
      <c r="G773" s="12"/>
      <c r="H773" s="12"/>
      <c r="I773" s="12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  <c r="AA773" s="14"/>
      <c r="AB773" s="14"/>
      <c r="AC773" s="10"/>
      <c r="AD773" s="15"/>
      <c r="AE773" s="15"/>
      <c r="AF773" s="15"/>
      <c r="AG773" s="15"/>
      <c r="AH773" s="10"/>
      <c r="AI773" s="10"/>
      <c r="AJ773" s="10"/>
      <c r="AK773" s="10"/>
      <c r="AL773" s="10"/>
      <c r="AM773" s="10"/>
      <c r="AN773" s="10"/>
      <c r="AO773" s="16"/>
      <c r="AP773" s="10"/>
      <c r="AQ773" s="10"/>
      <c r="AR773" s="10"/>
      <c r="AS773" s="17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</row>
    <row r="774" spans="1:62" ht="12.75" customHeight="1">
      <c r="A774" s="10"/>
      <c r="B774" s="10"/>
      <c r="C774" s="10"/>
      <c r="D774" s="11"/>
      <c r="E774" s="11"/>
      <c r="F774" s="11"/>
      <c r="G774" s="12"/>
      <c r="H774" s="12"/>
      <c r="I774" s="12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4"/>
      <c r="AA774" s="14"/>
      <c r="AB774" s="14"/>
      <c r="AC774" s="10"/>
      <c r="AD774" s="15"/>
      <c r="AE774" s="15"/>
      <c r="AF774" s="15"/>
      <c r="AG774" s="15"/>
      <c r="AH774" s="10"/>
      <c r="AI774" s="10"/>
      <c r="AJ774" s="10"/>
      <c r="AK774" s="10"/>
      <c r="AL774" s="10"/>
      <c r="AM774" s="10"/>
      <c r="AN774" s="10"/>
      <c r="AO774" s="16"/>
      <c r="AP774" s="10"/>
      <c r="AQ774" s="10"/>
      <c r="AR774" s="10"/>
      <c r="AS774" s="17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</row>
    <row r="775" spans="1:62" ht="12.75" customHeight="1">
      <c r="A775" s="10"/>
      <c r="B775" s="10"/>
      <c r="C775" s="10"/>
      <c r="D775" s="11"/>
      <c r="E775" s="11"/>
      <c r="F775" s="11"/>
      <c r="G775" s="12"/>
      <c r="H775" s="12"/>
      <c r="I775" s="12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  <c r="AA775" s="14"/>
      <c r="AB775" s="14"/>
      <c r="AC775" s="10"/>
      <c r="AD775" s="15"/>
      <c r="AE775" s="15"/>
      <c r="AF775" s="15"/>
      <c r="AG775" s="15"/>
      <c r="AH775" s="10"/>
      <c r="AI775" s="10"/>
      <c r="AJ775" s="10"/>
      <c r="AK775" s="10"/>
      <c r="AL775" s="10"/>
      <c r="AM775" s="10"/>
      <c r="AN775" s="10"/>
      <c r="AO775" s="16"/>
      <c r="AP775" s="10"/>
      <c r="AQ775" s="10"/>
      <c r="AR775" s="10"/>
      <c r="AS775" s="17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</row>
    <row r="776" spans="1:62" ht="12.75" customHeight="1">
      <c r="A776" s="10"/>
      <c r="B776" s="10"/>
      <c r="C776" s="10"/>
      <c r="D776" s="11"/>
      <c r="E776" s="11"/>
      <c r="F776" s="11"/>
      <c r="G776" s="12"/>
      <c r="H776" s="12"/>
      <c r="I776" s="12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4"/>
      <c r="AA776" s="14"/>
      <c r="AB776" s="14"/>
      <c r="AC776" s="10"/>
      <c r="AD776" s="15"/>
      <c r="AE776" s="15"/>
      <c r="AF776" s="15"/>
      <c r="AG776" s="15"/>
      <c r="AH776" s="10"/>
      <c r="AI776" s="10"/>
      <c r="AJ776" s="10"/>
      <c r="AK776" s="10"/>
      <c r="AL776" s="10"/>
      <c r="AM776" s="10"/>
      <c r="AN776" s="10"/>
      <c r="AO776" s="16"/>
      <c r="AP776" s="10"/>
      <c r="AQ776" s="10"/>
      <c r="AR776" s="10"/>
      <c r="AS776" s="17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</row>
    <row r="777" spans="1:62" ht="12.75" customHeight="1">
      <c r="A777" s="10"/>
      <c r="B777" s="10"/>
      <c r="C777" s="10"/>
      <c r="D777" s="11"/>
      <c r="E777" s="11"/>
      <c r="F777" s="11"/>
      <c r="G777" s="12"/>
      <c r="H777" s="12"/>
      <c r="I777" s="12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  <c r="AA777" s="14"/>
      <c r="AB777" s="14"/>
      <c r="AC777" s="10"/>
      <c r="AD777" s="15"/>
      <c r="AE777" s="15"/>
      <c r="AF777" s="15"/>
      <c r="AG777" s="15"/>
      <c r="AH777" s="10"/>
      <c r="AI777" s="10"/>
      <c r="AJ777" s="10"/>
      <c r="AK777" s="10"/>
      <c r="AL777" s="10"/>
      <c r="AM777" s="10"/>
      <c r="AN777" s="10"/>
      <c r="AO777" s="16"/>
      <c r="AP777" s="10"/>
      <c r="AQ777" s="10"/>
      <c r="AR777" s="10"/>
      <c r="AS777" s="17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</row>
    <row r="778" spans="1:62" ht="12.75" customHeight="1">
      <c r="A778" s="10"/>
      <c r="B778" s="10"/>
      <c r="C778" s="10"/>
      <c r="D778" s="11"/>
      <c r="E778" s="11"/>
      <c r="F778" s="11"/>
      <c r="G778" s="12"/>
      <c r="H778" s="12"/>
      <c r="I778" s="12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4"/>
      <c r="AA778" s="14"/>
      <c r="AB778" s="14"/>
      <c r="AC778" s="10"/>
      <c r="AD778" s="15"/>
      <c r="AE778" s="15"/>
      <c r="AF778" s="15"/>
      <c r="AG778" s="15"/>
      <c r="AH778" s="10"/>
      <c r="AI778" s="10"/>
      <c r="AJ778" s="10"/>
      <c r="AK778" s="10"/>
      <c r="AL778" s="10"/>
      <c r="AM778" s="10"/>
      <c r="AN778" s="10"/>
      <c r="AO778" s="16"/>
      <c r="AP778" s="10"/>
      <c r="AQ778" s="10"/>
      <c r="AR778" s="10"/>
      <c r="AS778" s="17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</row>
    <row r="779" spans="1:62" ht="12.75" customHeight="1">
      <c r="A779" s="10"/>
      <c r="B779" s="10"/>
      <c r="C779" s="10"/>
      <c r="D779" s="11"/>
      <c r="E779" s="11"/>
      <c r="F779" s="11"/>
      <c r="G779" s="12"/>
      <c r="H779" s="12"/>
      <c r="I779" s="12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  <c r="AA779" s="14"/>
      <c r="AB779" s="14"/>
      <c r="AC779" s="10"/>
      <c r="AD779" s="15"/>
      <c r="AE779" s="15"/>
      <c r="AF779" s="15"/>
      <c r="AG779" s="15"/>
      <c r="AH779" s="10"/>
      <c r="AI779" s="10"/>
      <c r="AJ779" s="10"/>
      <c r="AK779" s="10"/>
      <c r="AL779" s="10"/>
      <c r="AM779" s="10"/>
      <c r="AN779" s="10"/>
      <c r="AO779" s="16"/>
      <c r="AP779" s="10"/>
      <c r="AQ779" s="10"/>
      <c r="AR779" s="10"/>
      <c r="AS779" s="17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</row>
    <row r="780" spans="1:62" ht="12.75" customHeight="1">
      <c r="A780" s="10"/>
      <c r="B780" s="10"/>
      <c r="C780" s="10"/>
      <c r="D780" s="11"/>
      <c r="E780" s="11"/>
      <c r="F780" s="11"/>
      <c r="G780" s="12"/>
      <c r="H780" s="12"/>
      <c r="I780" s="12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4"/>
      <c r="AA780" s="14"/>
      <c r="AB780" s="14"/>
      <c r="AC780" s="10"/>
      <c r="AD780" s="15"/>
      <c r="AE780" s="15"/>
      <c r="AF780" s="15"/>
      <c r="AG780" s="15"/>
      <c r="AH780" s="10"/>
      <c r="AI780" s="10"/>
      <c r="AJ780" s="10"/>
      <c r="AK780" s="10"/>
      <c r="AL780" s="10"/>
      <c r="AM780" s="10"/>
      <c r="AN780" s="10"/>
      <c r="AO780" s="16"/>
      <c r="AP780" s="10"/>
      <c r="AQ780" s="10"/>
      <c r="AR780" s="10"/>
      <c r="AS780" s="17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</row>
    <row r="781" spans="1:62" ht="12.75" customHeight="1">
      <c r="A781" s="10"/>
      <c r="B781" s="10"/>
      <c r="C781" s="10"/>
      <c r="D781" s="11"/>
      <c r="E781" s="11"/>
      <c r="F781" s="11"/>
      <c r="G781" s="12"/>
      <c r="H781" s="12"/>
      <c r="I781" s="12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  <c r="AA781" s="14"/>
      <c r="AB781" s="14"/>
      <c r="AC781" s="10"/>
      <c r="AD781" s="15"/>
      <c r="AE781" s="15"/>
      <c r="AF781" s="15"/>
      <c r="AG781" s="15"/>
      <c r="AH781" s="10"/>
      <c r="AI781" s="10"/>
      <c r="AJ781" s="10"/>
      <c r="AK781" s="10"/>
      <c r="AL781" s="10"/>
      <c r="AM781" s="10"/>
      <c r="AN781" s="10"/>
      <c r="AO781" s="16"/>
      <c r="AP781" s="10"/>
      <c r="AQ781" s="10"/>
      <c r="AR781" s="10"/>
      <c r="AS781" s="17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</row>
    <row r="782" spans="1:62" ht="12.75" customHeight="1">
      <c r="A782" s="10"/>
      <c r="B782" s="10"/>
      <c r="C782" s="10"/>
      <c r="D782" s="11"/>
      <c r="E782" s="11"/>
      <c r="F782" s="11"/>
      <c r="G782" s="12"/>
      <c r="H782" s="12"/>
      <c r="I782" s="12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4"/>
      <c r="AA782" s="14"/>
      <c r="AB782" s="14"/>
      <c r="AC782" s="10"/>
      <c r="AD782" s="15"/>
      <c r="AE782" s="15"/>
      <c r="AF782" s="15"/>
      <c r="AG782" s="15"/>
      <c r="AH782" s="10"/>
      <c r="AI782" s="10"/>
      <c r="AJ782" s="10"/>
      <c r="AK782" s="10"/>
      <c r="AL782" s="10"/>
      <c r="AM782" s="10"/>
      <c r="AN782" s="10"/>
      <c r="AO782" s="16"/>
      <c r="AP782" s="10"/>
      <c r="AQ782" s="10"/>
      <c r="AR782" s="10"/>
      <c r="AS782" s="17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</row>
    <row r="783" spans="1:62" ht="12.75" customHeight="1">
      <c r="A783" s="10"/>
      <c r="B783" s="10"/>
      <c r="C783" s="10"/>
      <c r="D783" s="11"/>
      <c r="E783" s="11"/>
      <c r="F783" s="11"/>
      <c r="G783" s="12"/>
      <c r="H783" s="12"/>
      <c r="I783" s="12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  <c r="AA783" s="14"/>
      <c r="AB783" s="14"/>
      <c r="AC783" s="10"/>
      <c r="AD783" s="15"/>
      <c r="AE783" s="15"/>
      <c r="AF783" s="15"/>
      <c r="AG783" s="15"/>
      <c r="AH783" s="10"/>
      <c r="AI783" s="10"/>
      <c r="AJ783" s="10"/>
      <c r="AK783" s="10"/>
      <c r="AL783" s="10"/>
      <c r="AM783" s="10"/>
      <c r="AN783" s="10"/>
      <c r="AO783" s="16"/>
      <c r="AP783" s="10"/>
      <c r="AQ783" s="10"/>
      <c r="AR783" s="10"/>
      <c r="AS783" s="17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</row>
    <row r="784" spans="1:62" ht="12.75" customHeight="1">
      <c r="A784" s="10"/>
      <c r="B784" s="10"/>
      <c r="C784" s="10"/>
      <c r="D784" s="11"/>
      <c r="E784" s="11"/>
      <c r="F784" s="11"/>
      <c r="G784" s="12"/>
      <c r="H784" s="12"/>
      <c r="I784" s="12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4"/>
      <c r="AA784" s="14"/>
      <c r="AB784" s="14"/>
      <c r="AC784" s="10"/>
      <c r="AD784" s="15"/>
      <c r="AE784" s="15"/>
      <c r="AF784" s="15"/>
      <c r="AG784" s="15"/>
      <c r="AH784" s="10"/>
      <c r="AI784" s="10"/>
      <c r="AJ784" s="10"/>
      <c r="AK784" s="10"/>
      <c r="AL784" s="10"/>
      <c r="AM784" s="10"/>
      <c r="AN784" s="10"/>
      <c r="AO784" s="16"/>
      <c r="AP784" s="10"/>
      <c r="AQ784" s="10"/>
      <c r="AR784" s="10"/>
      <c r="AS784" s="17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</row>
    <row r="785" spans="1:62" ht="12.75" customHeight="1">
      <c r="A785" s="10"/>
      <c r="B785" s="10"/>
      <c r="C785" s="10"/>
      <c r="D785" s="11"/>
      <c r="E785" s="11"/>
      <c r="F785" s="11"/>
      <c r="G785" s="12"/>
      <c r="H785" s="12"/>
      <c r="I785" s="12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  <c r="AA785" s="14"/>
      <c r="AB785" s="14"/>
      <c r="AC785" s="10"/>
      <c r="AD785" s="15"/>
      <c r="AE785" s="15"/>
      <c r="AF785" s="15"/>
      <c r="AG785" s="15"/>
      <c r="AH785" s="10"/>
      <c r="AI785" s="10"/>
      <c r="AJ785" s="10"/>
      <c r="AK785" s="10"/>
      <c r="AL785" s="10"/>
      <c r="AM785" s="10"/>
      <c r="AN785" s="10"/>
      <c r="AO785" s="16"/>
      <c r="AP785" s="10"/>
      <c r="AQ785" s="10"/>
      <c r="AR785" s="10"/>
      <c r="AS785" s="17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</row>
    <row r="786" spans="1:62" ht="12.75" customHeight="1">
      <c r="A786" s="10"/>
      <c r="B786" s="10"/>
      <c r="C786" s="10"/>
      <c r="D786" s="11"/>
      <c r="E786" s="11"/>
      <c r="F786" s="11"/>
      <c r="G786" s="12"/>
      <c r="H786" s="12"/>
      <c r="I786" s="12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4"/>
      <c r="AA786" s="14"/>
      <c r="AB786" s="14"/>
      <c r="AC786" s="10"/>
      <c r="AD786" s="15"/>
      <c r="AE786" s="15"/>
      <c r="AF786" s="15"/>
      <c r="AG786" s="15"/>
      <c r="AH786" s="10"/>
      <c r="AI786" s="10"/>
      <c r="AJ786" s="10"/>
      <c r="AK786" s="10"/>
      <c r="AL786" s="10"/>
      <c r="AM786" s="10"/>
      <c r="AN786" s="10"/>
      <c r="AO786" s="16"/>
      <c r="AP786" s="10"/>
      <c r="AQ786" s="10"/>
      <c r="AR786" s="10"/>
      <c r="AS786" s="17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</row>
    <row r="787" spans="1:62" ht="12.75" customHeight="1">
      <c r="A787" s="10"/>
      <c r="B787" s="10"/>
      <c r="C787" s="10"/>
      <c r="D787" s="11"/>
      <c r="E787" s="11"/>
      <c r="F787" s="11"/>
      <c r="G787" s="12"/>
      <c r="H787" s="12"/>
      <c r="I787" s="12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  <c r="AA787" s="14"/>
      <c r="AB787" s="14"/>
      <c r="AC787" s="10"/>
      <c r="AD787" s="15"/>
      <c r="AE787" s="15"/>
      <c r="AF787" s="15"/>
      <c r="AG787" s="15"/>
      <c r="AH787" s="10"/>
      <c r="AI787" s="10"/>
      <c r="AJ787" s="10"/>
      <c r="AK787" s="10"/>
      <c r="AL787" s="10"/>
      <c r="AM787" s="10"/>
      <c r="AN787" s="10"/>
      <c r="AO787" s="16"/>
      <c r="AP787" s="10"/>
      <c r="AQ787" s="10"/>
      <c r="AR787" s="10"/>
      <c r="AS787" s="17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</row>
    <row r="788" spans="1:62" ht="12.75" customHeight="1">
      <c r="A788" s="10"/>
      <c r="B788" s="10"/>
      <c r="C788" s="10"/>
      <c r="D788" s="11"/>
      <c r="E788" s="11"/>
      <c r="F788" s="11"/>
      <c r="G788" s="12"/>
      <c r="H788" s="12"/>
      <c r="I788" s="12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4"/>
      <c r="AA788" s="14"/>
      <c r="AB788" s="14"/>
      <c r="AC788" s="10"/>
      <c r="AD788" s="15"/>
      <c r="AE788" s="15"/>
      <c r="AF788" s="15"/>
      <c r="AG788" s="15"/>
      <c r="AH788" s="10"/>
      <c r="AI788" s="10"/>
      <c r="AJ788" s="10"/>
      <c r="AK788" s="10"/>
      <c r="AL788" s="10"/>
      <c r="AM788" s="10"/>
      <c r="AN788" s="10"/>
      <c r="AO788" s="16"/>
      <c r="AP788" s="10"/>
      <c r="AQ788" s="10"/>
      <c r="AR788" s="10"/>
      <c r="AS788" s="17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</row>
    <row r="789" spans="1:62" ht="12.75" customHeight="1">
      <c r="A789" s="10"/>
      <c r="B789" s="10"/>
      <c r="C789" s="10"/>
      <c r="D789" s="11"/>
      <c r="E789" s="11"/>
      <c r="F789" s="11"/>
      <c r="G789" s="12"/>
      <c r="H789" s="12"/>
      <c r="I789" s="12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  <c r="AA789" s="14"/>
      <c r="AB789" s="14"/>
      <c r="AC789" s="10"/>
      <c r="AD789" s="15"/>
      <c r="AE789" s="15"/>
      <c r="AF789" s="15"/>
      <c r="AG789" s="15"/>
      <c r="AH789" s="10"/>
      <c r="AI789" s="10"/>
      <c r="AJ789" s="10"/>
      <c r="AK789" s="10"/>
      <c r="AL789" s="10"/>
      <c r="AM789" s="10"/>
      <c r="AN789" s="10"/>
      <c r="AO789" s="16"/>
      <c r="AP789" s="10"/>
      <c r="AQ789" s="10"/>
      <c r="AR789" s="10"/>
      <c r="AS789" s="17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</row>
    <row r="790" spans="1:62" ht="12.75" customHeight="1">
      <c r="A790" s="10"/>
      <c r="B790" s="10"/>
      <c r="C790" s="10"/>
      <c r="D790" s="11"/>
      <c r="E790" s="11"/>
      <c r="F790" s="11"/>
      <c r="G790" s="12"/>
      <c r="H790" s="12"/>
      <c r="I790" s="12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4"/>
      <c r="AA790" s="14"/>
      <c r="AB790" s="14"/>
      <c r="AC790" s="10"/>
      <c r="AD790" s="15"/>
      <c r="AE790" s="15"/>
      <c r="AF790" s="15"/>
      <c r="AG790" s="15"/>
      <c r="AH790" s="10"/>
      <c r="AI790" s="10"/>
      <c r="AJ790" s="10"/>
      <c r="AK790" s="10"/>
      <c r="AL790" s="10"/>
      <c r="AM790" s="10"/>
      <c r="AN790" s="10"/>
      <c r="AO790" s="16"/>
      <c r="AP790" s="10"/>
      <c r="AQ790" s="10"/>
      <c r="AR790" s="10"/>
      <c r="AS790" s="17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</row>
    <row r="791" spans="1:62" ht="12.75" customHeight="1">
      <c r="A791" s="10"/>
      <c r="B791" s="10"/>
      <c r="C791" s="10"/>
      <c r="D791" s="11"/>
      <c r="E791" s="11"/>
      <c r="F791" s="11"/>
      <c r="G791" s="12"/>
      <c r="H791" s="12"/>
      <c r="I791" s="12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  <c r="AA791" s="14"/>
      <c r="AB791" s="14"/>
      <c r="AC791" s="10"/>
      <c r="AD791" s="15"/>
      <c r="AE791" s="15"/>
      <c r="AF791" s="15"/>
      <c r="AG791" s="15"/>
      <c r="AH791" s="10"/>
      <c r="AI791" s="10"/>
      <c r="AJ791" s="10"/>
      <c r="AK791" s="10"/>
      <c r="AL791" s="10"/>
      <c r="AM791" s="10"/>
      <c r="AN791" s="10"/>
      <c r="AO791" s="16"/>
      <c r="AP791" s="10"/>
      <c r="AQ791" s="10"/>
      <c r="AR791" s="10"/>
      <c r="AS791" s="17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</row>
    <row r="792" spans="1:62" ht="12.75" customHeight="1">
      <c r="A792" s="10"/>
      <c r="B792" s="10"/>
      <c r="C792" s="10"/>
      <c r="D792" s="11"/>
      <c r="E792" s="11"/>
      <c r="F792" s="11"/>
      <c r="G792" s="12"/>
      <c r="H792" s="12"/>
      <c r="I792" s="12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4"/>
      <c r="AA792" s="14"/>
      <c r="AB792" s="14"/>
      <c r="AC792" s="10"/>
      <c r="AD792" s="15"/>
      <c r="AE792" s="15"/>
      <c r="AF792" s="15"/>
      <c r="AG792" s="15"/>
      <c r="AH792" s="10"/>
      <c r="AI792" s="10"/>
      <c r="AJ792" s="10"/>
      <c r="AK792" s="10"/>
      <c r="AL792" s="10"/>
      <c r="AM792" s="10"/>
      <c r="AN792" s="10"/>
      <c r="AO792" s="16"/>
      <c r="AP792" s="10"/>
      <c r="AQ792" s="10"/>
      <c r="AR792" s="10"/>
      <c r="AS792" s="17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</row>
    <row r="793" spans="1:62" ht="12.75" customHeight="1">
      <c r="A793" s="10"/>
      <c r="B793" s="10"/>
      <c r="C793" s="10"/>
      <c r="D793" s="11"/>
      <c r="E793" s="11"/>
      <c r="F793" s="11"/>
      <c r="G793" s="12"/>
      <c r="H793" s="12"/>
      <c r="I793" s="12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  <c r="AA793" s="14"/>
      <c r="AB793" s="14"/>
      <c r="AC793" s="10"/>
      <c r="AD793" s="15"/>
      <c r="AE793" s="15"/>
      <c r="AF793" s="15"/>
      <c r="AG793" s="15"/>
      <c r="AH793" s="10"/>
      <c r="AI793" s="10"/>
      <c r="AJ793" s="10"/>
      <c r="AK793" s="10"/>
      <c r="AL793" s="10"/>
      <c r="AM793" s="10"/>
      <c r="AN793" s="10"/>
      <c r="AO793" s="16"/>
      <c r="AP793" s="10"/>
      <c r="AQ793" s="10"/>
      <c r="AR793" s="10"/>
      <c r="AS793" s="17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</row>
    <row r="794" spans="1:62" ht="12.75" customHeight="1">
      <c r="A794" s="10"/>
      <c r="B794" s="10"/>
      <c r="C794" s="10"/>
      <c r="D794" s="11"/>
      <c r="E794" s="11"/>
      <c r="F794" s="11"/>
      <c r="G794" s="12"/>
      <c r="H794" s="12"/>
      <c r="I794" s="12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4"/>
      <c r="AA794" s="14"/>
      <c r="AB794" s="14"/>
      <c r="AC794" s="10"/>
      <c r="AD794" s="15"/>
      <c r="AE794" s="15"/>
      <c r="AF794" s="15"/>
      <c r="AG794" s="15"/>
      <c r="AH794" s="10"/>
      <c r="AI794" s="10"/>
      <c r="AJ794" s="10"/>
      <c r="AK794" s="10"/>
      <c r="AL794" s="10"/>
      <c r="AM794" s="10"/>
      <c r="AN794" s="10"/>
      <c r="AO794" s="16"/>
      <c r="AP794" s="10"/>
      <c r="AQ794" s="10"/>
      <c r="AR794" s="10"/>
      <c r="AS794" s="17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</row>
    <row r="795" spans="1:62" ht="12.75" customHeight="1">
      <c r="A795" s="10"/>
      <c r="B795" s="10"/>
      <c r="C795" s="10"/>
      <c r="D795" s="11"/>
      <c r="E795" s="11"/>
      <c r="F795" s="11"/>
      <c r="G795" s="12"/>
      <c r="H795" s="12"/>
      <c r="I795" s="12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  <c r="AA795" s="14"/>
      <c r="AB795" s="14"/>
      <c r="AC795" s="10"/>
      <c r="AD795" s="15"/>
      <c r="AE795" s="15"/>
      <c r="AF795" s="15"/>
      <c r="AG795" s="15"/>
      <c r="AH795" s="10"/>
      <c r="AI795" s="10"/>
      <c r="AJ795" s="10"/>
      <c r="AK795" s="10"/>
      <c r="AL795" s="10"/>
      <c r="AM795" s="10"/>
      <c r="AN795" s="10"/>
      <c r="AO795" s="16"/>
      <c r="AP795" s="10"/>
      <c r="AQ795" s="10"/>
      <c r="AR795" s="10"/>
      <c r="AS795" s="17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</row>
    <row r="796" spans="1:62" ht="12.75" customHeight="1">
      <c r="A796" s="10"/>
      <c r="B796" s="10"/>
      <c r="C796" s="10"/>
      <c r="D796" s="11"/>
      <c r="E796" s="11"/>
      <c r="F796" s="11"/>
      <c r="G796" s="12"/>
      <c r="H796" s="12"/>
      <c r="I796" s="12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4"/>
      <c r="AA796" s="14"/>
      <c r="AB796" s="14"/>
      <c r="AC796" s="10"/>
      <c r="AD796" s="15"/>
      <c r="AE796" s="15"/>
      <c r="AF796" s="15"/>
      <c r="AG796" s="15"/>
      <c r="AH796" s="10"/>
      <c r="AI796" s="10"/>
      <c r="AJ796" s="10"/>
      <c r="AK796" s="10"/>
      <c r="AL796" s="10"/>
      <c r="AM796" s="10"/>
      <c r="AN796" s="10"/>
      <c r="AO796" s="16"/>
      <c r="AP796" s="10"/>
      <c r="AQ796" s="10"/>
      <c r="AR796" s="10"/>
      <c r="AS796" s="17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</row>
    <row r="797" spans="1:62" ht="12.75" customHeight="1">
      <c r="A797" s="10"/>
      <c r="B797" s="10"/>
      <c r="C797" s="10"/>
      <c r="D797" s="11"/>
      <c r="E797" s="11"/>
      <c r="F797" s="11"/>
      <c r="G797" s="12"/>
      <c r="H797" s="12"/>
      <c r="I797" s="12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  <c r="AA797" s="14"/>
      <c r="AB797" s="14"/>
      <c r="AC797" s="10"/>
      <c r="AD797" s="15"/>
      <c r="AE797" s="15"/>
      <c r="AF797" s="15"/>
      <c r="AG797" s="15"/>
      <c r="AH797" s="10"/>
      <c r="AI797" s="10"/>
      <c r="AJ797" s="10"/>
      <c r="AK797" s="10"/>
      <c r="AL797" s="10"/>
      <c r="AM797" s="10"/>
      <c r="AN797" s="10"/>
      <c r="AO797" s="16"/>
      <c r="AP797" s="10"/>
      <c r="AQ797" s="10"/>
      <c r="AR797" s="10"/>
      <c r="AS797" s="17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</row>
    <row r="798" spans="1:62" ht="12.75" customHeight="1">
      <c r="A798" s="10"/>
      <c r="B798" s="10"/>
      <c r="C798" s="10"/>
      <c r="D798" s="11"/>
      <c r="E798" s="11"/>
      <c r="F798" s="11"/>
      <c r="G798" s="12"/>
      <c r="H798" s="12"/>
      <c r="I798" s="12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4"/>
      <c r="AA798" s="14"/>
      <c r="AB798" s="14"/>
      <c r="AC798" s="10"/>
      <c r="AD798" s="15"/>
      <c r="AE798" s="15"/>
      <c r="AF798" s="15"/>
      <c r="AG798" s="15"/>
      <c r="AH798" s="10"/>
      <c r="AI798" s="10"/>
      <c r="AJ798" s="10"/>
      <c r="AK798" s="10"/>
      <c r="AL798" s="10"/>
      <c r="AM798" s="10"/>
      <c r="AN798" s="10"/>
      <c r="AO798" s="16"/>
      <c r="AP798" s="10"/>
      <c r="AQ798" s="10"/>
      <c r="AR798" s="10"/>
      <c r="AS798" s="17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</row>
    <row r="799" spans="1:62" ht="12.75" customHeight="1">
      <c r="A799" s="10"/>
      <c r="B799" s="10"/>
      <c r="C799" s="10"/>
      <c r="D799" s="11"/>
      <c r="E799" s="11"/>
      <c r="F799" s="11"/>
      <c r="G799" s="12"/>
      <c r="H799" s="12"/>
      <c r="I799" s="12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  <c r="AA799" s="14"/>
      <c r="AB799" s="14"/>
      <c r="AC799" s="10"/>
      <c r="AD799" s="15"/>
      <c r="AE799" s="15"/>
      <c r="AF799" s="15"/>
      <c r="AG799" s="15"/>
      <c r="AH799" s="10"/>
      <c r="AI799" s="10"/>
      <c r="AJ799" s="10"/>
      <c r="AK799" s="10"/>
      <c r="AL799" s="10"/>
      <c r="AM799" s="10"/>
      <c r="AN799" s="10"/>
      <c r="AO799" s="16"/>
      <c r="AP799" s="10"/>
      <c r="AQ799" s="10"/>
      <c r="AR799" s="10"/>
      <c r="AS799" s="17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</row>
    <row r="800" spans="1:62" ht="12.75" customHeight="1">
      <c r="A800" s="10"/>
      <c r="B800" s="10"/>
      <c r="C800" s="10"/>
      <c r="D800" s="11"/>
      <c r="E800" s="11"/>
      <c r="F800" s="11"/>
      <c r="G800" s="12"/>
      <c r="H800" s="12"/>
      <c r="I800" s="12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4"/>
      <c r="AA800" s="14"/>
      <c r="AB800" s="14"/>
      <c r="AC800" s="10"/>
      <c r="AD800" s="15"/>
      <c r="AE800" s="15"/>
      <c r="AF800" s="15"/>
      <c r="AG800" s="15"/>
      <c r="AH800" s="10"/>
      <c r="AI800" s="10"/>
      <c r="AJ800" s="10"/>
      <c r="AK800" s="10"/>
      <c r="AL800" s="10"/>
      <c r="AM800" s="10"/>
      <c r="AN800" s="10"/>
      <c r="AO800" s="16"/>
      <c r="AP800" s="10"/>
      <c r="AQ800" s="10"/>
      <c r="AR800" s="10"/>
      <c r="AS800" s="17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</row>
    <row r="801" spans="1:62" ht="12.75" customHeight="1">
      <c r="A801" s="10"/>
      <c r="B801" s="10"/>
      <c r="C801" s="10"/>
      <c r="D801" s="11"/>
      <c r="E801" s="11"/>
      <c r="F801" s="11"/>
      <c r="G801" s="12"/>
      <c r="H801" s="12"/>
      <c r="I801" s="12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  <c r="AA801" s="14"/>
      <c r="AB801" s="14"/>
      <c r="AC801" s="10"/>
      <c r="AD801" s="15"/>
      <c r="AE801" s="15"/>
      <c r="AF801" s="15"/>
      <c r="AG801" s="15"/>
      <c r="AH801" s="10"/>
      <c r="AI801" s="10"/>
      <c r="AJ801" s="10"/>
      <c r="AK801" s="10"/>
      <c r="AL801" s="10"/>
      <c r="AM801" s="10"/>
      <c r="AN801" s="10"/>
      <c r="AO801" s="16"/>
      <c r="AP801" s="10"/>
      <c r="AQ801" s="10"/>
      <c r="AR801" s="10"/>
      <c r="AS801" s="17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</row>
    <row r="802" spans="1:62" ht="12.75" customHeight="1">
      <c r="A802" s="10"/>
      <c r="B802" s="10"/>
      <c r="C802" s="10"/>
      <c r="D802" s="11"/>
      <c r="E802" s="11"/>
      <c r="F802" s="11"/>
      <c r="G802" s="12"/>
      <c r="H802" s="12"/>
      <c r="I802" s="12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4"/>
      <c r="AA802" s="14"/>
      <c r="AB802" s="14"/>
      <c r="AC802" s="10"/>
      <c r="AD802" s="15"/>
      <c r="AE802" s="15"/>
      <c r="AF802" s="15"/>
      <c r="AG802" s="15"/>
      <c r="AH802" s="10"/>
      <c r="AI802" s="10"/>
      <c r="AJ802" s="10"/>
      <c r="AK802" s="10"/>
      <c r="AL802" s="10"/>
      <c r="AM802" s="10"/>
      <c r="AN802" s="10"/>
      <c r="AO802" s="16"/>
      <c r="AP802" s="10"/>
      <c r="AQ802" s="10"/>
      <c r="AR802" s="10"/>
      <c r="AS802" s="17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</row>
    <row r="803" spans="1:62" ht="12.75" customHeight="1">
      <c r="A803" s="10"/>
      <c r="B803" s="10"/>
      <c r="C803" s="10"/>
      <c r="D803" s="11"/>
      <c r="E803" s="11"/>
      <c r="F803" s="11"/>
      <c r="G803" s="12"/>
      <c r="H803" s="12"/>
      <c r="I803" s="12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  <c r="AA803" s="14"/>
      <c r="AB803" s="14"/>
      <c r="AC803" s="10"/>
      <c r="AD803" s="15"/>
      <c r="AE803" s="15"/>
      <c r="AF803" s="15"/>
      <c r="AG803" s="15"/>
      <c r="AH803" s="10"/>
      <c r="AI803" s="10"/>
      <c r="AJ803" s="10"/>
      <c r="AK803" s="10"/>
      <c r="AL803" s="10"/>
      <c r="AM803" s="10"/>
      <c r="AN803" s="10"/>
      <c r="AO803" s="16"/>
      <c r="AP803" s="10"/>
      <c r="AQ803" s="10"/>
      <c r="AR803" s="10"/>
      <c r="AS803" s="17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</row>
    <row r="804" spans="1:62" ht="12.75" customHeight="1">
      <c r="A804" s="10"/>
      <c r="B804" s="10"/>
      <c r="C804" s="10"/>
      <c r="D804" s="11"/>
      <c r="E804" s="11"/>
      <c r="F804" s="11"/>
      <c r="G804" s="12"/>
      <c r="H804" s="12"/>
      <c r="I804" s="12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4"/>
      <c r="AA804" s="14"/>
      <c r="AB804" s="14"/>
      <c r="AC804" s="10"/>
      <c r="AD804" s="15"/>
      <c r="AE804" s="15"/>
      <c r="AF804" s="15"/>
      <c r="AG804" s="15"/>
      <c r="AH804" s="10"/>
      <c r="AI804" s="10"/>
      <c r="AJ804" s="10"/>
      <c r="AK804" s="10"/>
      <c r="AL804" s="10"/>
      <c r="AM804" s="10"/>
      <c r="AN804" s="10"/>
      <c r="AO804" s="16"/>
      <c r="AP804" s="10"/>
      <c r="AQ804" s="10"/>
      <c r="AR804" s="10"/>
      <c r="AS804" s="17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</row>
    <row r="805" spans="1:62" ht="12.75" customHeight="1">
      <c r="A805" s="10"/>
      <c r="B805" s="10"/>
      <c r="C805" s="10"/>
      <c r="D805" s="11"/>
      <c r="E805" s="11"/>
      <c r="F805" s="11"/>
      <c r="G805" s="12"/>
      <c r="H805" s="12"/>
      <c r="I805" s="12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  <c r="AA805" s="14"/>
      <c r="AB805" s="14"/>
      <c r="AC805" s="10"/>
      <c r="AD805" s="15"/>
      <c r="AE805" s="15"/>
      <c r="AF805" s="15"/>
      <c r="AG805" s="15"/>
      <c r="AH805" s="10"/>
      <c r="AI805" s="10"/>
      <c r="AJ805" s="10"/>
      <c r="AK805" s="10"/>
      <c r="AL805" s="10"/>
      <c r="AM805" s="10"/>
      <c r="AN805" s="10"/>
      <c r="AO805" s="16"/>
      <c r="AP805" s="10"/>
      <c r="AQ805" s="10"/>
      <c r="AR805" s="10"/>
      <c r="AS805" s="17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</row>
    <row r="806" spans="1:62" ht="12.75" customHeight="1">
      <c r="A806" s="10"/>
      <c r="B806" s="10"/>
      <c r="C806" s="10"/>
      <c r="D806" s="11"/>
      <c r="E806" s="11"/>
      <c r="F806" s="11"/>
      <c r="G806" s="12"/>
      <c r="H806" s="12"/>
      <c r="I806" s="12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4"/>
      <c r="AA806" s="14"/>
      <c r="AB806" s="14"/>
      <c r="AC806" s="10"/>
      <c r="AD806" s="15"/>
      <c r="AE806" s="15"/>
      <c r="AF806" s="15"/>
      <c r="AG806" s="15"/>
      <c r="AH806" s="10"/>
      <c r="AI806" s="10"/>
      <c r="AJ806" s="10"/>
      <c r="AK806" s="10"/>
      <c r="AL806" s="10"/>
      <c r="AM806" s="10"/>
      <c r="AN806" s="10"/>
      <c r="AO806" s="16"/>
      <c r="AP806" s="10"/>
      <c r="AQ806" s="10"/>
      <c r="AR806" s="10"/>
      <c r="AS806" s="17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</row>
    <row r="807" spans="1:62" ht="12.75" customHeight="1">
      <c r="A807" s="10"/>
      <c r="B807" s="10"/>
      <c r="C807" s="10"/>
      <c r="D807" s="11"/>
      <c r="E807" s="11"/>
      <c r="F807" s="11"/>
      <c r="G807" s="12"/>
      <c r="H807" s="12"/>
      <c r="I807" s="12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  <c r="AA807" s="14"/>
      <c r="AB807" s="14"/>
      <c r="AC807" s="10"/>
      <c r="AD807" s="15"/>
      <c r="AE807" s="15"/>
      <c r="AF807" s="15"/>
      <c r="AG807" s="15"/>
      <c r="AH807" s="10"/>
      <c r="AI807" s="10"/>
      <c r="AJ807" s="10"/>
      <c r="AK807" s="10"/>
      <c r="AL807" s="10"/>
      <c r="AM807" s="10"/>
      <c r="AN807" s="10"/>
      <c r="AO807" s="16"/>
      <c r="AP807" s="10"/>
      <c r="AQ807" s="10"/>
      <c r="AR807" s="10"/>
      <c r="AS807" s="17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</row>
    <row r="808" spans="1:62" ht="12.75" customHeight="1">
      <c r="A808" s="10"/>
      <c r="B808" s="10"/>
      <c r="C808" s="10"/>
      <c r="D808" s="11"/>
      <c r="E808" s="11"/>
      <c r="F808" s="11"/>
      <c r="G808" s="12"/>
      <c r="H808" s="12"/>
      <c r="I808" s="12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4"/>
      <c r="AA808" s="14"/>
      <c r="AB808" s="14"/>
      <c r="AC808" s="10"/>
      <c r="AD808" s="15"/>
      <c r="AE808" s="15"/>
      <c r="AF808" s="15"/>
      <c r="AG808" s="15"/>
      <c r="AH808" s="10"/>
      <c r="AI808" s="10"/>
      <c r="AJ808" s="10"/>
      <c r="AK808" s="10"/>
      <c r="AL808" s="10"/>
      <c r="AM808" s="10"/>
      <c r="AN808" s="10"/>
      <c r="AO808" s="16"/>
      <c r="AP808" s="10"/>
      <c r="AQ808" s="10"/>
      <c r="AR808" s="10"/>
      <c r="AS808" s="17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</row>
    <row r="809" spans="1:62" ht="12.75" customHeight="1">
      <c r="A809" s="10"/>
      <c r="B809" s="10"/>
      <c r="C809" s="10"/>
      <c r="D809" s="11"/>
      <c r="E809" s="11"/>
      <c r="F809" s="11"/>
      <c r="G809" s="12"/>
      <c r="H809" s="12"/>
      <c r="I809" s="12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  <c r="AA809" s="14"/>
      <c r="AB809" s="14"/>
      <c r="AC809" s="10"/>
      <c r="AD809" s="15"/>
      <c r="AE809" s="15"/>
      <c r="AF809" s="15"/>
      <c r="AG809" s="15"/>
      <c r="AH809" s="10"/>
      <c r="AI809" s="10"/>
      <c r="AJ809" s="10"/>
      <c r="AK809" s="10"/>
      <c r="AL809" s="10"/>
      <c r="AM809" s="10"/>
      <c r="AN809" s="10"/>
      <c r="AO809" s="16"/>
      <c r="AP809" s="10"/>
      <c r="AQ809" s="10"/>
      <c r="AR809" s="10"/>
      <c r="AS809" s="17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</row>
    <row r="810" spans="1:62" ht="12.75" customHeight="1">
      <c r="A810" s="10"/>
      <c r="B810" s="10"/>
      <c r="C810" s="10"/>
      <c r="D810" s="11"/>
      <c r="E810" s="11"/>
      <c r="F810" s="11"/>
      <c r="G810" s="12"/>
      <c r="H810" s="12"/>
      <c r="I810" s="12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4"/>
      <c r="AA810" s="14"/>
      <c r="AB810" s="14"/>
      <c r="AC810" s="10"/>
      <c r="AD810" s="15"/>
      <c r="AE810" s="15"/>
      <c r="AF810" s="15"/>
      <c r="AG810" s="15"/>
      <c r="AH810" s="10"/>
      <c r="AI810" s="10"/>
      <c r="AJ810" s="10"/>
      <c r="AK810" s="10"/>
      <c r="AL810" s="10"/>
      <c r="AM810" s="10"/>
      <c r="AN810" s="10"/>
      <c r="AO810" s="16"/>
      <c r="AP810" s="10"/>
      <c r="AQ810" s="10"/>
      <c r="AR810" s="10"/>
      <c r="AS810" s="17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</row>
    <row r="811" spans="1:62" ht="12.75" customHeight="1">
      <c r="A811" s="10"/>
      <c r="B811" s="10"/>
      <c r="C811" s="10"/>
      <c r="D811" s="11"/>
      <c r="E811" s="11"/>
      <c r="F811" s="11"/>
      <c r="G811" s="12"/>
      <c r="H811" s="12"/>
      <c r="I811" s="12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  <c r="AA811" s="14"/>
      <c r="AB811" s="14"/>
      <c r="AC811" s="10"/>
      <c r="AD811" s="15"/>
      <c r="AE811" s="15"/>
      <c r="AF811" s="15"/>
      <c r="AG811" s="15"/>
      <c r="AH811" s="10"/>
      <c r="AI811" s="10"/>
      <c r="AJ811" s="10"/>
      <c r="AK811" s="10"/>
      <c r="AL811" s="10"/>
      <c r="AM811" s="10"/>
      <c r="AN811" s="10"/>
      <c r="AO811" s="16"/>
      <c r="AP811" s="10"/>
      <c r="AQ811" s="10"/>
      <c r="AR811" s="10"/>
      <c r="AS811" s="17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</row>
    <row r="812" spans="1:62" ht="12.75" customHeight="1">
      <c r="A812" s="10"/>
      <c r="B812" s="10"/>
      <c r="C812" s="10"/>
      <c r="D812" s="11"/>
      <c r="E812" s="11"/>
      <c r="F812" s="11"/>
      <c r="G812" s="12"/>
      <c r="H812" s="12"/>
      <c r="I812" s="12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4"/>
      <c r="AA812" s="14"/>
      <c r="AB812" s="14"/>
      <c r="AC812" s="10"/>
      <c r="AD812" s="15"/>
      <c r="AE812" s="15"/>
      <c r="AF812" s="15"/>
      <c r="AG812" s="15"/>
      <c r="AH812" s="10"/>
      <c r="AI812" s="10"/>
      <c r="AJ812" s="10"/>
      <c r="AK812" s="10"/>
      <c r="AL812" s="10"/>
      <c r="AM812" s="10"/>
      <c r="AN812" s="10"/>
      <c r="AO812" s="16"/>
      <c r="AP812" s="10"/>
      <c r="AQ812" s="10"/>
      <c r="AR812" s="10"/>
      <c r="AS812" s="17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</row>
    <row r="813" spans="1:62" ht="12.75" customHeight="1">
      <c r="A813" s="10"/>
      <c r="B813" s="10"/>
      <c r="C813" s="10"/>
      <c r="D813" s="11"/>
      <c r="E813" s="11"/>
      <c r="F813" s="11"/>
      <c r="G813" s="12"/>
      <c r="H813" s="12"/>
      <c r="I813" s="12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  <c r="AA813" s="14"/>
      <c r="AB813" s="14"/>
      <c r="AC813" s="10"/>
      <c r="AD813" s="15"/>
      <c r="AE813" s="15"/>
      <c r="AF813" s="15"/>
      <c r="AG813" s="15"/>
      <c r="AH813" s="10"/>
      <c r="AI813" s="10"/>
      <c r="AJ813" s="10"/>
      <c r="AK813" s="10"/>
      <c r="AL813" s="10"/>
      <c r="AM813" s="10"/>
      <c r="AN813" s="10"/>
      <c r="AO813" s="16"/>
      <c r="AP813" s="10"/>
      <c r="AQ813" s="10"/>
      <c r="AR813" s="10"/>
      <c r="AS813" s="17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</row>
    <row r="814" spans="1:62" ht="12.75" customHeight="1">
      <c r="A814" s="10"/>
      <c r="B814" s="10"/>
      <c r="C814" s="10"/>
      <c r="D814" s="11"/>
      <c r="E814" s="11"/>
      <c r="F814" s="11"/>
      <c r="G814" s="12"/>
      <c r="H814" s="12"/>
      <c r="I814" s="12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4"/>
      <c r="AA814" s="14"/>
      <c r="AB814" s="14"/>
      <c r="AC814" s="10"/>
      <c r="AD814" s="15"/>
      <c r="AE814" s="15"/>
      <c r="AF814" s="15"/>
      <c r="AG814" s="15"/>
      <c r="AH814" s="10"/>
      <c r="AI814" s="10"/>
      <c r="AJ814" s="10"/>
      <c r="AK814" s="10"/>
      <c r="AL814" s="10"/>
      <c r="AM814" s="10"/>
      <c r="AN814" s="10"/>
      <c r="AO814" s="16"/>
      <c r="AP814" s="10"/>
      <c r="AQ814" s="10"/>
      <c r="AR814" s="10"/>
      <c r="AS814" s="17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</row>
    <row r="815" spans="1:62" ht="12.75" customHeight="1">
      <c r="A815" s="10"/>
      <c r="B815" s="10"/>
      <c r="C815" s="10"/>
      <c r="D815" s="11"/>
      <c r="E815" s="11"/>
      <c r="F815" s="11"/>
      <c r="G815" s="12"/>
      <c r="H815" s="12"/>
      <c r="I815" s="12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  <c r="AA815" s="14"/>
      <c r="AB815" s="14"/>
      <c r="AC815" s="10"/>
      <c r="AD815" s="15"/>
      <c r="AE815" s="15"/>
      <c r="AF815" s="15"/>
      <c r="AG815" s="15"/>
      <c r="AH815" s="10"/>
      <c r="AI815" s="10"/>
      <c r="AJ815" s="10"/>
      <c r="AK815" s="10"/>
      <c r="AL815" s="10"/>
      <c r="AM815" s="10"/>
      <c r="AN815" s="10"/>
      <c r="AO815" s="16"/>
      <c r="AP815" s="10"/>
      <c r="AQ815" s="10"/>
      <c r="AR815" s="10"/>
      <c r="AS815" s="17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</row>
    <row r="816" spans="1:62" ht="12.75" customHeight="1">
      <c r="A816" s="10"/>
      <c r="B816" s="10"/>
      <c r="C816" s="10"/>
      <c r="D816" s="11"/>
      <c r="E816" s="11"/>
      <c r="F816" s="11"/>
      <c r="G816" s="12"/>
      <c r="H816" s="12"/>
      <c r="I816" s="12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4"/>
      <c r="AA816" s="14"/>
      <c r="AB816" s="14"/>
      <c r="AC816" s="10"/>
      <c r="AD816" s="15"/>
      <c r="AE816" s="15"/>
      <c r="AF816" s="15"/>
      <c r="AG816" s="15"/>
      <c r="AH816" s="10"/>
      <c r="AI816" s="10"/>
      <c r="AJ816" s="10"/>
      <c r="AK816" s="10"/>
      <c r="AL816" s="10"/>
      <c r="AM816" s="10"/>
      <c r="AN816" s="10"/>
      <c r="AO816" s="16"/>
      <c r="AP816" s="10"/>
      <c r="AQ816" s="10"/>
      <c r="AR816" s="10"/>
      <c r="AS816" s="17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</row>
    <row r="817" spans="1:62" ht="12.75" customHeight="1">
      <c r="A817" s="10"/>
      <c r="B817" s="10"/>
      <c r="C817" s="10"/>
      <c r="D817" s="11"/>
      <c r="E817" s="11"/>
      <c r="F817" s="11"/>
      <c r="G817" s="12"/>
      <c r="H817" s="12"/>
      <c r="I817" s="12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  <c r="AA817" s="14"/>
      <c r="AB817" s="14"/>
      <c r="AC817" s="10"/>
      <c r="AD817" s="15"/>
      <c r="AE817" s="15"/>
      <c r="AF817" s="15"/>
      <c r="AG817" s="15"/>
      <c r="AH817" s="10"/>
      <c r="AI817" s="10"/>
      <c r="AJ817" s="10"/>
      <c r="AK817" s="10"/>
      <c r="AL817" s="10"/>
      <c r="AM817" s="10"/>
      <c r="AN817" s="10"/>
      <c r="AO817" s="16"/>
      <c r="AP817" s="10"/>
      <c r="AQ817" s="10"/>
      <c r="AR817" s="10"/>
      <c r="AS817" s="17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</row>
    <row r="818" spans="1:62" ht="12.75" customHeight="1">
      <c r="A818" s="10"/>
      <c r="B818" s="10"/>
      <c r="C818" s="10"/>
      <c r="D818" s="11"/>
      <c r="E818" s="11"/>
      <c r="F818" s="11"/>
      <c r="G818" s="12"/>
      <c r="H818" s="12"/>
      <c r="I818" s="12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4"/>
      <c r="AA818" s="14"/>
      <c r="AB818" s="14"/>
      <c r="AC818" s="10"/>
      <c r="AD818" s="15"/>
      <c r="AE818" s="15"/>
      <c r="AF818" s="15"/>
      <c r="AG818" s="15"/>
      <c r="AH818" s="10"/>
      <c r="AI818" s="10"/>
      <c r="AJ818" s="10"/>
      <c r="AK818" s="10"/>
      <c r="AL818" s="10"/>
      <c r="AM818" s="10"/>
      <c r="AN818" s="10"/>
      <c r="AO818" s="16"/>
      <c r="AP818" s="10"/>
      <c r="AQ818" s="10"/>
      <c r="AR818" s="10"/>
      <c r="AS818" s="17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</row>
    <row r="819" spans="1:62" ht="12.75" customHeight="1">
      <c r="A819" s="10"/>
      <c r="B819" s="10"/>
      <c r="C819" s="10"/>
      <c r="D819" s="11"/>
      <c r="E819" s="11"/>
      <c r="F819" s="11"/>
      <c r="G819" s="12"/>
      <c r="H819" s="12"/>
      <c r="I819" s="12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  <c r="AA819" s="14"/>
      <c r="AB819" s="14"/>
      <c r="AC819" s="10"/>
      <c r="AD819" s="15"/>
      <c r="AE819" s="15"/>
      <c r="AF819" s="15"/>
      <c r="AG819" s="15"/>
      <c r="AH819" s="10"/>
      <c r="AI819" s="10"/>
      <c r="AJ819" s="10"/>
      <c r="AK819" s="10"/>
      <c r="AL819" s="10"/>
      <c r="AM819" s="10"/>
      <c r="AN819" s="10"/>
      <c r="AO819" s="16"/>
      <c r="AP819" s="10"/>
      <c r="AQ819" s="10"/>
      <c r="AR819" s="10"/>
      <c r="AS819" s="17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</row>
    <row r="820" spans="1:62" ht="12.75" customHeight="1">
      <c r="A820" s="10"/>
      <c r="B820" s="10"/>
      <c r="C820" s="10"/>
      <c r="D820" s="11"/>
      <c r="E820" s="11"/>
      <c r="F820" s="11"/>
      <c r="G820" s="12"/>
      <c r="H820" s="12"/>
      <c r="I820" s="12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4"/>
      <c r="AA820" s="14"/>
      <c r="AB820" s="14"/>
      <c r="AC820" s="10"/>
      <c r="AD820" s="15"/>
      <c r="AE820" s="15"/>
      <c r="AF820" s="15"/>
      <c r="AG820" s="15"/>
      <c r="AH820" s="10"/>
      <c r="AI820" s="10"/>
      <c r="AJ820" s="10"/>
      <c r="AK820" s="10"/>
      <c r="AL820" s="10"/>
      <c r="AM820" s="10"/>
      <c r="AN820" s="10"/>
      <c r="AO820" s="16"/>
      <c r="AP820" s="10"/>
      <c r="AQ820" s="10"/>
      <c r="AR820" s="10"/>
      <c r="AS820" s="17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</row>
    <row r="821" spans="1:62" ht="12.75" customHeight="1">
      <c r="A821" s="10"/>
      <c r="B821" s="10"/>
      <c r="C821" s="10"/>
      <c r="D821" s="11"/>
      <c r="E821" s="11"/>
      <c r="F821" s="11"/>
      <c r="G821" s="12"/>
      <c r="H821" s="12"/>
      <c r="I821" s="12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  <c r="AA821" s="14"/>
      <c r="AB821" s="14"/>
      <c r="AC821" s="10"/>
      <c r="AD821" s="15"/>
      <c r="AE821" s="15"/>
      <c r="AF821" s="15"/>
      <c r="AG821" s="15"/>
      <c r="AH821" s="10"/>
      <c r="AI821" s="10"/>
      <c r="AJ821" s="10"/>
      <c r="AK821" s="10"/>
      <c r="AL821" s="10"/>
      <c r="AM821" s="10"/>
      <c r="AN821" s="10"/>
      <c r="AO821" s="16"/>
      <c r="AP821" s="10"/>
      <c r="AQ821" s="10"/>
      <c r="AR821" s="10"/>
      <c r="AS821" s="17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</row>
    <row r="822" spans="1:62" ht="12.75" customHeight="1">
      <c r="A822" s="10"/>
      <c r="B822" s="10"/>
      <c r="C822" s="10"/>
      <c r="D822" s="11"/>
      <c r="E822" s="11"/>
      <c r="F822" s="11"/>
      <c r="G822" s="12"/>
      <c r="H822" s="12"/>
      <c r="I822" s="12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4"/>
      <c r="AA822" s="14"/>
      <c r="AB822" s="14"/>
      <c r="AC822" s="10"/>
      <c r="AD822" s="15"/>
      <c r="AE822" s="15"/>
      <c r="AF822" s="15"/>
      <c r="AG822" s="15"/>
      <c r="AH822" s="10"/>
      <c r="AI822" s="10"/>
      <c r="AJ822" s="10"/>
      <c r="AK822" s="10"/>
      <c r="AL822" s="10"/>
      <c r="AM822" s="10"/>
      <c r="AN822" s="10"/>
      <c r="AO822" s="16"/>
      <c r="AP822" s="10"/>
      <c r="AQ822" s="10"/>
      <c r="AR822" s="10"/>
      <c r="AS822" s="17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</row>
    <row r="823" spans="1:62" ht="12.75" customHeight="1">
      <c r="A823" s="10"/>
      <c r="B823" s="10"/>
      <c r="C823" s="10"/>
      <c r="D823" s="11"/>
      <c r="E823" s="11"/>
      <c r="F823" s="11"/>
      <c r="G823" s="12"/>
      <c r="H823" s="12"/>
      <c r="I823" s="12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  <c r="AA823" s="14"/>
      <c r="AB823" s="14"/>
      <c r="AC823" s="10"/>
      <c r="AD823" s="15"/>
      <c r="AE823" s="15"/>
      <c r="AF823" s="15"/>
      <c r="AG823" s="15"/>
      <c r="AH823" s="10"/>
      <c r="AI823" s="10"/>
      <c r="AJ823" s="10"/>
      <c r="AK823" s="10"/>
      <c r="AL823" s="10"/>
      <c r="AM823" s="10"/>
      <c r="AN823" s="10"/>
      <c r="AO823" s="16"/>
      <c r="AP823" s="10"/>
      <c r="AQ823" s="10"/>
      <c r="AR823" s="10"/>
      <c r="AS823" s="17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</row>
    <row r="824" spans="1:62" ht="12.75" customHeight="1">
      <c r="A824" s="10"/>
      <c r="B824" s="10"/>
      <c r="C824" s="10"/>
      <c r="D824" s="11"/>
      <c r="E824" s="11"/>
      <c r="F824" s="11"/>
      <c r="G824" s="12"/>
      <c r="H824" s="12"/>
      <c r="I824" s="12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4"/>
      <c r="AA824" s="14"/>
      <c r="AB824" s="14"/>
      <c r="AC824" s="10"/>
      <c r="AD824" s="15"/>
      <c r="AE824" s="15"/>
      <c r="AF824" s="15"/>
      <c r="AG824" s="15"/>
      <c r="AH824" s="10"/>
      <c r="AI824" s="10"/>
      <c r="AJ824" s="10"/>
      <c r="AK824" s="10"/>
      <c r="AL824" s="10"/>
      <c r="AM824" s="10"/>
      <c r="AN824" s="10"/>
      <c r="AO824" s="16"/>
      <c r="AP824" s="10"/>
      <c r="AQ824" s="10"/>
      <c r="AR824" s="10"/>
      <c r="AS824" s="17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</row>
    <row r="825" spans="1:62" ht="12.75" customHeight="1">
      <c r="A825" s="10"/>
      <c r="B825" s="10"/>
      <c r="C825" s="10"/>
      <c r="D825" s="11"/>
      <c r="E825" s="11"/>
      <c r="F825" s="11"/>
      <c r="G825" s="12"/>
      <c r="H825" s="12"/>
      <c r="I825" s="12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  <c r="AA825" s="14"/>
      <c r="AB825" s="14"/>
      <c r="AC825" s="10"/>
      <c r="AD825" s="15"/>
      <c r="AE825" s="15"/>
      <c r="AF825" s="15"/>
      <c r="AG825" s="15"/>
      <c r="AH825" s="10"/>
      <c r="AI825" s="10"/>
      <c r="AJ825" s="10"/>
      <c r="AK825" s="10"/>
      <c r="AL825" s="10"/>
      <c r="AM825" s="10"/>
      <c r="AN825" s="10"/>
      <c r="AO825" s="16"/>
      <c r="AP825" s="10"/>
      <c r="AQ825" s="10"/>
      <c r="AR825" s="10"/>
      <c r="AS825" s="17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</row>
    <row r="826" spans="1:62" ht="12.75" customHeight="1">
      <c r="A826" s="10"/>
      <c r="B826" s="10"/>
      <c r="C826" s="10"/>
      <c r="D826" s="11"/>
      <c r="E826" s="11"/>
      <c r="F826" s="11"/>
      <c r="G826" s="12"/>
      <c r="H826" s="12"/>
      <c r="I826" s="12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4"/>
      <c r="AA826" s="14"/>
      <c r="AB826" s="14"/>
      <c r="AC826" s="10"/>
      <c r="AD826" s="15"/>
      <c r="AE826" s="15"/>
      <c r="AF826" s="15"/>
      <c r="AG826" s="15"/>
      <c r="AH826" s="10"/>
      <c r="AI826" s="10"/>
      <c r="AJ826" s="10"/>
      <c r="AK826" s="10"/>
      <c r="AL826" s="10"/>
      <c r="AM826" s="10"/>
      <c r="AN826" s="10"/>
      <c r="AO826" s="16"/>
      <c r="AP826" s="10"/>
      <c r="AQ826" s="10"/>
      <c r="AR826" s="10"/>
      <c r="AS826" s="17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</row>
    <row r="827" spans="1:62" ht="12.75" customHeight="1">
      <c r="A827" s="10"/>
      <c r="B827" s="10"/>
      <c r="C827" s="10"/>
      <c r="D827" s="11"/>
      <c r="E827" s="11"/>
      <c r="F827" s="11"/>
      <c r="G827" s="12"/>
      <c r="H827" s="12"/>
      <c r="I827" s="12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  <c r="AA827" s="14"/>
      <c r="AB827" s="14"/>
      <c r="AC827" s="10"/>
      <c r="AD827" s="15"/>
      <c r="AE827" s="15"/>
      <c r="AF827" s="15"/>
      <c r="AG827" s="15"/>
      <c r="AH827" s="10"/>
      <c r="AI827" s="10"/>
      <c r="AJ827" s="10"/>
      <c r="AK827" s="10"/>
      <c r="AL827" s="10"/>
      <c r="AM827" s="10"/>
      <c r="AN827" s="10"/>
      <c r="AO827" s="16"/>
      <c r="AP827" s="10"/>
      <c r="AQ827" s="10"/>
      <c r="AR827" s="10"/>
      <c r="AS827" s="17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</row>
    <row r="828" spans="1:62" ht="12.75" customHeight="1">
      <c r="A828" s="10"/>
      <c r="B828" s="10"/>
      <c r="C828" s="10"/>
      <c r="D828" s="11"/>
      <c r="E828" s="11"/>
      <c r="F828" s="11"/>
      <c r="G828" s="12"/>
      <c r="H828" s="12"/>
      <c r="I828" s="12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4"/>
      <c r="AA828" s="14"/>
      <c r="AB828" s="14"/>
      <c r="AC828" s="10"/>
      <c r="AD828" s="15"/>
      <c r="AE828" s="15"/>
      <c r="AF828" s="15"/>
      <c r="AG828" s="15"/>
      <c r="AH828" s="10"/>
      <c r="AI828" s="10"/>
      <c r="AJ828" s="10"/>
      <c r="AK828" s="10"/>
      <c r="AL828" s="10"/>
      <c r="AM828" s="10"/>
      <c r="AN828" s="10"/>
      <c r="AO828" s="16"/>
      <c r="AP828" s="10"/>
      <c r="AQ828" s="10"/>
      <c r="AR828" s="10"/>
      <c r="AS828" s="17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</row>
    <row r="829" spans="1:62" ht="12.75" customHeight="1">
      <c r="A829" s="10"/>
      <c r="B829" s="10"/>
      <c r="C829" s="10"/>
      <c r="D829" s="11"/>
      <c r="E829" s="11"/>
      <c r="F829" s="11"/>
      <c r="G829" s="12"/>
      <c r="H829" s="12"/>
      <c r="I829" s="12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  <c r="AA829" s="14"/>
      <c r="AB829" s="14"/>
      <c r="AC829" s="10"/>
      <c r="AD829" s="15"/>
      <c r="AE829" s="15"/>
      <c r="AF829" s="15"/>
      <c r="AG829" s="15"/>
      <c r="AH829" s="10"/>
      <c r="AI829" s="10"/>
      <c r="AJ829" s="10"/>
      <c r="AK829" s="10"/>
      <c r="AL829" s="10"/>
      <c r="AM829" s="10"/>
      <c r="AN829" s="10"/>
      <c r="AO829" s="16"/>
      <c r="AP829" s="10"/>
      <c r="AQ829" s="10"/>
      <c r="AR829" s="10"/>
      <c r="AS829" s="17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</row>
    <row r="830" spans="1:62" ht="12.75" customHeight="1">
      <c r="A830" s="10"/>
      <c r="B830" s="10"/>
      <c r="C830" s="10"/>
      <c r="D830" s="11"/>
      <c r="E830" s="11"/>
      <c r="F830" s="11"/>
      <c r="G830" s="12"/>
      <c r="H830" s="12"/>
      <c r="I830" s="12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4"/>
      <c r="AA830" s="14"/>
      <c r="AB830" s="14"/>
      <c r="AC830" s="10"/>
      <c r="AD830" s="15"/>
      <c r="AE830" s="15"/>
      <c r="AF830" s="15"/>
      <c r="AG830" s="15"/>
      <c r="AH830" s="10"/>
      <c r="AI830" s="10"/>
      <c r="AJ830" s="10"/>
      <c r="AK830" s="10"/>
      <c r="AL830" s="10"/>
      <c r="AM830" s="10"/>
      <c r="AN830" s="10"/>
      <c r="AO830" s="16"/>
      <c r="AP830" s="10"/>
      <c r="AQ830" s="10"/>
      <c r="AR830" s="10"/>
      <c r="AS830" s="17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</row>
    <row r="831" spans="1:62" ht="12.75" customHeight="1">
      <c r="A831" s="10"/>
      <c r="B831" s="10"/>
      <c r="C831" s="10"/>
      <c r="D831" s="11"/>
      <c r="E831" s="11"/>
      <c r="F831" s="11"/>
      <c r="G831" s="12"/>
      <c r="H831" s="12"/>
      <c r="I831" s="12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  <c r="AA831" s="14"/>
      <c r="AB831" s="14"/>
      <c r="AC831" s="10"/>
      <c r="AD831" s="15"/>
      <c r="AE831" s="15"/>
      <c r="AF831" s="15"/>
      <c r="AG831" s="15"/>
      <c r="AH831" s="10"/>
      <c r="AI831" s="10"/>
      <c r="AJ831" s="10"/>
      <c r="AK831" s="10"/>
      <c r="AL831" s="10"/>
      <c r="AM831" s="10"/>
      <c r="AN831" s="10"/>
      <c r="AO831" s="16"/>
      <c r="AP831" s="10"/>
      <c r="AQ831" s="10"/>
      <c r="AR831" s="10"/>
      <c r="AS831" s="17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</row>
    <row r="832" spans="1:62" ht="12.75" customHeight="1">
      <c r="A832" s="10"/>
      <c r="B832" s="10"/>
      <c r="C832" s="10"/>
      <c r="D832" s="11"/>
      <c r="E832" s="11"/>
      <c r="F832" s="11"/>
      <c r="G832" s="12"/>
      <c r="H832" s="12"/>
      <c r="I832" s="12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4"/>
      <c r="AA832" s="14"/>
      <c r="AB832" s="14"/>
      <c r="AC832" s="10"/>
      <c r="AD832" s="15"/>
      <c r="AE832" s="15"/>
      <c r="AF832" s="15"/>
      <c r="AG832" s="15"/>
      <c r="AH832" s="10"/>
      <c r="AI832" s="10"/>
      <c r="AJ832" s="10"/>
      <c r="AK832" s="10"/>
      <c r="AL832" s="10"/>
      <c r="AM832" s="10"/>
      <c r="AN832" s="10"/>
      <c r="AO832" s="16"/>
      <c r="AP832" s="10"/>
      <c r="AQ832" s="10"/>
      <c r="AR832" s="10"/>
      <c r="AS832" s="17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</row>
    <row r="833" spans="1:62" ht="12.75" customHeight="1">
      <c r="A833" s="10"/>
      <c r="B833" s="10"/>
      <c r="C833" s="10"/>
      <c r="D833" s="11"/>
      <c r="E833" s="11"/>
      <c r="F833" s="11"/>
      <c r="G833" s="12"/>
      <c r="H833" s="12"/>
      <c r="I833" s="12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  <c r="AA833" s="14"/>
      <c r="AB833" s="14"/>
      <c r="AC833" s="10"/>
      <c r="AD833" s="15"/>
      <c r="AE833" s="15"/>
      <c r="AF833" s="15"/>
      <c r="AG833" s="15"/>
      <c r="AH833" s="10"/>
      <c r="AI833" s="10"/>
      <c r="AJ833" s="10"/>
      <c r="AK833" s="10"/>
      <c r="AL833" s="10"/>
      <c r="AM833" s="10"/>
      <c r="AN833" s="10"/>
      <c r="AO833" s="16"/>
      <c r="AP833" s="10"/>
      <c r="AQ833" s="10"/>
      <c r="AR833" s="10"/>
      <c r="AS833" s="17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</row>
    <row r="834" spans="1:62" ht="12.75" customHeight="1">
      <c r="A834" s="10"/>
      <c r="B834" s="10"/>
      <c r="C834" s="10"/>
      <c r="D834" s="11"/>
      <c r="E834" s="11"/>
      <c r="F834" s="11"/>
      <c r="G834" s="12"/>
      <c r="H834" s="12"/>
      <c r="I834" s="12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4"/>
      <c r="AA834" s="14"/>
      <c r="AB834" s="14"/>
      <c r="AC834" s="10"/>
      <c r="AD834" s="15"/>
      <c r="AE834" s="15"/>
      <c r="AF834" s="15"/>
      <c r="AG834" s="15"/>
      <c r="AH834" s="10"/>
      <c r="AI834" s="10"/>
      <c r="AJ834" s="10"/>
      <c r="AK834" s="10"/>
      <c r="AL834" s="10"/>
      <c r="AM834" s="10"/>
      <c r="AN834" s="10"/>
      <c r="AO834" s="16"/>
      <c r="AP834" s="10"/>
      <c r="AQ834" s="10"/>
      <c r="AR834" s="10"/>
      <c r="AS834" s="17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</row>
    <row r="835" spans="1:62" ht="12.75" customHeight="1">
      <c r="A835" s="10"/>
      <c r="B835" s="10"/>
      <c r="C835" s="10"/>
      <c r="D835" s="11"/>
      <c r="E835" s="11"/>
      <c r="F835" s="11"/>
      <c r="G835" s="12"/>
      <c r="H835" s="12"/>
      <c r="I835" s="12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  <c r="AA835" s="14"/>
      <c r="AB835" s="14"/>
      <c r="AC835" s="10"/>
      <c r="AD835" s="15"/>
      <c r="AE835" s="15"/>
      <c r="AF835" s="15"/>
      <c r="AG835" s="15"/>
      <c r="AH835" s="10"/>
      <c r="AI835" s="10"/>
      <c r="AJ835" s="10"/>
      <c r="AK835" s="10"/>
      <c r="AL835" s="10"/>
      <c r="AM835" s="10"/>
      <c r="AN835" s="10"/>
      <c r="AO835" s="16"/>
      <c r="AP835" s="10"/>
      <c r="AQ835" s="10"/>
      <c r="AR835" s="10"/>
      <c r="AS835" s="17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</row>
    <row r="836" spans="1:62" ht="12.75" customHeight="1">
      <c r="A836" s="10"/>
      <c r="B836" s="10"/>
      <c r="C836" s="10"/>
      <c r="D836" s="11"/>
      <c r="E836" s="11"/>
      <c r="F836" s="11"/>
      <c r="G836" s="12"/>
      <c r="H836" s="12"/>
      <c r="I836" s="12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4"/>
      <c r="AA836" s="14"/>
      <c r="AB836" s="14"/>
      <c r="AC836" s="10"/>
      <c r="AD836" s="15"/>
      <c r="AE836" s="15"/>
      <c r="AF836" s="15"/>
      <c r="AG836" s="15"/>
      <c r="AH836" s="10"/>
      <c r="AI836" s="10"/>
      <c r="AJ836" s="10"/>
      <c r="AK836" s="10"/>
      <c r="AL836" s="10"/>
      <c r="AM836" s="10"/>
      <c r="AN836" s="10"/>
      <c r="AO836" s="16"/>
      <c r="AP836" s="10"/>
      <c r="AQ836" s="10"/>
      <c r="AR836" s="10"/>
      <c r="AS836" s="17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</row>
    <row r="837" spans="1:62" ht="12.75" customHeight="1">
      <c r="A837" s="10"/>
      <c r="B837" s="10"/>
      <c r="C837" s="10"/>
      <c r="D837" s="11"/>
      <c r="E837" s="11"/>
      <c r="F837" s="11"/>
      <c r="G837" s="12"/>
      <c r="H837" s="12"/>
      <c r="I837" s="12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  <c r="AA837" s="14"/>
      <c r="AB837" s="14"/>
      <c r="AC837" s="10"/>
      <c r="AD837" s="15"/>
      <c r="AE837" s="15"/>
      <c r="AF837" s="15"/>
      <c r="AG837" s="15"/>
      <c r="AH837" s="10"/>
      <c r="AI837" s="10"/>
      <c r="AJ837" s="10"/>
      <c r="AK837" s="10"/>
      <c r="AL837" s="10"/>
      <c r="AM837" s="10"/>
      <c r="AN837" s="10"/>
      <c r="AO837" s="16"/>
      <c r="AP837" s="10"/>
      <c r="AQ837" s="10"/>
      <c r="AR837" s="10"/>
      <c r="AS837" s="17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</row>
    <row r="838" spans="1:62" ht="12.75" customHeight="1">
      <c r="A838" s="10"/>
      <c r="B838" s="10"/>
      <c r="C838" s="10"/>
      <c r="D838" s="11"/>
      <c r="E838" s="11"/>
      <c r="F838" s="11"/>
      <c r="G838" s="12"/>
      <c r="H838" s="12"/>
      <c r="I838" s="12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4"/>
      <c r="AA838" s="14"/>
      <c r="AB838" s="14"/>
      <c r="AC838" s="10"/>
      <c r="AD838" s="15"/>
      <c r="AE838" s="15"/>
      <c r="AF838" s="15"/>
      <c r="AG838" s="15"/>
      <c r="AH838" s="10"/>
      <c r="AI838" s="10"/>
      <c r="AJ838" s="10"/>
      <c r="AK838" s="10"/>
      <c r="AL838" s="10"/>
      <c r="AM838" s="10"/>
      <c r="AN838" s="10"/>
      <c r="AO838" s="16"/>
      <c r="AP838" s="10"/>
      <c r="AQ838" s="10"/>
      <c r="AR838" s="10"/>
      <c r="AS838" s="17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</row>
    <row r="839" spans="1:62" ht="12.75" customHeight="1">
      <c r="A839" s="10"/>
      <c r="B839" s="10"/>
      <c r="C839" s="10"/>
      <c r="D839" s="11"/>
      <c r="E839" s="11"/>
      <c r="F839" s="11"/>
      <c r="G839" s="12"/>
      <c r="H839" s="12"/>
      <c r="I839" s="12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  <c r="AA839" s="14"/>
      <c r="AB839" s="14"/>
      <c r="AC839" s="10"/>
      <c r="AD839" s="15"/>
      <c r="AE839" s="15"/>
      <c r="AF839" s="15"/>
      <c r="AG839" s="15"/>
      <c r="AH839" s="10"/>
      <c r="AI839" s="10"/>
      <c r="AJ839" s="10"/>
      <c r="AK839" s="10"/>
      <c r="AL839" s="10"/>
      <c r="AM839" s="10"/>
      <c r="AN839" s="10"/>
      <c r="AO839" s="16"/>
      <c r="AP839" s="10"/>
      <c r="AQ839" s="10"/>
      <c r="AR839" s="10"/>
      <c r="AS839" s="17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</row>
    <row r="840" spans="1:62" ht="12.75" customHeight="1">
      <c r="A840" s="10"/>
      <c r="B840" s="10"/>
      <c r="C840" s="10"/>
      <c r="D840" s="11"/>
      <c r="E840" s="11"/>
      <c r="F840" s="11"/>
      <c r="G840" s="12"/>
      <c r="H840" s="12"/>
      <c r="I840" s="12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4"/>
      <c r="AA840" s="14"/>
      <c r="AB840" s="14"/>
      <c r="AC840" s="10"/>
      <c r="AD840" s="15"/>
      <c r="AE840" s="15"/>
      <c r="AF840" s="15"/>
      <c r="AG840" s="15"/>
      <c r="AH840" s="10"/>
      <c r="AI840" s="10"/>
      <c r="AJ840" s="10"/>
      <c r="AK840" s="10"/>
      <c r="AL840" s="10"/>
      <c r="AM840" s="10"/>
      <c r="AN840" s="10"/>
      <c r="AO840" s="16"/>
      <c r="AP840" s="10"/>
      <c r="AQ840" s="10"/>
      <c r="AR840" s="10"/>
      <c r="AS840" s="17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</row>
    <row r="841" spans="1:62" ht="12.75" customHeight="1">
      <c r="A841" s="10"/>
      <c r="B841" s="10"/>
      <c r="C841" s="10"/>
      <c r="D841" s="11"/>
      <c r="E841" s="11"/>
      <c r="F841" s="11"/>
      <c r="G841" s="12"/>
      <c r="H841" s="12"/>
      <c r="I841" s="12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  <c r="AA841" s="14"/>
      <c r="AB841" s="14"/>
      <c r="AC841" s="10"/>
      <c r="AD841" s="15"/>
      <c r="AE841" s="15"/>
      <c r="AF841" s="15"/>
      <c r="AG841" s="15"/>
      <c r="AH841" s="10"/>
      <c r="AI841" s="10"/>
      <c r="AJ841" s="10"/>
      <c r="AK841" s="10"/>
      <c r="AL841" s="10"/>
      <c r="AM841" s="10"/>
      <c r="AN841" s="10"/>
      <c r="AO841" s="16"/>
      <c r="AP841" s="10"/>
      <c r="AQ841" s="10"/>
      <c r="AR841" s="10"/>
      <c r="AS841" s="17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</row>
    <row r="842" spans="1:62" ht="12.75" customHeight="1">
      <c r="A842" s="10"/>
      <c r="B842" s="10"/>
      <c r="C842" s="10"/>
      <c r="D842" s="11"/>
      <c r="E842" s="11"/>
      <c r="F842" s="11"/>
      <c r="G842" s="12"/>
      <c r="H842" s="12"/>
      <c r="I842" s="12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4"/>
      <c r="AA842" s="14"/>
      <c r="AB842" s="14"/>
      <c r="AC842" s="10"/>
      <c r="AD842" s="15"/>
      <c r="AE842" s="15"/>
      <c r="AF842" s="15"/>
      <c r="AG842" s="15"/>
      <c r="AH842" s="10"/>
      <c r="AI842" s="10"/>
      <c r="AJ842" s="10"/>
      <c r="AK842" s="10"/>
      <c r="AL842" s="10"/>
      <c r="AM842" s="10"/>
      <c r="AN842" s="10"/>
      <c r="AO842" s="16"/>
      <c r="AP842" s="10"/>
      <c r="AQ842" s="10"/>
      <c r="AR842" s="10"/>
      <c r="AS842" s="17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</row>
    <row r="843" spans="1:62" ht="12.75" customHeight="1">
      <c r="A843" s="10"/>
      <c r="B843" s="10"/>
      <c r="C843" s="10"/>
      <c r="D843" s="11"/>
      <c r="E843" s="11"/>
      <c r="F843" s="11"/>
      <c r="G843" s="12"/>
      <c r="H843" s="12"/>
      <c r="I843" s="12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  <c r="AA843" s="14"/>
      <c r="AB843" s="14"/>
      <c r="AC843" s="10"/>
      <c r="AD843" s="15"/>
      <c r="AE843" s="15"/>
      <c r="AF843" s="15"/>
      <c r="AG843" s="15"/>
      <c r="AH843" s="10"/>
      <c r="AI843" s="10"/>
      <c r="AJ843" s="10"/>
      <c r="AK843" s="10"/>
      <c r="AL843" s="10"/>
      <c r="AM843" s="10"/>
      <c r="AN843" s="10"/>
      <c r="AO843" s="16"/>
      <c r="AP843" s="10"/>
      <c r="AQ843" s="10"/>
      <c r="AR843" s="10"/>
      <c r="AS843" s="17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</row>
    <row r="844" spans="1:62" ht="12.75" customHeight="1">
      <c r="A844" s="10"/>
      <c r="B844" s="10"/>
      <c r="C844" s="10"/>
      <c r="D844" s="11"/>
      <c r="E844" s="11"/>
      <c r="F844" s="11"/>
      <c r="G844" s="12"/>
      <c r="H844" s="12"/>
      <c r="I844" s="12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4"/>
      <c r="AA844" s="14"/>
      <c r="AB844" s="14"/>
      <c r="AC844" s="10"/>
      <c r="AD844" s="15"/>
      <c r="AE844" s="15"/>
      <c r="AF844" s="15"/>
      <c r="AG844" s="15"/>
      <c r="AH844" s="10"/>
      <c r="AI844" s="10"/>
      <c r="AJ844" s="10"/>
      <c r="AK844" s="10"/>
      <c r="AL844" s="10"/>
      <c r="AM844" s="10"/>
      <c r="AN844" s="10"/>
      <c r="AO844" s="16"/>
      <c r="AP844" s="10"/>
      <c r="AQ844" s="10"/>
      <c r="AR844" s="10"/>
      <c r="AS844" s="17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</row>
    <row r="845" spans="1:62" ht="12.75" customHeight="1">
      <c r="A845" s="10"/>
      <c r="B845" s="10"/>
      <c r="C845" s="10"/>
      <c r="D845" s="11"/>
      <c r="E845" s="11"/>
      <c r="F845" s="11"/>
      <c r="G845" s="12"/>
      <c r="H845" s="12"/>
      <c r="I845" s="12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  <c r="AA845" s="14"/>
      <c r="AB845" s="14"/>
      <c r="AC845" s="10"/>
      <c r="AD845" s="15"/>
      <c r="AE845" s="15"/>
      <c r="AF845" s="15"/>
      <c r="AG845" s="15"/>
      <c r="AH845" s="10"/>
      <c r="AI845" s="10"/>
      <c r="AJ845" s="10"/>
      <c r="AK845" s="10"/>
      <c r="AL845" s="10"/>
      <c r="AM845" s="10"/>
      <c r="AN845" s="10"/>
      <c r="AO845" s="16"/>
      <c r="AP845" s="10"/>
      <c r="AQ845" s="10"/>
      <c r="AR845" s="10"/>
      <c r="AS845" s="17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</row>
    <row r="846" spans="1:62" ht="12.75" customHeight="1">
      <c r="A846" s="10"/>
      <c r="B846" s="10"/>
      <c r="C846" s="10"/>
      <c r="D846" s="11"/>
      <c r="E846" s="11"/>
      <c r="F846" s="11"/>
      <c r="G846" s="12"/>
      <c r="H846" s="12"/>
      <c r="I846" s="12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4"/>
      <c r="AA846" s="14"/>
      <c r="AB846" s="14"/>
      <c r="AC846" s="10"/>
      <c r="AD846" s="15"/>
      <c r="AE846" s="15"/>
      <c r="AF846" s="15"/>
      <c r="AG846" s="15"/>
      <c r="AH846" s="10"/>
      <c r="AI846" s="10"/>
      <c r="AJ846" s="10"/>
      <c r="AK846" s="10"/>
      <c r="AL846" s="10"/>
      <c r="AM846" s="10"/>
      <c r="AN846" s="10"/>
      <c r="AO846" s="16"/>
      <c r="AP846" s="10"/>
      <c r="AQ846" s="10"/>
      <c r="AR846" s="10"/>
      <c r="AS846" s="17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</row>
    <row r="847" spans="1:62" ht="12.75" customHeight="1">
      <c r="A847" s="10"/>
      <c r="B847" s="10"/>
      <c r="C847" s="10"/>
      <c r="D847" s="11"/>
      <c r="E847" s="11"/>
      <c r="F847" s="11"/>
      <c r="G847" s="12"/>
      <c r="H847" s="12"/>
      <c r="I847" s="12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  <c r="AA847" s="14"/>
      <c r="AB847" s="14"/>
      <c r="AC847" s="10"/>
      <c r="AD847" s="15"/>
      <c r="AE847" s="15"/>
      <c r="AF847" s="15"/>
      <c r="AG847" s="15"/>
      <c r="AH847" s="10"/>
      <c r="AI847" s="10"/>
      <c r="AJ847" s="10"/>
      <c r="AK847" s="10"/>
      <c r="AL847" s="10"/>
      <c r="AM847" s="10"/>
      <c r="AN847" s="10"/>
      <c r="AO847" s="16"/>
      <c r="AP847" s="10"/>
      <c r="AQ847" s="10"/>
      <c r="AR847" s="10"/>
      <c r="AS847" s="17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</row>
    <row r="848" spans="1:62" ht="12.75" customHeight="1">
      <c r="A848" s="10"/>
      <c r="B848" s="10"/>
      <c r="C848" s="10"/>
      <c r="D848" s="11"/>
      <c r="E848" s="11"/>
      <c r="F848" s="11"/>
      <c r="G848" s="12"/>
      <c r="H848" s="12"/>
      <c r="I848" s="12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4"/>
      <c r="AA848" s="14"/>
      <c r="AB848" s="14"/>
      <c r="AC848" s="10"/>
      <c r="AD848" s="15"/>
      <c r="AE848" s="15"/>
      <c r="AF848" s="15"/>
      <c r="AG848" s="15"/>
      <c r="AH848" s="10"/>
      <c r="AI848" s="10"/>
      <c r="AJ848" s="10"/>
      <c r="AK848" s="10"/>
      <c r="AL848" s="10"/>
      <c r="AM848" s="10"/>
      <c r="AN848" s="10"/>
      <c r="AO848" s="16"/>
      <c r="AP848" s="10"/>
      <c r="AQ848" s="10"/>
      <c r="AR848" s="10"/>
      <c r="AS848" s="17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</row>
    <row r="849" spans="1:62" ht="12.75" customHeight="1">
      <c r="A849" s="10"/>
      <c r="B849" s="10"/>
      <c r="C849" s="10"/>
      <c r="D849" s="11"/>
      <c r="E849" s="11"/>
      <c r="F849" s="11"/>
      <c r="G849" s="12"/>
      <c r="H849" s="12"/>
      <c r="I849" s="12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  <c r="AA849" s="14"/>
      <c r="AB849" s="14"/>
      <c r="AC849" s="10"/>
      <c r="AD849" s="15"/>
      <c r="AE849" s="15"/>
      <c r="AF849" s="15"/>
      <c r="AG849" s="15"/>
      <c r="AH849" s="10"/>
      <c r="AI849" s="10"/>
      <c r="AJ849" s="10"/>
      <c r="AK849" s="10"/>
      <c r="AL849" s="10"/>
      <c r="AM849" s="10"/>
      <c r="AN849" s="10"/>
      <c r="AO849" s="16"/>
      <c r="AP849" s="10"/>
      <c r="AQ849" s="10"/>
      <c r="AR849" s="10"/>
      <c r="AS849" s="17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</row>
    <row r="850" spans="1:62" ht="12.75" customHeight="1">
      <c r="A850" s="10"/>
      <c r="B850" s="10"/>
      <c r="C850" s="10"/>
      <c r="D850" s="11"/>
      <c r="E850" s="11"/>
      <c r="F850" s="11"/>
      <c r="G850" s="12"/>
      <c r="H850" s="12"/>
      <c r="I850" s="12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4"/>
      <c r="AA850" s="14"/>
      <c r="AB850" s="14"/>
      <c r="AC850" s="10"/>
      <c r="AD850" s="15"/>
      <c r="AE850" s="15"/>
      <c r="AF850" s="15"/>
      <c r="AG850" s="15"/>
      <c r="AH850" s="10"/>
      <c r="AI850" s="10"/>
      <c r="AJ850" s="10"/>
      <c r="AK850" s="10"/>
      <c r="AL850" s="10"/>
      <c r="AM850" s="10"/>
      <c r="AN850" s="10"/>
      <c r="AO850" s="16"/>
      <c r="AP850" s="10"/>
      <c r="AQ850" s="10"/>
      <c r="AR850" s="10"/>
      <c r="AS850" s="17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</row>
    <row r="851" spans="1:62" ht="12.75" customHeight="1">
      <c r="A851" s="10"/>
      <c r="B851" s="10"/>
      <c r="C851" s="10"/>
      <c r="D851" s="11"/>
      <c r="E851" s="11"/>
      <c r="F851" s="11"/>
      <c r="G851" s="12"/>
      <c r="H851" s="12"/>
      <c r="I851" s="12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  <c r="AA851" s="14"/>
      <c r="AB851" s="14"/>
      <c r="AC851" s="10"/>
      <c r="AD851" s="15"/>
      <c r="AE851" s="15"/>
      <c r="AF851" s="15"/>
      <c r="AG851" s="15"/>
      <c r="AH851" s="10"/>
      <c r="AI851" s="10"/>
      <c r="AJ851" s="10"/>
      <c r="AK851" s="10"/>
      <c r="AL851" s="10"/>
      <c r="AM851" s="10"/>
      <c r="AN851" s="10"/>
      <c r="AO851" s="16"/>
      <c r="AP851" s="10"/>
      <c r="AQ851" s="10"/>
      <c r="AR851" s="10"/>
      <c r="AS851" s="17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</row>
    <row r="852" spans="1:62" ht="12.75" customHeight="1">
      <c r="A852" s="10"/>
      <c r="B852" s="10"/>
      <c r="C852" s="10"/>
      <c r="D852" s="11"/>
      <c r="E852" s="11"/>
      <c r="F852" s="11"/>
      <c r="G852" s="12"/>
      <c r="H852" s="12"/>
      <c r="I852" s="12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4"/>
      <c r="AA852" s="14"/>
      <c r="AB852" s="14"/>
      <c r="AC852" s="10"/>
      <c r="AD852" s="15"/>
      <c r="AE852" s="15"/>
      <c r="AF852" s="15"/>
      <c r="AG852" s="15"/>
      <c r="AH852" s="10"/>
      <c r="AI852" s="10"/>
      <c r="AJ852" s="10"/>
      <c r="AK852" s="10"/>
      <c r="AL852" s="10"/>
      <c r="AM852" s="10"/>
      <c r="AN852" s="10"/>
      <c r="AO852" s="16"/>
      <c r="AP852" s="10"/>
      <c r="AQ852" s="10"/>
      <c r="AR852" s="10"/>
      <c r="AS852" s="17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</row>
    <row r="853" spans="1:62" ht="12.75" customHeight="1">
      <c r="A853" s="10"/>
      <c r="B853" s="10"/>
      <c r="C853" s="10"/>
      <c r="D853" s="11"/>
      <c r="E853" s="11"/>
      <c r="F853" s="11"/>
      <c r="G853" s="12"/>
      <c r="H853" s="12"/>
      <c r="I853" s="12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  <c r="AA853" s="14"/>
      <c r="AB853" s="14"/>
      <c r="AC853" s="10"/>
      <c r="AD853" s="15"/>
      <c r="AE853" s="15"/>
      <c r="AF853" s="15"/>
      <c r="AG853" s="15"/>
      <c r="AH853" s="10"/>
      <c r="AI853" s="10"/>
      <c r="AJ853" s="10"/>
      <c r="AK853" s="10"/>
      <c r="AL853" s="10"/>
      <c r="AM853" s="10"/>
      <c r="AN853" s="10"/>
      <c r="AO853" s="16"/>
      <c r="AP853" s="10"/>
      <c r="AQ853" s="10"/>
      <c r="AR853" s="10"/>
      <c r="AS853" s="17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</row>
    <row r="854" spans="1:62" ht="12.75" customHeight="1">
      <c r="A854" s="10"/>
      <c r="B854" s="10"/>
      <c r="C854" s="10"/>
      <c r="D854" s="11"/>
      <c r="E854" s="11"/>
      <c r="F854" s="11"/>
      <c r="G854" s="12"/>
      <c r="H854" s="12"/>
      <c r="I854" s="12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4"/>
      <c r="AA854" s="14"/>
      <c r="AB854" s="14"/>
      <c r="AC854" s="10"/>
      <c r="AD854" s="15"/>
      <c r="AE854" s="15"/>
      <c r="AF854" s="15"/>
      <c r="AG854" s="15"/>
      <c r="AH854" s="10"/>
      <c r="AI854" s="10"/>
      <c r="AJ854" s="10"/>
      <c r="AK854" s="10"/>
      <c r="AL854" s="10"/>
      <c r="AM854" s="10"/>
      <c r="AN854" s="10"/>
      <c r="AO854" s="16"/>
      <c r="AP854" s="10"/>
      <c r="AQ854" s="10"/>
      <c r="AR854" s="10"/>
      <c r="AS854" s="17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</row>
    <row r="855" spans="1:62" ht="12.75" customHeight="1">
      <c r="A855" s="10"/>
      <c r="B855" s="10"/>
      <c r="C855" s="10"/>
      <c r="D855" s="11"/>
      <c r="E855" s="11"/>
      <c r="F855" s="11"/>
      <c r="G855" s="12"/>
      <c r="H855" s="12"/>
      <c r="I855" s="12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  <c r="AA855" s="14"/>
      <c r="AB855" s="14"/>
      <c r="AC855" s="10"/>
      <c r="AD855" s="15"/>
      <c r="AE855" s="15"/>
      <c r="AF855" s="15"/>
      <c r="AG855" s="15"/>
      <c r="AH855" s="10"/>
      <c r="AI855" s="10"/>
      <c r="AJ855" s="10"/>
      <c r="AK855" s="10"/>
      <c r="AL855" s="10"/>
      <c r="AM855" s="10"/>
      <c r="AN855" s="10"/>
      <c r="AO855" s="16"/>
      <c r="AP855" s="10"/>
      <c r="AQ855" s="10"/>
      <c r="AR855" s="10"/>
      <c r="AS855" s="17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</row>
    <row r="856" spans="1:62" ht="12.75" customHeight="1">
      <c r="A856" s="10"/>
      <c r="B856" s="10"/>
      <c r="C856" s="10"/>
      <c r="D856" s="11"/>
      <c r="E856" s="11"/>
      <c r="F856" s="11"/>
      <c r="G856" s="12"/>
      <c r="H856" s="12"/>
      <c r="I856" s="12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4"/>
      <c r="AA856" s="14"/>
      <c r="AB856" s="14"/>
      <c r="AC856" s="10"/>
      <c r="AD856" s="15"/>
      <c r="AE856" s="15"/>
      <c r="AF856" s="15"/>
      <c r="AG856" s="15"/>
      <c r="AH856" s="10"/>
      <c r="AI856" s="10"/>
      <c r="AJ856" s="10"/>
      <c r="AK856" s="10"/>
      <c r="AL856" s="10"/>
      <c r="AM856" s="10"/>
      <c r="AN856" s="10"/>
      <c r="AO856" s="16"/>
      <c r="AP856" s="10"/>
      <c r="AQ856" s="10"/>
      <c r="AR856" s="10"/>
      <c r="AS856" s="17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</row>
    <row r="857" spans="1:62" ht="12.75" customHeight="1">
      <c r="A857" s="10"/>
      <c r="B857" s="10"/>
      <c r="C857" s="10"/>
      <c r="D857" s="11"/>
      <c r="E857" s="11"/>
      <c r="F857" s="11"/>
      <c r="G857" s="12"/>
      <c r="H857" s="12"/>
      <c r="I857" s="12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  <c r="AA857" s="14"/>
      <c r="AB857" s="14"/>
      <c r="AC857" s="10"/>
      <c r="AD857" s="15"/>
      <c r="AE857" s="15"/>
      <c r="AF857" s="15"/>
      <c r="AG857" s="15"/>
      <c r="AH857" s="10"/>
      <c r="AI857" s="10"/>
      <c r="AJ857" s="10"/>
      <c r="AK857" s="10"/>
      <c r="AL857" s="10"/>
      <c r="AM857" s="10"/>
      <c r="AN857" s="10"/>
      <c r="AO857" s="16"/>
      <c r="AP857" s="10"/>
      <c r="AQ857" s="10"/>
      <c r="AR857" s="10"/>
      <c r="AS857" s="17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</row>
    <row r="858" spans="1:62" ht="12.75" customHeight="1">
      <c r="A858" s="10"/>
      <c r="B858" s="10"/>
      <c r="C858" s="10"/>
      <c r="D858" s="11"/>
      <c r="E858" s="11"/>
      <c r="F858" s="11"/>
      <c r="G858" s="12"/>
      <c r="H858" s="12"/>
      <c r="I858" s="12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4"/>
      <c r="AA858" s="14"/>
      <c r="AB858" s="14"/>
      <c r="AC858" s="10"/>
      <c r="AD858" s="15"/>
      <c r="AE858" s="15"/>
      <c r="AF858" s="15"/>
      <c r="AG858" s="15"/>
      <c r="AH858" s="10"/>
      <c r="AI858" s="10"/>
      <c r="AJ858" s="10"/>
      <c r="AK858" s="10"/>
      <c r="AL858" s="10"/>
      <c r="AM858" s="10"/>
      <c r="AN858" s="10"/>
      <c r="AO858" s="16"/>
      <c r="AP858" s="10"/>
      <c r="AQ858" s="10"/>
      <c r="AR858" s="10"/>
      <c r="AS858" s="17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</row>
    <row r="859" spans="1:62" ht="12.75" customHeight="1">
      <c r="A859" s="10"/>
      <c r="B859" s="10"/>
      <c r="C859" s="10"/>
      <c r="D859" s="11"/>
      <c r="E859" s="11"/>
      <c r="F859" s="11"/>
      <c r="G859" s="12"/>
      <c r="H859" s="12"/>
      <c r="I859" s="12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  <c r="AA859" s="14"/>
      <c r="AB859" s="14"/>
      <c r="AC859" s="10"/>
      <c r="AD859" s="15"/>
      <c r="AE859" s="15"/>
      <c r="AF859" s="15"/>
      <c r="AG859" s="15"/>
      <c r="AH859" s="10"/>
      <c r="AI859" s="10"/>
      <c r="AJ859" s="10"/>
      <c r="AK859" s="10"/>
      <c r="AL859" s="10"/>
      <c r="AM859" s="10"/>
      <c r="AN859" s="10"/>
      <c r="AO859" s="16"/>
      <c r="AP859" s="10"/>
      <c r="AQ859" s="10"/>
      <c r="AR859" s="10"/>
      <c r="AS859" s="17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</row>
    <row r="860" spans="1:62" ht="12.75" customHeight="1">
      <c r="A860" s="10"/>
      <c r="B860" s="10"/>
      <c r="C860" s="10"/>
      <c r="D860" s="11"/>
      <c r="E860" s="11"/>
      <c r="F860" s="11"/>
      <c r="G860" s="12"/>
      <c r="H860" s="12"/>
      <c r="I860" s="12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4"/>
      <c r="AA860" s="14"/>
      <c r="AB860" s="14"/>
      <c r="AC860" s="10"/>
      <c r="AD860" s="15"/>
      <c r="AE860" s="15"/>
      <c r="AF860" s="15"/>
      <c r="AG860" s="15"/>
      <c r="AH860" s="10"/>
      <c r="AI860" s="10"/>
      <c r="AJ860" s="10"/>
      <c r="AK860" s="10"/>
      <c r="AL860" s="10"/>
      <c r="AM860" s="10"/>
      <c r="AN860" s="10"/>
      <c r="AO860" s="16"/>
      <c r="AP860" s="10"/>
      <c r="AQ860" s="10"/>
      <c r="AR860" s="10"/>
      <c r="AS860" s="17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</row>
    <row r="861" spans="1:62" ht="12.75" customHeight="1">
      <c r="A861" s="10"/>
      <c r="B861" s="10"/>
      <c r="C861" s="10"/>
      <c r="D861" s="11"/>
      <c r="E861" s="11"/>
      <c r="F861" s="11"/>
      <c r="G861" s="12"/>
      <c r="H861" s="12"/>
      <c r="I861" s="12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  <c r="AA861" s="14"/>
      <c r="AB861" s="14"/>
      <c r="AC861" s="10"/>
      <c r="AD861" s="15"/>
      <c r="AE861" s="15"/>
      <c r="AF861" s="15"/>
      <c r="AG861" s="15"/>
      <c r="AH861" s="10"/>
      <c r="AI861" s="10"/>
      <c r="AJ861" s="10"/>
      <c r="AK861" s="10"/>
      <c r="AL861" s="10"/>
      <c r="AM861" s="10"/>
      <c r="AN861" s="10"/>
      <c r="AO861" s="16"/>
      <c r="AP861" s="10"/>
      <c r="AQ861" s="10"/>
      <c r="AR861" s="10"/>
      <c r="AS861" s="17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</row>
    <row r="862" spans="1:62" ht="12.75" customHeight="1">
      <c r="A862" s="10"/>
      <c r="B862" s="10"/>
      <c r="C862" s="10"/>
      <c r="D862" s="11"/>
      <c r="E862" s="11"/>
      <c r="F862" s="11"/>
      <c r="G862" s="12"/>
      <c r="H862" s="12"/>
      <c r="I862" s="12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4"/>
      <c r="AA862" s="14"/>
      <c r="AB862" s="14"/>
      <c r="AC862" s="10"/>
      <c r="AD862" s="15"/>
      <c r="AE862" s="15"/>
      <c r="AF862" s="15"/>
      <c r="AG862" s="15"/>
      <c r="AH862" s="10"/>
      <c r="AI862" s="10"/>
      <c r="AJ862" s="10"/>
      <c r="AK862" s="10"/>
      <c r="AL862" s="10"/>
      <c r="AM862" s="10"/>
      <c r="AN862" s="10"/>
      <c r="AO862" s="16"/>
      <c r="AP862" s="10"/>
      <c r="AQ862" s="10"/>
      <c r="AR862" s="10"/>
      <c r="AS862" s="17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</row>
    <row r="863" spans="1:62" ht="12.75" customHeight="1">
      <c r="A863" s="10"/>
      <c r="B863" s="10"/>
      <c r="C863" s="10"/>
      <c r="D863" s="11"/>
      <c r="E863" s="11"/>
      <c r="F863" s="11"/>
      <c r="G863" s="12"/>
      <c r="H863" s="12"/>
      <c r="I863" s="12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  <c r="AA863" s="14"/>
      <c r="AB863" s="14"/>
      <c r="AC863" s="10"/>
      <c r="AD863" s="15"/>
      <c r="AE863" s="15"/>
      <c r="AF863" s="15"/>
      <c r="AG863" s="15"/>
      <c r="AH863" s="10"/>
      <c r="AI863" s="10"/>
      <c r="AJ863" s="10"/>
      <c r="AK863" s="10"/>
      <c r="AL863" s="10"/>
      <c r="AM863" s="10"/>
      <c r="AN863" s="10"/>
      <c r="AO863" s="16"/>
      <c r="AP863" s="10"/>
      <c r="AQ863" s="10"/>
      <c r="AR863" s="10"/>
      <c r="AS863" s="17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</row>
    <row r="864" spans="1:62" ht="12.75" customHeight="1">
      <c r="A864" s="10"/>
      <c r="B864" s="10"/>
      <c r="C864" s="10"/>
      <c r="D864" s="11"/>
      <c r="E864" s="11"/>
      <c r="F864" s="11"/>
      <c r="G864" s="12"/>
      <c r="H864" s="12"/>
      <c r="I864" s="12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4"/>
      <c r="AA864" s="14"/>
      <c r="AB864" s="14"/>
      <c r="AC864" s="10"/>
      <c r="AD864" s="15"/>
      <c r="AE864" s="15"/>
      <c r="AF864" s="15"/>
      <c r="AG864" s="15"/>
      <c r="AH864" s="10"/>
      <c r="AI864" s="10"/>
      <c r="AJ864" s="10"/>
      <c r="AK864" s="10"/>
      <c r="AL864" s="10"/>
      <c r="AM864" s="10"/>
      <c r="AN864" s="10"/>
      <c r="AO864" s="16"/>
      <c r="AP864" s="10"/>
      <c r="AQ864" s="10"/>
      <c r="AR864" s="10"/>
      <c r="AS864" s="17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</row>
    <row r="865" spans="1:62" ht="12.75" customHeight="1">
      <c r="A865" s="10"/>
      <c r="B865" s="10"/>
      <c r="C865" s="10"/>
      <c r="D865" s="11"/>
      <c r="E865" s="11"/>
      <c r="F865" s="11"/>
      <c r="G865" s="12"/>
      <c r="H865" s="12"/>
      <c r="I865" s="12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  <c r="AA865" s="14"/>
      <c r="AB865" s="14"/>
      <c r="AC865" s="10"/>
      <c r="AD865" s="15"/>
      <c r="AE865" s="15"/>
      <c r="AF865" s="15"/>
      <c r="AG865" s="15"/>
      <c r="AH865" s="10"/>
      <c r="AI865" s="10"/>
      <c r="AJ865" s="10"/>
      <c r="AK865" s="10"/>
      <c r="AL865" s="10"/>
      <c r="AM865" s="10"/>
      <c r="AN865" s="10"/>
      <c r="AO865" s="16"/>
      <c r="AP865" s="10"/>
      <c r="AQ865" s="10"/>
      <c r="AR865" s="10"/>
      <c r="AS865" s="17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</row>
    <row r="866" spans="1:62" ht="12.75" customHeight="1">
      <c r="A866" s="10"/>
      <c r="B866" s="10"/>
      <c r="C866" s="10"/>
      <c r="D866" s="11"/>
      <c r="E866" s="11"/>
      <c r="F866" s="11"/>
      <c r="G866" s="12"/>
      <c r="H866" s="12"/>
      <c r="I866" s="12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4"/>
      <c r="AA866" s="14"/>
      <c r="AB866" s="14"/>
      <c r="AC866" s="10"/>
      <c r="AD866" s="15"/>
      <c r="AE866" s="15"/>
      <c r="AF866" s="15"/>
      <c r="AG866" s="15"/>
      <c r="AH866" s="10"/>
      <c r="AI866" s="10"/>
      <c r="AJ866" s="10"/>
      <c r="AK866" s="10"/>
      <c r="AL866" s="10"/>
      <c r="AM866" s="10"/>
      <c r="AN866" s="10"/>
      <c r="AO866" s="16"/>
      <c r="AP866" s="10"/>
      <c r="AQ866" s="10"/>
      <c r="AR866" s="10"/>
      <c r="AS866" s="17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</row>
    <row r="867" spans="1:62" ht="12.75" customHeight="1">
      <c r="A867" s="10"/>
      <c r="B867" s="10"/>
      <c r="C867" s="10"/>
      <c r="D867" s="11"/>
      <c r="E867" s="11"/>
      <c r="F867" s="11"/>
      <c r="G867" s="12"/>
      <c r="H867" s="12"/>
      <c r="I867" s="12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  <c r="AA867" s="14"/>
      <c r="AB867" s="14"/>
      <c r="AC867" s="10"/>
      <c r="AD867" s="15"/>
      <c r="AE867" s="15"/>
      <c r="AF867" s="15"/>
      <c r="AG867" s="15"/>
      <c r="AH867" s="10"/>
      <c r="AI867" s="10"/>
      <c r="AJ867" s="10"/>
      <c r="AK867" s="10"/>
      <c r="AL867" s="10"/>
      <c r="AM867" s="10"/>
      <c r="AN867" s="10"/>
      <c r="AO867" s="16"/>
      <c r="AP867" s="10"/>
      <c r="AQ867" s="10"/>
      <c r="AR867" s="10"/>
      <c r="AS867" s="17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</row>
    <row r="868" spans="1:62" ht="12.75" customHeight="1">
      <c r="A868" s="10"/>
      <c r="B868" s="10"/>
      <c r="C868" s="10"/>
      <c r="D868" s="11"/>
      <c r="E868" s="11"/>
      <c r="F868" s="11"/>
      <c r="G868" s="12"/>
      <c r="H868" s="12"/>
      <c r="I868" s="12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4"/>
      <c r="AA868" s="14"/>
      <c r="AB868" s="14"/>
      <c r="AC868" s="10"/>
      <c r="AD868" s="15"/>
      <c r="AE868" s="15"/>
      <c r="AF868" s="15"/>
      <c r="AG868" s="15"/>
      <c r="AH868" s="10"/>
      <c r="AI868" s="10"/>
      <c r="AJ868" s="10"/>
      <c r="AK868" s="10"/>
      <c r="AL868" s="10"/>
      <c r="AM868" s="10"/>
      <c r="AN868" s="10"/>
      <c r="AO868" s="16"/>
      <c r="AP868" s="10"/>
      <c r="AQ868" s="10"/>
      <c r="AR868" s="10"/>
      <c r="AS868" s="17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</row>
    <row r="869" spans="1:62" ht="12.75" customHeight="1">
      <c r="A869" s="10"/>
      <c r="B869" s="10"/>
      <c r="C869" s="10"/>
      <c r="D869" s="11"/>
      <c r="E869" s="11"/>
      <c r="F869" s="11"/>
      <c r="G869" s="12"/>
      <c r="H869" s="12"/>
      <c r="I869" s="12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  <c r="AA869" s="14"/>
      <c r="AB869" s="14"/>
      <c r="AC869" s="10"/>
      <c r="AD869" s="15"/>
      <c r="AE869" s="15"/>
      <c r="AF869" s="15"/>
      <c r="AG869" s="15"/>
      <c r="AH869" s="10"/>
      <c r="AI869" s="10"/>
      <c r="AJ869" s="10"/>
      <c r="AK869" s="10"/>
      <c r="AL869" s="10"/>
      <c r="AM869" s="10"/>
      <c r="AN869" s="10"/>
      <c r="AO869" s="16"/>
      <c r="AP869" s="10"/>
      <c r="AQ869" s="10"/>
      <c r="AR869" s="10"/>
      <c r="AS869" s="17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</row>
    <row r="870" spans="1:62" ht="12.75" customHeight="1">
      <c r="A870" s="10"/>
      <c r="B870" s="10"/>
      <c r="C870" s="10"/>
      <c r="D870" s="11"/>
      <c r="E870" s="11"/>
      <c r="F870" s="11"/>
      <c r="G870" s="12"/>
      <c r="H870" s="12"/>
      <c r="I870" s="12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4"/>
      <c r="AA870" s="14"/>
      <c r="AB870" s="14"/>
      <c r="AC870" s="10"/>
      <c r="AD870" s="15"/>
      <c r="AE870" s="15"/>
      <c r="AF870" s="15"/>
      <c r="AG870" s="15"/>
      <c r="AH870" s="10"/>
      <c r="AI870" s="10"/>
      <c r="AJ870" s="10"/>
      <c r="AK870" s="10"/>
      <c r="AL870" s="10"/>
      <c r="AM870" s="10"/>
      <c r="AN870" s="10"/>
      <c r="AO870" s="16"/>
      <c r="AP870" s="10"/>
      <c r="AQ870" s="10"/>
      <c r="AR870" s="10"/>
      <c r="AS870" s="17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</row>
    <row r="871" spans="1:62" ht="12.75" customHeight="1">
      <c r="A871" s="10"/>
      <c r="B871" s="10"/>
      <c r="C871" s="10"/>
      <c r="D871" s="11"/>
      <c r="E871" s="11"/>
      <c r="F871" s="11"/>
      <c r="G871" s="12"/>
      <c r="H871" s="12"/>
      <c r="I871" s="12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  <c r="AA871" s="14"/>
      <c r="AB871" s="14"/>
      <c r="AC871" s="10"/>
      <c r="AD871" s="15"/>
      <c r="AE871" s="15"/>
      <c r="AF871" s="15"/>
      <c r="AG871" s="15"/>
      <c r="AH871" s="10"/>
      <c r="AI871" s="10"/>
      <c r="AJ871" s="10"/>
      <c r="AK871" s="10"/>
      <c r="AL871" s="10"/>
      <c r="AM871" s="10"/>
      <c r="AN871" s="10"/>
      <c r="AO871" s="16"/>
      <c r="AP871" s="10"/>
      <c r="AQ871" s="10"/>
      <c r="AR871" s="10"/>
      <c r="AS871" s="17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</row>
    <row r="872" spans="1:62" ht="12.75" customHeight="1">
      <c r="A872" s="10"/>
      <c r="B872" s="10"/>
      <c r="C872" s="10"/>
      <c r="D872" s="11"/>
      <c r="E872" s="11"/>
      <c r="F872" s="11"/>
      <c r="G872" s="12"/>
      <c r="H872" s="12"/>
      <c r="I872" s="12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4"/>
      <c r="AA872" s="14"/>
      <c r="AB872" s="14"/>
      <c r="AC872" s="10"/>
      <c r="AD872" s="15"/>
      <c r="AE872" s="15"/>
      <c r="AF872" s="15"/>
      <c r="AG872" s="15"/>
      <c r="AH872" s="10"/>
      <c r="AI872" s="10"/>
      <c r="AJ872" s="10"/>
      <c r="AK872" s="10"/>
      <c r="AL872" s="10"/>
      <c r="AM872" s="10"/>
      <c r="AN872" s="10"/>
      <c r="AO872" s="16"/>
      <c r="AP872" s="10"/>
      <c r="AQ872" s="10"/>
      <c r="AR872" s="10"/>
      <c r="AS872" s="17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</row>
    <row r="873" spans="1:62" ht="12.75" customHeight="1">
      <c r="A873" s="10"/>
      <c r="B873" s="10"/>
      <c r="C873" s="10"/>
      <c r="D873" s="11"/>
      <c r="E873" s="11"/>
      <c r="F873" s="11"/>
      <c r="G873" s="12"/>
      <c r="H873" s="12"/>
      <c r="I873" s="12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  <c r="AA873" s="14"/>
      <c r="AB873" s="14"/>
      <c r="AC873" s="10"/>
      <c r="AD873" s="15"/>
      <c r="AE873" s="15"/>
      <c r="AF873" s="15"/>
      <c r="AG873" s="15"/>
      <c r="AH873" s="10"/>
      <c r="AI873" s="10"/>
      <c r="AJ873" s="10"/>
      <c r="AK873" s="10"/>
      <c r="AL873" s="10"/>
      <c r="AM873" s="10"/>
      <c r="AN873" s="10"/>
      <c r="AO873" s="16"/>
      <c r="AP873" s="10"/>
      <c r="AQ873" s="10"/>
      <c r="AR873" s="10"/>
      <c r="AS873" s="17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</row>
    <row r="874" spans="1:62" ht="12.75" customHeight="1">
      <c r="A874" s="10"/>
      <c r="B874" s="10"/>
      <c r="C874" s="10"/>
      <c r="D874" s="11"/>
      <c r="E874" s="11"/>
      <c r="F874" s="11"/>
      <c r="G874" s="12"/>
      <c r="H874" s="12"/>
      <c r="I874" s="12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4"/>
      <c r="AA874" s="14"/>
      <c r="AB874" s="14"/>
      <c r="AC874" s="10"/>
      <c r="AD874" s="15"/>
      <c r="AE874" s="15"/>
      <c r="AF874" s="15"/>
      <c r="AG874" s="15"/>
      <c r="AH874" s="10"/>
      <c r="AI874" s="10"/>
      <c r="AJ874" s="10"/>
      <c r="AK874" s="10"/>
      <c r="AL874" s="10"/>
      <c r="AM874" s="10"/>
      <c r="AN874" s="10"/>
      <c r="AO874" s="16"/>
      <c r="AP874" s="10"/>
      <c r="AQ874" s="10"/>
      <c r="AR874" s="10"/>
      <c r="AS874" s="17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</row>
    <row r="875" spans="1:62" ht="12.75" customHeight="1">
      <c r="A875" s="10"/>
      <c r="B875" s="10"/>
      <c r="C875" s="10"/>
      <c r="D875" s="11"/>
      <c r="E875" s="11"/>
      <c r="F875" s="11"/>
      <c r="G875" s="12"/>
      <c r="H875" s="12"/>
      <c r="I875" s="12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  <c r="AA875" s="14"/>
      <c r="AB875" s="14"/>
      <c r="AC875" s="10"/>
      <c r="AD875" s="15"/>
      <c r="AE875" s="15"/>
      <c r="AF875" s="15"/>
      <c r="AG875" s="15"/>
      <c r="AH875" s="10"/>
      <c r="AI875" s="10"/>
      <c r="AJ875" s="10"/>
      <c r="AK875" s="10"/>
      <c r="AL875" s="10"/>
      <c r="AM875" s="10"/>
      <c r="AN875" s="10"/>
      <c r="AO875" s="16"/>
      <c r="AP875" s="10"/>
      <c r="AQ875" s="10"/>
      <c r="AR875" s="10"/>
      <c r="AS875" s="17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</row>
    <row r="876" spans="1:62" ht="12.75" customHeight="1">
      <c r="A876" s="10"/>
      <c r="B876" s="10"/>
      <c r="C876" s="10"/>
      <c r="D876" s="11"/>
      <c r="E876" s="11"/>
      <c r="F876" s="11"/>
      <c r="G876" s="12"/>
      <c r="H876" s="12"/>
      <c r="I876" s="12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4"/>
      <c r="AA876" s="14"/>
      <c r="AB876" s="14"/>
      <c r="AC876" s="10"/>
      <c r="AD876" s="15"/>
      <c r="AE876" s="15"/>
      <c r="AF876" s="15"/>
      <c r="AG876" s="15"/>
      <c r="AH876" s="10"/>
      <c r="AI876" s="10"/>
      <c r="AJ876" s="10"/>
      <c r="AK876" s="10"/>
      <c r="AL876" s="10"/>
      <c r="AM876" s="10"/>
      <c r="AN876" s="10"/>
      <c r="AO876" s="16"/>
      <c r="AP876" s="10"/>
      <c r="AQ876" s="10"/>
      <c r="AR876" s="10"/>
      <c r="AS876" s="17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</row>
    <row r="877" spans="1:62" ht="12.75" customHeight="1">
      <c r="A877" s="10"/>
      <c r="B877" s="10"/>
      <c r="C877" s="10"/>
      <c r="D877" s="11"/>
      <c r="E877" s="11"/>
      <c r="F877" s="11"/>
      <c r="G877" s="12"/>
      <c r="H877" s="12"/>
      <c r="I877" s="12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  <c r="AA877" s="14"/>
      <c r="AB877" s="14"/>
      <c r="AC877" s="10"/>
      <c r="AD877" s="15"/>
      <c r="AE877" s="15"/>
      <c r="AF877" s="15"/>
      <c r="AG877" s="15"/>
      <c r="AH877" s="10"/>
      <c r="AI877" s="10"/>
      <c r="AJ877" s="10"/>
      <c r="AK877" s="10"/>
      <c r="AL877" s="10"/>
      <c r="AM877" s="10"/>
      <c r="AN877" s="10"/>
      <c r="AO877" s="16"/>
      <c r="AP877" s="10"/>
      <c r="AQ877" s="10"/>
      <c r="AR877" s="10"/>
      <c r="AS877" s="17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</row>
    <row r="878" spans="1:62" ht="12.75" customHeight="1">
      <c r="A878" s="10"/>
      <c r="B878" s="10"/>
      <c r="C878" s="10"/>
      <c r="D878" s="11"/>
      <c r="E878" s="11"/>
      <c r="F878" s="11"/>
      <c r="G878" s="12"/>
      <c r="H878" s="12"/>
      <c r="I878" s="12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4"/>
      <c r="AA878" s="14"/>
      <c r="AB878" s="14"/>
      <c r="AC878" s="10"/>
      <c r="AD878" s="15"/>
      <c r="AE878" s="15"/>
      <c r="AF878" s="15"/>
      <c r="AG878" s="15"/>
      <c r="AH878" s="10"/>
      <c r="AI878" s="10"/>
      <c r="AJ878" s="10"/>
      <c r="AK878" s="10"/>
      <c r="AL878" s="10"/>
      <c r="AM878" s="10"/>
      <c r="AN878" s="10"/>
      <c r="AO878" s="16"/>
      <c r="AP878" s="10"/>
      <c r="AQ878" s="10"/>
      <c r="AR878" s="10"/>
      <c r="AS878" s="17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</row>
    <row r="879" spans="1:62" ht="12.75" customHeight="1">
      <c r="A879" s="10"/>
      <c r="B879" s="10"/>
      <c r="C879" s="10"/>
      <c r="D879" s="11"/>
      <c r="E879" s="11"/>
      <c r="F879" s="11"/>
      <c r="G879" s="12"/>
      <c r="H879" s="12"/>
      <c r="I879" s="12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  <c r="AA879" s="14"/>
      <c r="AB879" s="14"/>
      <c r="AC879" s="10"/>
      <c r="AD879" s="15"/>
      <c r="AE879" s="15"/>
      <c r="AF879" s="15"/>
      <c r="AG879" s="15"/>
      <c r="AH879" s="10"/>
      <c r="AI879" s="10"/>
      <c r="AJ879" s="10"/>
      <c r="AK879" s="10"/>
      <c r="AL879" s="10"/>
      <c r="AM879" s="10"/>
      <c r="AN879" s="10"/>
      <c r="AO879" s="16"/>
      <c r="AP879" s="10"/>
      <c r="AQ879" s="10"/>
      <c r="AR879" s="10"/>
      <c r="AS879" s="17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</row>
    <row r="880" spans="1:62" ht="12.75" customHeight="1">
      <c r="A880" s="10"/>
      <c r="B880" s="10"/>
      <c r="C880" s="10"/>
      <c r="D880" s="11"/>
      <c r="E880" s="11"/>
      <c r="F880" s="11"/>
      <c r="G880" s="12"/>
      <c r="H880" s="12"/>
      <c r="I880" s="12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4"/>
      <c r="AA880" s="14"/>
      <c r="AB880" s="14"/>
      <c r="AC880" s="10"/>
      <c r="AD880" s="15"/>
      <c r="AE880" s="15"/>
      <c r="AF880" s="15"/>
      <c r="AG880" s="15"/>
      <c r="AH880" s="10"/>
      <c r="AI880" s="10"/>
      <c r="AJ880" s="10"/>
      <c r="AK880" s="10"/>
      <c r="AL880" s="10"/>
      <c r="AM880" s="10"/>
      <c r="AN880" s="10"/>
      <c r="AO880" s="16"/>
      <c r="AP880" s="10"/>
      <c r="AQ880" s="10"/>
      <c r="AR880" s="10"/>
      <c r="AS880" s="17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</row>
    <row r="881" spans="1:62" ht="12.75" customHeight="1">
      <c r="A881" s="10"/>
      <c r="B881" s="10"/>
      <c r="C881" s="10"/>
      <c r="D881" s="11"/>
      <c r="E881" s="11"/>
      <c r="F881" s="11"/>
      <c r="G881" s="12"/>
      <c r="H881" s="12"/>
      <c r="I881" s="12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  <c r="AA881" s="14"/>
      <c r="AB881" s="14"/>
      <c r="AC881" s="10"/>
      <c r="AD881" s="15"/>
      <c r="AE881" s="15"/>
      <c r="AF881" s="15"/>
      <c r="AG881" s="15"/>
      <c r="AH881" s="10"/>
      <c r="AI881" s="10"/>
      <c r="AJ881" s="10"/>
      <c r="AK881" s="10"/>
      <c r="AL881" s="10"/>
      <c r="AM881" s="10"/>
      <c r="AN881" s="10"/>
      <c r="AO881" s="16"/>
      <c r="AP881" s="10"/>
      <c r="AQ881" s="10"/>
      <c r="AR881" s="10"/>
      <c r="AS881" s="17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</row>
    <row r="882" spans="1:62" ht="12.75" customHeight="1">
      <c r="A882" s="10"/>
      <c r="B882" s="10"/>
      <c r="C882" s="10"/>
      <c r="D882" s="11"/>
      <c r="E882" s="11"/>
      <c r="F882" s="11"/>
      <c r="G882" s="12"/>
      <c r="H882" s="12"/>
      <c r="I882" s="12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4"/>
      <c r="AA882" s="14"/>
      <c r="AB882" s="14"/>
      <c r="AC882" s="10"/>
      <c r="AD882" s="15"/>
      <c r="AE882" s="15"/>
      <c r="AF882" s="15"/>
      <c r="AG882" s="15"/>
      <c r="AH882" s="10"/>
      <c r="AI882" s="10"/>
      <c r="AJ882" s="10"/>
      <c r="AK882" s="10"/>
      <c r="AL882" s="10"/>
      <c r="AM882" s="10"/>
      <c r="AN882" s="10"/>
      <c r="AO882" s="16"/>
      <c r="AP882" s="10"/>
      <c r="AQ882" s="10"/>
      <c r="AR882" s="10"/>
      <c r="AS882" s="17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</row>
    <row r="883" spans="1:62" ht="12.75" customHeight="1">
      <c r="A883" s="10"/>
      <c r="B883" s="10"/>
      <c r="C883" s="10"/>
      <c r="D883" s="11"/>
      <c r="E883" s="11"/>
      <c r="F883" s="11"/>
      <c r="G883" s="12"/>
      <c r="H883" s="12"/>
      <c r="I883" s="12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  <c r="AA883" s="14"/>
      <c r="AB883" s="14"/>
      <c r="AC883" s="10"/>
      <c r="AD883" s="15"/>
      <c r="AE883" s="15"/>
      <c r="AF883" s="15"/>
      <c r="AG883" s="15"/>
      <c r="AH883" s="10"/>
      <c r="AI883" s="10"/>
      <c r="AJ883" s="10"/>
      <c r="AK883" s="10"/>
      <c r="AL883" s="10"/>
      <c r="AM883" s="10"/>
      <c r="AN883" s="10"/>
      <c r="AO883" s="16"/>
      <c r="AP883" s="10"/>
      <c r="AQ883" s="10"/>
      <c r="AR883" s="10"/>
      <c r="AS883" s="17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</row>
    <row r="884" spans="1:62" ht="12.75" customHeight="1">
      <c r="A884" s="10"/>
      <c r="B884" s="10"/>
      <c r="C884" s="10"/>
      <c r="D884" s="11"/>
      <c r="E884" s="11"/>
      <c r="F884" s="11"/>
      <c r="G884" s="12"/>
      <c r="H884" s="12"/>
      <c r="I884" s="12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4"/>
      <c r="AA884" s="14"/>
      <c r="AB884" s="14"/>
      <c r="AC884" s="10"/>
      <c r="AD884" s="15"/>
      <c r="AE884" s="15"/>
      <c r="AF884" s="15"/>
      <c r="AG884" s="15"/>
      <c r="AH884" s="10"/>
      <c r="AI884" s="10"/>
      <c r="AJ884" s="10"/>
      <c r="AK884" s="10"/>
      <c r="AL884" s="10"/>
      <c r="AM884" s="10"/>
      <c r="AN884" s="10"/>
      <c r="AO884" s="16"/>
      <c r="AP884" s="10"/>
      <c r="AQ884" s="10"/>
      <c r="AR884" s="10"/>
      <c r="AS884" s="17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</row>
    <row r="885" spans="1:62" ht="12.75" customHeight="1">
      <c r="A885" s="10"/>
      <c r="B885" s="10"/>
      <c r="C885" s="10"/>
      <c r="D885" s="11"/>
      <c r="E885" s="11"/>
      <c r="F885" s="11"/>
      <c r="G885" s="12"/>
      <c r="H885" s="12"/>
      <c r="I885" s="12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  <c r="AA885" s="14"/>
      <c r="AB885" s="14"/>
      <c r="AC885" s="10"/>
      <c r="AD885" s="15"/>
      <c r="AE885" s="15"/>
      <c r="AF885" s="15"/>
      <c r="AG885" s="15"/>
      <c r="AH885" s="10"/>
      <c r="AI885" s="10"/>
      <c r="AJ885" s="10"/>
      <c r="AK885" s="10"/>
      <c r="AL885" s="10"/>
      <c r="AM885" s="10"/>
      <c r="AN885" s="10"/>
      <c r="AO885" s="16"/>
      <c r="AP885" s="10"/>
      <c r="AQ885" s="10"/>
      <c r="AR885" s="10"/>
      <c r="AS885" s="17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</row>
    <row r="886" spans="1:62" ht="12.75" customHeight="1">
      <c r="A886" s="10"/>
      <c r="B886" s="10"/>
      <c r="C886" s="10"/>
      <c r="D886" s="11"/>
      <c r="E886" s="11"/>
      <c r="F886" s="11"/>
      <c r="G886" s="12"/>
      <c r="H886" s="12"/>
      <c r="I886" s="12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4"/>
      <c r="AA886" s="14"/>
      <c r="AB886" s="14"/>
      <c r="AC886" s="10"/>
      <c r="AD886" s="15"/>
      <c r="AE886" s="15"/>
      <c r="AF886" s="15"/>
      <c r="AG886" s="15"/>
      <c r="AH886" s="10"/>
      <c r="AI886" s="10"/>
      <c r="AJ886" s="10"/>
      <c r="AK886" s="10"/>
      <c r="AL886" s="10"/>
      <c r="AM886" s="10"/>
      <c r="AN886" s="10"/>
      <c r="AO886" s="16"/>
      <c r="AP886" s="10"/>
      <c r="AQ886" s="10"/>
      <c r="AR886" s="10"/>
      <c r="AS886" s="17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</row>
    <row r="887" spans="1:62" ht="12.75" customHeight="1">
      <c r="A887" s="10"/>
      <c r="B887" s="10"/>
      <c r="C887" s="10"/>
      <c r="D887" s="11"/>
      <c r="E887" s="11"/>
      <c r="F887" s="11"/>
      <c r="G887" s="12"/>
      <c r="H887" s="12"/>
      <c r="I887" s="12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  <c r="AA887" s="14"/>
      <c r="AB887" s="14"/>
      <c r="AC887" s="10"/>
      <c r="AD887" s="15"/>
      <c r="AE887" s="15"/>
      <c r="AF887" s="15"/>
      <c r="AG887" s="15"/>
      <c r="AH887" s="10"/>
      <c r="AI887" s="10"/>
      <c r="AJ887" s="10"/>
      <c r="AK887" s="10"/>
      <c r="AL887" s="10"/>
      <c r="AM887" s="10"/>
      <c r="AN887" s="10"/>
      <c r="AO887" s="16"/>
      <c r="AP887" s="10"/>
      <c r="AQ887" s="10"/>
      <c r="AR887" s="10"/>
      <c r="AS887" s="17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</row>
    <row r="888" spans="1:62" ht="12.75" customHeight="1">
      <c r="A888" s="10"/>
      <c r="B888" s="10"/>
      <c r="C888" s="10"/>
      <c r="D888" s="11"/>
      <c r="E888" s="11"/>
      <c r="F888" s="11"/>
      <c r="G888" s="12"/>
      <c r="H888" s="12"/>
      <c r="I888" s="12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4"/>
      <c r="AA888" s="14"/>
      <c r="AB888" s="14"/>
      <c r="AC888" s="10"/>
      <c r="AD888" s="15"/>
      <c r="AE888" s="15"/>
      <c r="AF888" s="15"/>
      <c r="AG888" s="15"/>
      <c r="AH888" s="10"/>
      <c r="AI888" s="10"/>
      <c r="AJ888" s="10"/>
      <c r="AK888" s="10"/>
      <c r="AL888" s="10"/>
      <c r="AM888" s="10"/>
      <c r="AN888" s="10"/>
      <c r="AO888" s="16"/>
      <c r="AP888" s="10"/>
      <c r="AQ888" s="10"/>
      <c r="AR888" s="10"/>
      <c r="AS888" s="17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</row>
    <row r="889" spans="1:62" ht="12.75" customHeight="1">
      <c r="A889" s="10"/>
      <c r="B889" s="10"/>
      <c r="C889" s="10"/>
      <c r="D889" s="11"/>
      <c r="E889" s="11"/>
      <c r="F889" s="11"/>
      <c r="G889" s="12"/>
      <c r="H889" s="12"/>
      <c r="I889" s="12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  <c r="AA889" s="14"/>
      <c r="AB889" s="14"/>
      <c r="AC889" s="10"/>
      <c r="AD889" s="15"/>
      <c r="AE889" s="15"/>
      <c r="AF889" s="15"/>
      <c r="AG889" s="15"/>
      <c r="AH889" s="10"/>
      <c r="AI889" s="10"/>
      <c r="AJ889" s="10"/>
      <c r="AK889" s="10"/>
      <c r="AL889" s="10"/>
      <c r="AM889" s="10"/>
      <c r="AN889" s="10"/>
      <c r="AO889" s="16"/>
      <c r="AP889" s="10"/>
      <c r="AQ889" s="10"/>
      <c r="AR889" s="10"/>
      <c r="AS889" s="17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</row>
    <row r="890" spans="1:62" ht="12.75" customHeight="1">
      <c r="A890" s="10"/>
      <c r="B890" s="10"/>
      <c r="C890" s="10"/>
      <c r="D890" s="11"/>
      <c r="E890" s="11"/>
      <c r="F890" s="11"/>
      <c r="G890" s="12"/>
      <c r="H890" s="12"/>
      <c r="I890" s="12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4"/>
      <c r="AA890" s="14"/>
      <c r="AB890" s="14"/>
      <c r="AC890" s="10"/>
      <c r="AD890" s="15"/>
      <c r="AE890" s="15"/>
      <c r="AF890" s="15"/>
      <c r="AG890" s="15"/>
      <c r="AH890" s="10"/>
      <c r="AI890" s="10"/>
      <c r="AJ890" s="10"/>
      <c r="AK890" s="10"/>
      <c r="AL890" s="10"/>
      <c r="AM890" s="10"/>
      <c r="AN890" s="10"/>
      <c r="AO890" s="16"/>
      <c r="AP890" s="10"/>
      <c r="AQ890" s="10"/>
      <c r="AR890" s="10"/>
      <c r="AS890" s="17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</row>
    <row r="891" spans="1:62" ht="12.75" customHeight="1">
      <c r="A891" s="10"/>
      <c r="B891" s="10"/>
      <c r="C891" s="10"/>
      <c r="D891" s="11"/>
      <c r="E891" s="11"/>
      <c r="F891" s="11"/>
      <c r="G891" s="12"/>
      <c r="H891" s="12"/>
      <c r="I891" s="12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  <c r="AA891" s="14"/>
      <c r="AB891" s="14"/>
      <c r="AC891" s="10"/>
      <c r="AD891" s="15"/>
      <c r="AE891" s="15"/>
      <c r="AF891" s="15"/>
      <c r="AG891" s="15"/>
      <c r="AH891" s="10"/>
      <c r="AI891" s="10"/>
      <c r="AJ891" s="10"/>
      <c r="AK891" s="10"/>
      <c r="AL891" s="10"/>
      <c r="AM891" s="10"/>
      <c r="AN891" s="10"/>
      <c r="AO891" s="16"/>
      <c r="AP891" s="10"/>
      <c r="AQ891" s="10"/>
      <c r="AR891" s="10"/>
      <c r="AS891" s="17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</row>
    <row r="892" spans="1:62" ht="12.75" customHeight="1">
      <c r="A892" s="10"/>
      <c r="B892" s="10"/>
      <c r="C892" s="10"/>
      <c r="D892" s="11"/>
      <c r="E892" s="11"/>
      <c r="F892" s="11"/>
      <c r="G892" s="12"/>
      <c r="H892" s="12"/>
      <c r="I892" s="12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4"/>
      <c r="AA892" s="14"/>
      <c r="AB892" s="14"/>
      <c r="AC892" s="10"/>
      <c r="AD892" s="15"/>
      <c r="AE892" s="15"/>
      <c r="AF892" s="15"/>
      <c r="AG892" s="15"/>
      <c r="AH892" s="10"/>
      <c r="AI892" s="10"/>
      <c r="AJ892" s="10"/>
      <c r="AK892" s="10"/>
      <c r="AL892" s="10"/>
      <c r="AM892" s="10"/>
      <c r="AN892" s="10"/>
      <c r="AO892" s="16"/>
      <c r="AP892" s="10"/>
      <c r="AQ892" s="10"/>
      <c r="AR892" s="10"/>
      <c r="AS892" s="17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</row>
    <row r="893" spans="1:62" ht="12.75" customHeight="1">
      <c r="A893" s="10"/>
      <c r="B893" s="10"/>
      <c r="C893" s="10"/>
      <c r="D893" s="11"/>
      <c r="E893" s="11"/>
      <c r="F893" s="11"/>
      <c r="G893" s="12"/>
      <c r="H893" s="12"/>
      <c r="I893" s="12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  <c r="AA893" s="14"/>
      <c r="AB893" s="14"/>
      <c r="AC893" s="10"/>
      <c r="AD893" s="15"/>
      <c r="AE893" s="15"/>
      <c r="AF893" s="15"/>
      <c r="AG893" s="15"/>
      <c r="AH893" s="10"/>
      <c r="AI893" s="10"/>
      <c r="AJ893" s="10"/>
      <c r="AK893" s="10"/>
      <c r="AL893" s="10"/>
      <c r="AM893" s="10"/>
      <c r="AN893" s="10"/>
      <c r="AO893" s="16"/>
      <c r="AP893" s="10"/>
      <c r="AQ893" s="10"/>
      <c r="AR893" s="10"/>
      <c r="AS893" s="17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</row>
    <row r="894" spans="1:62" ht="12.75" customHeight="1">
      <c r="A894" s="10"/>
      <c r="B894" s="10"/>
      <c r="C894" s="10"/>
      <c r="D894" s="11"/>
      <c r="E894" s="11"/>
      <c r="F894" s="11"/>
      <c r="G894" s="12"/>
      <c r="H894" s="12"/>
      <c r="I894" s="12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4"/>
      <c r="AA894" s="14"/>
      <c r="AB894" s="14"/>
      <c r="AC894" s="10"/>
      <c r="AD894" s="15"/>
      <c r="AE894" s="15"/>
      <c r="AF894" s="15"/>
      <c r="AG894" s="15"/>
      <c r="AH894" s="10"/>
      <c r="AI894" s="10"/>
      <c r="AJ894" s="10"/>
      <c r="AK894" s="10"/>
      <c r="AL894" s="10"/>
      <c r="AM894" s="10"/>
      <c r="AN894" s="10"/>
      <c r="AO894" s="16"/>
      <c r="AP894" s="10"/>
      <c r="AQ894" s="10"/>
      <c r="AR894" s="10"/>
      <c r="AS894" s="17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</row>
    <row r="895" spans="1:62" ht="12.75" customHeight="1">
      <c r="A895" s="10"/>
      <c r="B895" s="10"/>
      <c r="C895" s="10"/>
      <c r="D895" s="11"/>
      <c r="E895" s="11"/>
      <c r="F895" s="11"/>
      <c r="G895" s="12"/>
      <c r="H895" s="12"/>
      <c r="I895" s="12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  <c r="AA895" s="14"/>
      <c r="AB895" s="14"/>
      <c r="AC895" s="10"/>
      <c r="AD895" s="15"/>
      <c r="AE895" s="15"/>
      <c r="AF895" s="15"/>
      <c r="AG895" s="15"/>
      <c r="AH895" s="10"/>
      <c r="AI895" s="10"/>
      <c r="AJ895" s="10"/>
      <c r="AK895" s="10"/>
      <c r="AL895" s="10"/>
      <c r="AM895" s="10"/>
      <c r="AN895" s="10"/>
      <c r="AO895" s="16"/>
      <c r="AP895" s="10"/>
      <c r="AQ895" s="10"/>
      <c r="AR895" s="10"/>
      <c r="AS895" s="17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</row>
    <row r="896" spans="1:62" ht="12.75" customHeight="1">
      <c r="A896" s="10"/>
      <c r="B896" s="10"/>
      <c r="C896" s="10"/>
      <c r="D896" s="11"/>
      <c r="E896" s="11"/>
      <c r="F896" s="11"/>
      <c r="G896" s="12"/>
      <c r="H896" s="12"/>
      <c r="I896" s="12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4"/>
      <c r="AA896" s="14"/>
      <c r="AB896" s="14"/>
      <c r="AC896" s="10"/>
      <c r="AD896" s="15"/>
      <c r="AE896" s="15"/>
      <c r="AF896" s="15"/>
      <c r="AG896" s="15"/>
      <c r="AH896" s="10"/>
      <c r="AI896" s="10"/>
      <c r="AJ896" s="10"/>
      <c r="AK896" s="10"/>
      <c r="AL896" s="10"/>
      <c r="AM896" s="10"/>
      <c r="AN896" s="10"/>
      <c r="AO896" s="16"/>
      <c r="AP896" s="10"/>
      <c r="AQ896" s="10"/>
      <c r="AR896" s="10"/>
      <c r="AS896" s="17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</row>
    <row r="897" spans="1:62" ht="12.75" customHeight="1">
      <c r="A897" s="10"/>
      <c r="B897" s="10"/>
      <c r="C897" s="10"/>
      <c r="D897" s="11"/>
      <c r="E897" s="11"/>
      <c r="F897" s="11"/>
      <c r="G897" s="12"/>
      <c r="H897" s="12"/>
      <c r="I897" s="12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  <c r="AA897" s="14"/>
      <c r="AB897" s="14"/>
      <c r="AC897" s="10"/>
      <c r="AD897" s="15"/>
      <c r="AE897" s="15"/>
      <c r="AF897" s="15"/>
      <c r="AG897" s="15"/>
      <c r="AH897" s="10"/>
      <c r="AI897" s="10"/>
      <c r="AJ897" s="10"/>
      <c r="AK897" s="10"/>
      <c r="AL897" s="10"/>
      <c r="AM897" s="10"/>
      <c r="AN897" s="10"/>
      <c r="AO897" s="16"/>
      <c r="AP897" s="10"/>
      <c r="AQ897" s="10"/>
      <c r="AR897" s="10"/>
      <c r="AS897" s="17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</row>
    <row r="898" spans="1:62" ht="12.75" customHeight="1">
      <c r="A898" s="10"/>
      <c r="B898" s="10"/>
      <c r="C898" s="10"/>
      <c r="D898" s="11"/>
      <c r="E898" s="11"/>
      <c r="F898" s="11"/>
      <c r="G898" s="12"/>
      <c r="H898" s="12"/>
      <c r="I898" s="12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4"/>
      <c r="AA898" s="14"/>
      <c r="AB898" s="14"/>
      <c r="AC898" s="10"/>
      <c r="AD898" s="15"/>
      <c r="AE898" s="15"/>
      <c r="AF898" s="15"/>
      <c r="AG898" s="15"/>
      <c r="AH898" s="10"/>
      <c r="AI898" s="10"/>
      <c r="AJ898" s="10"/>
      <c r="AK898" s="10"/>
      <c r="AL898" s="10"/>
      <c r="AM898" s="10"/>
      <c r="AN898" s="10"/>
      <c r="AO898" s="16"/>
      <c r="AP898" s="10"/>
      <c r="AQ898" s="10"/>
      <c r="AR898" s="10"/>
      <c r="AS898" s="17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</row>
    <row r="899" spans="1:62" ht="12.75" customHeight="1">
      <c r="A899" s="10"/>
      <c r="B899" s="10"/>
      <c r="C899" s="10"/>
      <c r="D899" s="11"/>
      <c r="E899" s="11"/>
      <c r="F899" s="11"/>
      <c r="G899" s="12"/>
      <c r="H899" s="12"/>
      <c r="I899" s="12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  <c r="AA899" s="14"/>
      <c r="AB899" s="14"/>
      <c r="AC899" s="10"/>
      <c r="AD899" s="15"/>
      <c r="AE899" s="15"/>
      <c r="AF899" s="15"/>
      <c r="AG899" s="15"/>
      <c r="AH899" s="10"/>
      <c r="AI899" s="10"/>
      <c r="AJ899" s="10"/>
      <c r="AK899" s="10"/>
      <c r="AL899" s="10"/>
      <c r="AM899" s="10"/>
      <c r="AN899" s="10"/>
      <c r="AO899" s="16"/>
      <c r="AP899" s="10"/>
      <c r="AQ899" s="10"/>
      <c r="AR899" s="10"/>
      <c r="AS899" s="17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</row>
    <row r="900" spans="1:62" ht="12.75" customHeight="1">
      <c r="A900" s="10"/>
      <c r="B900" s="10"/>
      <c r="C900" s="10"/>
      <c r="D900" s="11"/>
      <c r="E900" s="11"/>
      <c r="F900" s="11"/>
      <c r="G900" s="12"/>
      <c r="H900" s="12"/>
      <c r="I900" s="12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4"/>
      <c r="AA900" s="14"/>
      <c r="AB900" s="14"/>
      <c r="AC900" s="10"/>
      <c r="AD900" s="15"/>
      <c r="AE900" s="15"/>
      <c r="AF900" s="15"/>
      <c r="AG900" s="15"/>
      <c r="AH900" s="10"/>
      <c r="AI900" s="10"/>
      <c r="AJ900" s="10"/>
      <c r="AK900" s="10"/>
      <c r="AL900" s="10"/>
      <c r="AM900" s="10"/>
      <c r="AN900" s="10"/>
      <c r="AO900" s="16"/>
      <c r="AP900" s="10"/>
      <c r="AQ900" s="10"/>
      <c r="AR900" s="10"/>
      <c r="AS900" s="17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</row>
    <row r="901" spans="1:62" ht="12.75" customHeight="1">
      <c r="A901" s="10"/>
      <c r="B901" s="10"/>
      <c r="C901" s="10"/>
      <c r="D901" s="11"/>
      <c r="E901" s="11"/>
      <c r="F901" s="11"/>
      <c r="G901" s="12"/>
      <c r="H901" s="12"/>
      <c r="I901" s="12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  <c r="AA901" s="14"/>
      <c r="AB901" s="14"/>
      <c r="AC901" s="10"/>
      <c r="AD901" s="15"/>
      <c r="AE901" s="15"/>
      <c r="AF901" s="15"/>
      <c r="AG901" s="15"/>
      <c r="AH901" s="10"/>
      <c r="AI901" s="10"/>
      <c r="AJ901" s="10"/>
      <c r="AK901" s="10"/>
      <c r="AL901" s="10"/>
      <c r="AM901" s="10"/>
      <c r="AN901" s="10"/>
      <c r="AO901" s="16"/>
      <c r="AP901" s="10"/>
      <c r="AQ901" s="10"/>
      <c r="AR901" s="10"/>
      <c r="AS901" s="17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</row>
    <row r="902" spans="1:62" ht="12.75" customHeight="1">
      <c r="A902" s="10"/>
      <c r="B902" s="10"/>
      <c r="C902" s="10"/>
      <c r="D902" s="11"/>
      <c r="E902" s="11"/>
      <c r="F902" s="11"/>
      <c r="G902" s="12"/>
      <c r="H902" s="12"/>
      <c r="I902" s="12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4"/>
      <c r="AA902" s="14"/>
      <c r="AB902" s="14"/>
      <c r="AC902" s="10"/>
      <c r="AD902" s="15"/>
      <c r="AE902" s="15"/>
      <c r="AF902" s="15"/>
      <c r="AG902" s="15"/>
      <c r="AH902" s="10"/>
      <c r="AI902" s="10"/>
      <c r="AJ902" s="10"/>
      <c r="AK902" s="10"/>
      <c r="AL902" s="10"/>
      <c r="AM902" s="10"/>
      <c r="AN902" s="10"/>
      <c r="AO902" s="16"/>
      <c r="AP902" s="10"/>
      <c r="AQ902" s="10"/>
      <c r="AR902" s="10"/>
      <c r="AS902" s="17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</row>
    <row r="903" spans="1:62" ht="12.75" customHeight="1">
      <c r="A903" s="10"/>
      <c r="B903" s="10"/>
      <c r="C903" s="10"/>
      <c r="D903" s="11"/>
      <c r="E903" s="11"/>
      <c r="F903" s="11"/>
      <c r="G903" s="12"/>
      <c r="H903" s="12"/>
      <c r="I903" s="12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  <c r="AA903" s="14"/>
      <c r="AB903" s="14"/>
      <c r="AC903" s="10"/>
      <c r="AD903" s="15"/>
      <c r="AE903" s="15"/>
      <c r="AF903" s="15"/>
      <c r="AG903" s="15"/>
      <c r="AH903" s="10"/>
      <c r="AI903" s="10"/>
      <c r="AJ903" s="10"/>
      <c r="AK903" s="10"/>
      <c r="AL903" s="10"/>
      <c r="AM903" s="10"/>
      <c r="AN903" s="10"/>
      <c r="AO903" s="16"/>
      <c r="AP903" s="10"/>
      <c r="AQ903" s="10"/>
      <c r="AR903" s="10"/>
      <c r="AS903" s="17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</row>
    <row r="904" spans="1:62" ht="12.75" customHeight="1">
      <c r="A904" s="10"/>
      <c r="B904" s="10"/>
      <c r="C904" s="10"/>
      <c r="D904" s="11"/>
      <c r="E904" s="11"/>
      <c r="F904" s="11"/>
      <c r="G904" s="12"/>
      <c r="H904" s="12"/>
      <c r="I904" s="12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4"/>
      <c r="AA904" s="14"/>
      <c r="AB904" s="14"/>
      <c r="AC904" s="10"/>
      <c r="AD904" s="15"/>
      <c r="AE904" s="15"/>
      <c r="AF904" s="15"/>
      <c r="AG904" s="15"/>
      <c r="AH904" s="10"/>
      <c r="AI904" s="10"/>
      <c r="AJ904" s="10"/>
      <c r="AK904" s="10"/>
      <c r="AL904" s="10"/>
      <c r="AM904" s="10"/>
      <c r="AN904" s="10"/>
      <c r="AO904" s="16"/>
      <c r="AP904" s="10"/>
      <c r="AQ904" s="10"/>
      <c r="AR904" s="10"/>
      <c r="AS904" s="17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</row>
    <row r="905" spans="1:62" ht="12.75" customHeight="1">
      <c r="A905" s="10"/>
      <c r="B905" s="10"/>
      <c r="C905" s="10"/>
      <c r="D905" s="11"/>
      <c r="E905" s="11"/>
      <c r="F905" s="11"/>
      <c r="G905" s="12"/>
      <c r="H905" s="12"/>
      <c r="I905" s="12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  <c r="AA905" s="14"/>
      <c r="AB905" s="14"/>
      <c r="AC905" s="10"/>
      <c r="AD905" s="15"/>
      <c r="AE905" s="15"/>
      <c r="AF905" s="15"/>
      <c r="AG905" s="15"/>
      <c r="AH905" s="10"/>
      <c r="AI905" s="10"/>
      <c r="AJ905" s="10"/>
      <c r="AK905" s="10"/>
      <c r="AL905" s="10"/>
      <c r="AM905" s="10"/>
      <c r="AN905" s="10"/>
      <c r="AO905" s="16"/>
      <c r="AP905" s="10"/>
      <c r="AQ905" s="10"/>
      <c r="AR905" s="10"/>
      <c r="AS905" s="17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</row>
    <row r="906" spans="1:62" ht="12.75" customHeight="1">
      <c r="A906" s="10"/>
      <c r="B906" s="10"/>
      <c r="C906" s="10"/>
      <c r="D906" s="11"/>
      <c r="E906" s="11"/>
      <c r="F906" s="11"/>
      <c r="G906" s="12"/>
      <c r="H906" s="12"/>
      <c r="I906" s="12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4"/>
      <c r="AA906" s="14"/>
      <c r="AB906" s="14"/>
      <c r="AC906" s="10"/>
      <c r="AD906" s="15"/>
      <c r="AE906" s="15"/>
      <c r="AF906" s="15"/>
      <c r="AG906" s="15"/>
      <c r="AH906" s="10"/>
      <c r="AI906" s="10"/>
      <c r="AJ906" s="10"/>
      <c r="AK906" s="10"/>
      <c r="AL906" s="10"/>
      <c r="AM906" s="10"/>
      <c r="AN906" s="10"/>
      <c r="AO906" s="16"/>
      <c r="AP906" s="10"/>
      <c r="AQ906" s="10"/>
      <c r="AR906" s="10"/>
      <c r="AS906" s="17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</row>
    <row r="907" spans="1:62" ht="12.75" customHeight="1">
      <c r="A907" s="10"/>
      <c r="B907" s="10"/>
      <c r="C907" s="10"/>
      <c r="D907" s="11"/>
      <c r="E907" s="11"/>
      <c r="F907" s="11"/>
      <c r="G907" s="12"/>
      <c r="H907" s="12"/>
      <c r="I907" s="12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  <c r="AA907" s="14"/>
      <c r="AB907" s="14"/>
      <c r="AC907" s="10"/>
      <c r="AD907" s="15"/>
      <c r="AE907" s="15"/>
      <c r="AF907" s="15"/>
      <c r="AG907" s="15"/>
      <c r="AH907" s="10"/>
      <c r="AI907" s="10"/>
      <c r="AJ907" s="10"/>
      <c r="AK907" s="10"/>
      <c r="AL907" s="10"/>
      <c r="AM907" s="10"/>
      <c r="AN907" s="10"/>
      <c r="AO907" s="16"/>
      <c r="AP907" s="10"/>
      <c r="AQ907" s="10"/>
      <c r="AR907" s="10"/>
      <c r="AS907" s="17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</row>
    <row r="908" spans="1:62" ht="12.75" customHeight="1">
      <c r="A908" s="10"/>
      <c r="B908" s="10"/>
      <c r="C908" s="10"/>
      <c r="D908" s="11"/>
      <c r="E908" s="11"/>
      <c r="F908" s="11"/>
      <c r="G908" s="12"/>
      <c r="H908" s="12"/>
      <c r="I908" s="12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4"/>
      <c r="AA908" s="14"/>
      <c r="AB908" s="14"/>
      <c r="AC908" s="10"/>
      <c r="AD908" s="15"/>
      <c r="AE908" s="15"/>
      <c r="AF908" s="15"/>
      <c r="AG908" s="15"/>
      <c r="AH908" s="10"/>
      <c r="AI908" s="10"/>
      <c r="AJ908" s="10"/>
      <c r="AK908" s="10"/>
      <c r="AL908" s="10"/>
      <c r="AM908" s="10"/>
      <c r="AN908" s="10"/>
      <c r="AO908" s="16"/>
      <c r="AP908" s="10"/>
      <c r="AQ908" s="10"/>
      <c r="AR908" s="10"/>
      <c r="AS908" s="17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</row>
    <row r="909" spans="1:62" ht="12.75" customHeight="1">
      <c r="A909" s="10"/>
      <c r="B909" s="10"/>
      <c r="C909" s="10"/>
      <c r="D909" s="11"/>
      <c r="E909" s="11"/>
      <c r="F909" s="11"/>
      <c r="G909" s="12"/>
      <c r="H909" s="12"/>
      <c r="I909" s="12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  <c r="AA909" s="14"/>
      <c r="AB909" s="14"/>
      <c r="AC909" s="10"/>
      <c r="AD909" s="15"/>
      <c r="AE909" s="15"/>
      <c r="AF909" s="15"/>
      <c r="AG909" s="15"/>
      <c r="AH909" s="10"/>
      <c r="AI909" s="10"/>
      <c r="AJ909" s="10"/>
      <c r="AK909" s="10"/>
      <c r="AL909" s="10"/>
      <c r="AM909" s="10"/>
      <c r="AN909" s="10"/>
      <c r="AO909" s="16"/>
      <c r="AP909" s="10"/>
      <c r="AQ909" s="10"/>
      <c r="AR909" s="10"/>
      <c r="AS909" s="17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</row>
    <row r="910" spans="1:62" ht="12.75" customHeight="1">
      <c r="A910" s="10"/>
      <c r="B910" s="10"/>
      <c r="C910" s="10"/>
      <c r="D910" s="11"/>
      <c r="E910" s="11"/>
      <c r="F910" s="11"/>
      <c r="G910" s="12"/>
      <c r="H910" s="12"/>
      <c r="I910" s="12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4"/>
      <c r="AA910" s="14"/>
      <c r="AB910" s="14"/>
      <c r="AC910" s="10"/>
      <c r="AD910" s="15"/>
      <c r="AE910" s="15"/>
      <c r="AF910" s="15"/>
      <c r="AG910" s="15"/>
      <c r="AH910" s="10"/>
      <c r="AI910" s="10"/>
      <c r="AJ910" s="10"/>
      <c r="AK910" s="10"/>
      <c r="AL910" s="10"/>
      <c r="AM910" s="10"/>
      <c r="AN910" s="10"/>
      <c r="AO910" s="16"/>
      <c r="AP910" s="10"/>
      <c r="AQ910" s="10"/>
      <c r="AR910" s="10"/>
      <c r="AS910" s="17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</row>
    <row r="911" spans="1:62" ht="12.75" customHeight="1">
      <c r="A911" s="10"/>
      <c r="B911" s="10"/>
      <c r="C911" s="10"/>
      <c r="D911" s="11"/>
      <c r="E911" s="11"/>
      <c r="F911" s="11"/>
      <c r="G911" s="12"/>
      <c r="H911" s="12"/>
      <c r="I911" s="12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  <c r="AA911" s="14"/>
      <c r="AB911" s="14"/>
      <c r="AC911" s="10"/>
      <c r="AD911" s="15"/>
      <c r="AE911" s="15"/>
      <c r="AF911" s="15"/>
      <c r="AG911" s="15"/>
      <c r="AH911" s="10"/>
      <c r="AI911" s="10"/>
      <c r="AJ911" s="10"/>
      <c r="AK911" s="10"/>
      <c r="AL911" s="10"/>
      <c r="AM911" s="10"/>
      <c r="AN911" s="10"/>
      <c r="AO911" s="16"/>
      <c r="AP911" s="10"/>
      <c r="AQ911" s="10"/>
      <c r="AR911" s="10"/>
      <c r="AS911" s="17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</row>
    <row r="912" spans="1:62" ht="12.75" customHeight="1">
      <c r="A912" s="10"/>
      <c r="B912" s="10"/>
      <c r="C912" s="10"/>
      <c r="D912" s="11"/>
      <c r="E912" s="11"/>
      <c r="F912" s="11"/>
      <c r="G912" s="12"/>
      <c r="H912" s="12"/>
      <c r="I912" s="12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4"/>
      <c r="AA912" s="14"/>
      <c r="AB912" s="14"/>
      <c r="AC912" s="10"/>
      <c r="AD912" s="15"/>
      <c r="AE912" s="15"/>
      <c r="AF912" s="15"/>
      <c r="AG912" s="15"/>
      <c r="AH912" s="10"/>
      <c r="AI912" s="10"/>
      <c r="AJ912" s="10"/>
      <c r="AK912" s="10"/>
      <c r="AL912" s="10"/>
      <c r="AM912" s="10"/>
      <c r="AN912" s="10"/>
      <c r="AO912" s="16"/>
      <c r="AP912" s="10"/>
      <c r="AQ912" s="10"/>
      <c r="AR912" s="10"/>
      <c r="AS912" s="17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</row>
    <row r="913" spans="1:62" ht="12.75" customHeight="1">
      <c r="A913" s="10"/>
      <c r="B913" s="10"/>
      <c r="C913" s="10"/>
      <c r="D913" s="11"/>
      <c r="E913" s="11"/>
      <c r="F913" s="11"/>
      <c r="G913" s="12"/>
      <c r="H913" s="12"/>
      <c r="I913" s="12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  <c r="AA913" s="14"/>
      <c r="AB913" s="14"/>
      <c r="AC913" s="10"/>
      <c r="AD913" s="15"/>
      <c r="AE913" s="15"/>
      <c r="AF913" s="15"/>
      <c r="AG913" s="15"/>
      <c r="AH913" s="10"/>
      <c r="AI913" s="10"/>
      <c r="AJ913" s="10"/>
      <c r="AK913" s="10"/>
      <c r="AL913" s="10"/>
      <c r="AM913" s="10"/>
      <c r="AN913" s="10"/>
      <c r="AO913" s="16"/>
      <c r="AP913" s="10"/>
      <c r="AQ913" s="10"/>
      <c r="AR913" s="10"/>
      <c r="AS913" s="17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</row>
    <row r="914" spans="1:62" ht="12.75" customHeight="1">
      <c r="A914" s="10"/>
      <c r="B914" s="10"/>
      <c r="C914" s="10"/>
      <c r="D914" s="11"/>
      <c r="E914" s="11"/>
      <c r="F914" s="11"/>
      <c r="G914" s="12"/>
      <c r="H914" s="12"/>
      <c r="I914" s="12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4"/>
      <c r="AA914" s="14"/>
      <c r="AB914" s="14"/>
      <c r="AC914" s="10"/>
      <c r="AD914" s="15"/>
      <c r="AE914" s="15"/>
      <c r="AF914" s="15"/>
      <c r="AG914" s="15"/>
      <c r="AH914" s="10"/>
      <c r="AI914" s="10"/>
      <c r="AJ914" s="10"/>
      <c r="AK914" s="10"/>
      <c r="AL914" s="10"/>
      <c r="AM914" s="10"/>
      <c r="AN914" s="10"/>
      <c r="AO914" s="16"/>
      <c r="AP914" s="10"/>
      <c r="AQ914" s="10"/>
      <c r="AR914" s="10"/>
      <c r="AS914" s="17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</row>
    <row r="915" spans="1:62" ht="12.75" customHeight="1">
      <c r="A915" s="10"/>
      <c r="B915" s="10"/>
      <c r="C915" s="10"/>
      <c r="D915" s="11"/>
      <c r="E915" s="11"/>
      <c r="F915" s="11"/>
      <c r="G915" s="12"/>
      <c r="H915" s="12"/>
      <c r="I915" s="12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  <c r="AA915" s="14"/>
      <c r="AB915" s="14"/>
      <c r="AC915" s="10"/>
      <c r="AD915" s="15"/>
      <c r="AE915" s="15"/>
      <c r="AF915" s="15"/>
      <c r="AG915" s="15"/>
      <c r="AH915" s="10"/>
      <c r="AI915" s="10"/>
      <c r="AJ915" s="10"/>
      <c r="AK915" s="10"/>
      <c r="AL915" s="10"/>
      <c r="AM915" s="10"/>
      <c r="AN915" s="10"/>
      <c r="AO915" s="16"/>
      <c r="AP915" s="10"/>
      <c r="AQ915" s="10"/>
      <c r="AR915" s="10"/>
      <c r="AS915" s="17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</row>
    <row r="916" spans="1:62" ht="12.75" customHeight="1">
      <c r="A916" s="10"/>
      <c r="B916" s="10"/>
      <c r="C916" s="10"/>
      <c r="D916" s="11"/>
      <c r="E916" s="11"/>
      <c r="F916" s="11"/>
      <c r="G916" s="12"/>
      <c r="H916" s="12"/>
      <c r="I916" s="12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4"/>
      <c r="AA916" s="14"/>
      <c r="AB916" s="14"/>
      <c r="AC916" s="10"/>
      <c r="AD916" s="15"/>
      <c r="AE916" s="15"/>
      <c r="AF916" s="15"/>
      <c r="AG916" s="15"/>
      <c r="AH916" s="10"/>
      <c r="AI916" s="10"/>
      <c r="AJ916" s="10"/>
      <c r="AK916" s="10"/>
      <c r="AL916" s="10"/>
      <c r="AM916" s="10"/>
      <c r="AN916" s="10"/>
      <c r="AO916" s="16"/>
      <c r="AP916" s="10"/>
      <c r="AQ916" s="10"/>
      <c r="AR916" s="10"/>
      <c r="AS916" s="17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</row>
    <row r="917" spans="1:62" ht="12.75" customHeight="1">
      <c r="A917" s="10"/>
      <c r="B917" s="10"/>
      <c r="C917" s="10"/>
      <c r="D917" s="11"/>
      <c r="E917" s="11"/>
      <c r="F917" s="11"/>
      <c r="G917" s="12"/>
      <c r="H917" s="12"/>
      <c r="I917" s="12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  <c r="AA917" s="14"/>
      <c r="AB917" s="14"/>
      <c r="AC917" s="10"/>
      <c r="AD917" s="15"/>
      <c r="AE917" s="15"/>
      <c r="AF917" s="15"/>
      <c r="AG917" s="15"/>
      <c r="AH917" s="10"/>
      <c r="AI917" s="10"/>
      <c r="AJ917" s="10"/>
      <c r="AK917" s="10"/>
      <c r="AL917" s="10"/>
      <c r="AM917" s="10"/>
      <c r="AN917" s="10"/>
      <c r="AO917" s="16"/>
      <c r="AP917" s="10"/>
      <c r="AQ917" s="10"/>
      <c r="AR917" s="10"/>
      <c r="AS917" s="17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</row>
    <row r="918" spans="1:62" ht="12.75" customHeight="1">
      <c r="A918" s="10"/>
      <c r="B918" s="10"/>
      <c r="C918" s="10"/>
      <c r="D918" s="11"/>
      <c r="E918" s="11"/>
      <c r="F918" s="11"/>
      <c r="G918" s="12"/>
      <c r="H918" s="12"/>
      <c r="I918" s="12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4"/>
      <c r="AA918" s="14"/>
      <c r="AB918" s="14"/>
      <c r="AC918" s="10"/>
      <c r="AD918" s="15"/>
      <c r="AE918" s="15"/>
      <c r="AF918" s="15"/>
      <c r="AG918" s="15"/>
      <c r="AH918" s="10"/>
      <c r="AI918" s="10"/>
      <c r="AJ918" s="10"/>
      <c r="AK918" s="10"/>
      <c r="AL918" s="10"/>
      <c r="AM918" s="10"/>
      <c r="AN918" s="10"/>
      <c r="AO918" s="16"/>
      <c r="AP918" s="10"/>
      <c r="AQ918" s="10"/>
      <c r="AR918" s="10"/>
      <c r="AS918" s="17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</row>
    <row r="919" spans="1:62" ht="12.75" customHeight="1">
      <c r="A919" s="10"/>
      <c r="B919" s="10"/>
      <c r="C919" s="10"/>
      <c r="D919" s="11"/>
      <c r="E919" s="11"/>
      <c r="F919" s="11"/>
      <c r="G919" s="12"/>
      <c r="H919" s="12"/>
      <c r="I919" s="12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  <c r="AA919" s="14"/>
      <c r="AB919" s="14"/>
      <c r="AC919" s="10"/>
      <c r="AD919" s="15"/>
      <c r="AE919" s="15"/>
      <c r="AF919" s="15"/>
      <c r="AG919" s="15"/>
      <c r="AH919" s="10"/>
      <c r="AI919" s="10"/>
      <c r="AJ919" s="10"/>
      <c r="AK919" s="10"/>
      <c r="AL919" s="10"/>
      <c r="AM919" s="10"/>
      <c r="AN919" s="10"/>
      <c r="AO919" s="16"/>
      <c r="AP919" s="10"/>
      <c r="AQ919" s="10"/>
      <c r="AR919" s="10"/>
      <c r="AS919" s="17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</row>
    <row r="920" spans="1:62" ht="12.75" customHeight="1">
      <c r="A920" s="10"/>
      <c r="B920" s="10"/>
      <c r="C920" s="10"/>
      <c r="D920" s="11"/>
      <c r="E920" s="11"/>
      <c r="F920" s="11"/>
      <c r="G920" s="12"/>
      <c r="H920" s="12"/>
      <c r="I920" s="12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4"/>
      <c r="AA920" s="14"/>
      <c r="AB920" s="14"/>
      <c r="AC920" s="10"/>
      <c r="AD920" s="15"/>
      <c r="AE920" s="15"/>
      <c r="AF920" s="15"/>
      <c r="AG920" s="15"/>
      <c r="AH920" s="10"/>
      <c r="AI920" s="10"/>
      <c r="AJ920" s="10"/>
      <c r="AK920" s="10"/>
      <c r="AL920" s="10"/>
      <c r="AM920" s="10"/>
      <c r="AN920" s="10"/>
      <c r="AO920" s="16"/>
      <c r="AP920" s="10"/>
      <c r="AQ920" s="10"/>
      <c r="AR920" s="10"/>
      <c r="AS920" s="17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</row>
    <row r="921" spans="1:62" ht="12.75" customHeight="1">
      <c r="A921" s="10"/>
      <c r="B921" s="10"/>
      <c r="C921" s="10"/>
      <c r="D921" s="11"/>
      <c r="E921" s="11"/>
      <c r="F921" s="11"/>
      <c r="G921" s="12"/>
      <c r="H921" s="12"/>
      <c r="I921" s="12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  <c r="AA921" s="14"/>
      <c r="AB921" s="14"/>
      <c r="AC921" s="10"/>
      <c r="AD921" s="15"/>
      <c r="AE921" s="15"/>
      <c r="AF921" s="15"/>
      <c r="AG921" s="15"/>
      <c r="AH921" s="10"/>
      <c r="AI921" s="10"/>
      <c r="AJ921" s="10"/>
      <c r="AK921" s="10"/>
      <c r="AL921" s="10"/>
      <c r="AM921" s="10"/>
      <c r="AN921" s="10"/>
      <c r="AO921" s="16"/>
      <c r="AP921" s="10"/>
      <c r="AQ921" s="10"/>
      <c r="AR921" s="10"/>
      <c r="AS921" s="17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</row>
    <row r="922" spans="1:62" ht="12.75" customHeight="1">
      <c r="A922" s="10"/>
      <c r="B922" s="10"/>
      <c r="C922" s="10"/>
      <c r="D922" s="11"/>
      <c r="E922" s="11"/>
      <c r="F922" s="11"/>
      <c r="G922" s="12"/>
      <c r="H922" s="12"/>
      <c r="I922" s="12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4"/>
      <c r="AA922" s="14"/>
      <c r="AB922" s="14"/>
      <c r="AC922" s="10"/>
      <c r="AD922" s="15"/>
      <c r="AE922" s="15"/>
      <c r="AF922" s="15"/>
      <c r="AG922" s="15"/>
      <c r="AH922" s="10"/>
      <c r="AI922" s="10"/>
      <c r="AJ922" s="10"/>
      <c r="AK922" s="10"/>
      <c r="AL922" s="10"/>
      <c r="AM922" s="10"/>
      <c r="AN922" s="10"/>
      <c r="AO922" s="16"/>
      <c r="AP922" s="10"/>
      <c r="AQ922" s="10"/>
      <c r="AR922" s="10"/>
      <c r="AS922" s="17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</row>
    <row r="923" spans="1:62" ht="12.75" customHeight="1">
      <c r="A923" s="10"/>
      <c r="B923" s="10"/>
      <c r="C923" s="10"/>
      <c r="D923" s="11"/>
      <c r="E923" s="11"/>
      <c r="F923" s="11"/>
      <c r="G923" s="12"/>
      <c r="H923" s="12"/>
      <c r="I923" s="12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  <c r="AA923" s="14"/>
      <c r="AB923" s="14"/>
      <c r="AC923" s="10"/>
      <c r="AD923" s="15"/>
      <c r="AE923" s="15"/>
      <c r="AF923" s="15"/>
      <c r="AG923" s="15"/>
      <c r="AH923" s="10"/>
      <c r="AI923" s="10"/>
      <c r="AJ923" s="10"/>
      <c r="AK923" s="10"/>
      <c r="AL923" s="10"/>
      <c r="AM923" s="10"/>
      <c r="AN923" s="10"/>
      <c r="AO923" s="16"/>
      <c r="AP923" s="10"/>
      <c r="AQ923" s="10"/>
      <c r="AR923" s="10"/>
      <c r="AS923" s="17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</row>
    <row r="924" spans="1:62" ht="12.75" customHeight="1">
      <c r="A924" s="10"/>
      <c r="B924" s="10"/>
      <c r="C924" s="10"/>
      <c r="D924" s="11"/>
      <c r="E924" s="11"/>
      <c r="F924" s="11"/>
      <c r="G924" s="12"/>
      <c r="H924" s="12"/>
      <c r="I924" s="12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4"/>
      <c r="AA924" s="14"/>
      <c r="AB924" s="14"/>
      <c r="AC924" s="10"/>
      <c r="AD924" s="15"/>
      <c r="AE924" s="15"/>
      <c r="AF924" s="15"/>
      <c r="AG924" s="15"/>
      <c r="AH924" s="10"/>
      <c r="AI924" s="10"/>
      <c r="AJ924" s="10"/>
      <c r="AK924" s="10"/>
      <c r="AL924" s="10"/>
      <c r="AM924" s="10"/>
      <c r="AN924" s="10"/>
      <c r="AO924" s="16"/>
      <c r="AP924" s="10"/>
      <c r="AQ924" s="10"/>
      <c r="AR924" s="10"/>
      <c r="AS924" s="17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</row>
    <row r="925" spans="1:62" ht="12.75" customHeight="1">
      <c r="A925" s="10"/>
      <c r="B925" s="10"/>
      <c r="C925" s="10"/>
      <c r="D925" s="11"/>
      <c r="E925" s="11"/>
      <c r="F925" s="11"/>
      <c r="G925" s="12"/>
      <c r="H925" s="12"/>
      <c r="I925" s="12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  <c r="AA925" s="14"/>
      <c r="AB925" s="14"/>
      <c r="AC925" s="10"/>
      <c r="AD925" s="15"/>
      <c r="AE925" s="15"/>
      <c r="AF925" s="15"/>
      <c r="AG925" s="15"/>
      <c r="AH925" s="10"/>
      <c r="AI925" s="10"/>
      <c r="AJ925" s="10"/>
      <c r="AK925" s="10"/>
      <c r="AL925" s="10"/>
      <c r="AM925" s="10"/>
      <c r="AN925" s="10"/>
      <c r="AO925" s="16"/>
      <c r="AP925" s="10"/>
      <c r="AQ925" s="10"/>
      <c r="AR925" s="10"/>
      <c r="AS925" s="17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</row>
    <row r="926" spans="1:62" ht="12.75" customHeight="1">
      <c r="A926" s="10"/>
      <c r="B926" s="10"/>
      <c r="C926" s="10"/>
      <c r="D926" s="11"/>
      <c r="E926" s="11"/>
      <c r="F926" s="11"/>
      <c r="G926" s="12"/>
      <c r="H926" s="12"/>
      <c r="I926" s="12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4"/>
      <c r="AA926" s="14"/>
      <c r="AB926" s="14"/>
      <c r="AC926" s="10"/>
      <c r="AD926" s="15"/>
      <c r="AE926" s="15"/>
      <c r="AF926" s="15"/>
      <c r="AG926" s="15"/>
      <c r="AH926" s="10"/>
      <c r="AI926" s="10"/>
      <c r="AJ926" s="10"/>
      <c r="AK926" s="10"/>
      <c r="AL926" s="10"/>
      <c r="AM926" s="10"/>
      <c r="AN926" s="10"/>
      <c r="AO926" s="16"/>
      <c r="AP926" s="10"/>
      <c r="AQ926" s="10"/>
      <c r="AR926" s="10"/>
      <c r="AS926" s="17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</row>
    <row r="927" spans="1:62" ht="12.75" customHeight="1">
      <c r="A927" s="10"/>
      <c r="B927" s="10"/>
      <c r="C927" s="10"/>
      <c r="D927" s="11"/>
      <c r="E927" s="11"/>
      <c r="F927" s="11"/>
      <c r="G927" s="12"/>
      <c r="H927" s="12"/>
      <c r="I927" s="12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  <c r="AA927" s="14"/>
      <c r="AB927" s="14"/>
      <c r="AC927" s="10"/>
      <c r="AD927" s="15"/>
      <c r="AE927" s="15"/>
      <c r="AF927" s="15"/>
      <c r="AG927" s="15"/>
      <c r="AH927" s="10"/>
      <c r="AI927" s="10"/>
      <c r="AJ927" s="10"/>
      <c r="AK927" s="10"/>
      <c r="AL927" s="10"/>
      <c r="AM927" s="10"/>
      <c r="AN927" s="10"/>
      <c r="AO927" s="16"/>
      <c r="AP927" s="10"/>
      <c r="AQ927" s="10"/>
      <c r="AR927" s="10"/>
      <c r="AS927" s="17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</row>
    <row r="928" spans="1:62" ht="12.75" customHeight="1">
      <c r="A928" s="10"/>
      <c r="B928" s="10"/>
      <c r="C928" s="10"/>
      <c r="D928" s="11"/>
      <c r="E928" s="11"/>
      <c r="F928" s="11"/>
      <c r="G928" s="12"/>
      <c r="H928" s="12"/>
      <c r="I928" s="12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4"/>
      <c r="AA928" s="14"/>
      <c r="AB928" s="14"/>
      <c r="AC928" s="10"/>
      <c r="AD928" s="15"/>
      <c r="AE928" s="15"/>
      <c r="AF928" s="15"/>
      <c r="AG928" s="15"/>
      <c r="AH928" s="10"/>
      <c r="AI928" s="10"/>
      <c r="AJ928" s="10"/>
      <c r="AK928" s="10"/>
      <c r="AL928" s="10"/>
      <c r="AM928" s="10"/>
      <c r="AN928" s="10"/>
      <c r="AO928" s="16"/>
      <c r="AP928" s="10"/>
      <c r="AQ928" s="10"/>
      <c r="AR928" s="10"/>
      <c r="AS928" s="17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</row>
    <row r="929" spans="1:62" ht="12.75" customHeight="1">
      <c r="A929" s="10"/>
      <c r="B929" s="10"/>
      <c r="C929" s="10"/>
      <c r="D929" s="11"/>
      <c r="E929" s="11"/>
      <c r="F929" s="11"/>
      <c r="G929" s="12"/>
      <c r="H929" s="12"/>
      <c r="I929" s="12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  <c r="AA929" s="14"/>
      <c r="AB929" s="14"/>
      <c r="AC929" s="10"/>
      <c r="AD929" s="15"/>
      <c r="AE929" s="15"/>
      <c r="AF929" s="15"/>
      <c r="AG929" s="15"/>
      <c r="AH929" s="10"/>
      <c r="AI929" s="10"/>
      <c r="AJ929" s="10"/>
      <c r="AK929" s="10"/>
      <c r="AL929" s="10"/>
      <c r="AM929" s="10"/>
      <c r="AN929" s="10"/>
      <c r="AO929" s="16"/>
      <c r="AP929" s="10"/>
      <c r="AQ929" s="10"/>
      <c r="AR929" s="10"/>
      <c r="AS929" s="17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</row>
    <row r="930" spans="1:62" ht="12.75" customHeight="1">
      <c r="A930" s="10"/>
      <c r="B930" s="10"/>
      <c r="C930" s="10"/>
      <c r="D930" s="11"/>
      <c r="E930" s="11"/>
      <c r="F930" s="11"/>
      <c r="G930" s="12"/>
      <c r="H930" s="12"/>
      <c r="I930" s="12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4"/>
      <c r="AA930" s="14"/>
      <c r="AB930" s="14"/>
      <c r="AC930" s="10"/>
      <c r="AD930" s="15"/>
      <c r="AE930" s="15"/>
      <c r="AF930" s="15"/>
      <c r="AG930" s="15"/>
      <c r="AH930" s="10"/>
      <c r="AI930" s="10"/>
      <c r="AJ930" s="10"/>
      <c r="AK930" s="10"/>
      <c r="AL930" s="10"/>
      <c r="AM930" s="10"/>
      <c r="AN930" s="10"/>
      <c r="AO930" s="16"/>
      <c r="AP930" s="10"/>
      <c r="AQ930" s="10"/>
      <c r="AR930" s="10"/>
      <c r="AS930" s="17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</row>
    <row r="931" spans="1:62" ht="12.75" customHeight="1">
      <c r="A931" s="10"/>
      <c r="B931" s="10"/>
      <c r="C931" s="10"/>
      <c r="D931" s="11"/>
      <c r="E931" s="11"/>
      <c r="F931" s="11"/>
      <c r="G931" s="12"/>
      <c r="H931" s="12"/>
      <c r="I931" s="12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  <c r="AA931" s="14"/>
      <c r="AB931" s="14"/>
      <c r="AC931" s="10"/>
      <c r="AD931" s="15"/>
      <c r="AE931" s="15"/>
      <c r="AF931" s="15"/>
      <c r="AG931" s="15"/>
      <c r="AH931" s="10"/>
      <c r="AI931" s="10"/>
      <c r="AJ931" s="10"/>
      <c r="AK931" s="10"/>
      <c r="AL931" s="10"/>
      <c r="AM931" s="10"/>
      <c r="AN931" s="10"/>
      <c r="AO931" s="16"/>
      <c r="AP931" s="10"/>
      <c r="AQ931" s="10"/>
      <c r="AR931" s="10"/>
      <c r="AS931" s="17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</row>
    <row r="932" spans="1:62" ht="12.75" customHeight="1">
      <c r="A932" s="10"/>
      <c r="B932" s="10"/>
      <c r="C932" s="10"/>
      <c r="D932" s="11"/>
      <c r="E932" s="11"/>
      <c r="F932" s="11"/>
      <c r="G932" s="12"/>
      <c r="H932" s="12"/>
      <c r="I932" s="12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4"/>
      <c r="AA932" s="14"/>
      <c r="AB932" s="14"/>
      <c r="AC932" s="10"/>
      <c r="AD932" s="15"/>
      <c r="AE932" s="15"/>
      <c r="AF932" s="15"/>
      <c r="AG932" s="15"/>
      <c r="AH932" s="10"/>
      <c r="AI932" s="10"/>
      <c r="AJ932" s="10"/>
      <c r="AK932" s="10"/>
      <c r="AL932" s="10"/>
      <c r="AM932" s="10"/>
      <c r="AN932" s="10"/>
      <c r="AO932" s="16"/>
      <c r="AP932" s="10"/>
      <c r="AQ932" s="10"/>
      <c r="AR932" s="10"/>
      <c r="AS932" s="17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</row>
    <row r="933" spans="1:62" ht="12.75" customHeight="1">
      <c r="A933" s="10"/>
      <c r="B933" s="10"/>
      <c r="C933" s="10"/>
      <c r="D933" s="11"/>
      <c r="E933" s="11"/>
      <c r="F933" s="11"/>
      <c r="G933" s="12"/>
      <c r="H933" s="12"/>
      <c r="I933" s="12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  <c r="AA933" s="14"/>
      <c r="AB933" s="14"/>
      <c r="AC933" s="10"/>
      <c r="AD933" s="15"/>
      <c r="AE933" s="15"/>
      <c r="AF933" s="15"/>
      <c r="AG933" s="15"/>
      <c r="AH933" s="10"/>
      <c r="AI933" s="10"/>
      <c r="AJ933" s="10"/>
      <c r="AK933" s="10"/>
      <c r="AL933" s="10"/>
      <c r="AM933" s="10"/>
      <c r="AN933" s="10"/>
      <c r="AO933" s="16"/>
      <c r="AP933" s="10"/>
      <c r="AQ933" s="10"/>
      <c r="AR933" s="10"/>
      <c r="AS933" s="17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</row>
    <row r="934" spans="1:62" ht="12.75" customHeight="1">
      <c r="A934" s="10"/>
      <c r="B934" s="10"/>
      <c r="C934" s="10"/>
      <c r="D934" s="11"/>
      <c r="E934" s="11"/>
      <c r="F934" s="11"/>
      <c r="G934" s="12"/>
      <c r="H934" s="12"/>
      <c r="I934" s="12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4"/>
      <c r="AA934" s="14"/>
      <c r="AB934" s="14"/>
      <c r="AC934" s="10"/>
      <c r="AD934" s="15"/>
      <c r="AE934" s="15"/>
      <c r="AF934" s="15"/>
      <c r="AG934" s="15"/>
      <c r="AH934" s="10"/>
      <c r="AI934" s="10"/>
      <c r="AJ934" s="10"/>
      <c r="AK934" s="10"/>
      <c r="AL934" s="10"/>
      <c r="AM934" s="10"/>
      <c r="AN934" s="10"/>
      <c r="AO934" s="16"/>
      <c r="AP934" s="10"/>
      <c r="AQ934" s="10"/>
      <c r="AR934" s="10"/>
      <c r="AS934" s="17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</row>
    <row r="935" spans="1:62" ht="12.75" customHeight="1">
      <c r="A935" s="10"/>
      <c r="B935" s="10"/>
      <c r="C935" s="10"/>
      <c r="D935" s="11"/>
      <c r="E935" s="11"/>
      <c r="F935" s="11"/>
      <c r="G935" s="12"/>
      <c r="H935" s="12"/>
      <c r="I935" s="12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  <c r="AA935" s="14"/>
      <c r="AB935" s="14"/>
      <c r="AC935" s="10"/>
      <c r="AD935" s="15"/>
      <c r="AE935" s="15"/>
      <c r="AF935" s="15"/>
      <c r="AG935" s="15"/>
      <c r="AH935" s="10"/>
      <c r="AI935" s="10"/>
      <c r="AJ935" s="10"/>
      <c r="AK935" s="10"/>
      <c r="AL935" s="10"/>
      <c r="AM935" s="10"/>
      <c r="AN935" s="10"/>
      <c r="AO935" s="16"/>
      <c r="AP935" s="10"/>
      <c r="AQ935" s="10"/>
      <c r="AR935" s="10"/>
      <c r="AS935" s="17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</row>
    <row r="936" spans="1:62" ht="12.75" customHeight="1">
      <c r="A936" s="10"/>
      <c r="B936" s="10"/>
      <c r="C936" s="10"/>
      <c r="D936" s="11"/>
      <c r="E936" s="11"/>
      <c r="F936" s="11"/>
      <c r="G936" s="12"/>
      <c r="H936" s="12"/>
      <c r="I936" s="12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4"/>
      <c r="AA936" s="14"/>
      <c r="AB936" s="14"/>
      <c r="AC936" s="10"/>
      <c r="AD936" s="15"/>
      <c r="AE936" s="15"/>
      <c r="AF936" s="15"/>
      <c r="AG936" s="15"/>
      <c r="AH936" s="10"/>
      <c r="AI936" s="10"/>
      <c r="AJ936" s="10"/>
      <c r="AK936" s="10"/>
      <c r="AL936" s="10"/>
      <c r="AM936" s="10"/>
      <c r="AN936" s="10"/>
      <c r="AO936" s="16"/>
      <c r="AP936" s="10"/>
      <c r="AQ936" s="10"/>
      <c r="AR936" s="10"/>
      <c r="AS936" s="17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</row>
    <row r="937" spans="1:62" ht="12.75" customHeight="1">
      <c r="A937" s="10"/>
      <c r="B937" s="10"/>
      <c r="C937" s="10"/>
      <c r="D937" s="11"/>
      <c r="E937" s="11"/>
      <c r="F937" s="11"/>
      <c r="G937" s="12"/>
      <c r="H937" s="12"/>
      <c r="I937" s="12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  <c r="AA937" s="14"/>
      <c r="AB937" s="14"/>
      <c r="AC937" s="10"/>
      <c r="AD937" s="15"/>
      <c r="AE937" s="15"/>
      <c r="AF937" s="15"/>
      <c r="AG937" s="15"/>
      <c r="AH937" s="10"/>
      <c r="AI937" s="10"/>
      <c r="AJ937" s="10"/>
      <c r="AK937" s="10"/>
      <c r="AL937" s="10"/>
      <c r="AM937" s="10"/>
      <c r="AN937" s="10"/>
      <c r="AO937" s="16"/>
      <c r="AP937" s="10"/>
      <c r="AQ937" s="10"/>
      <c r="AR937" s="10"/>
      <c r="AS937" s="17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</row>
    <row r="938" spans="1:62" ht="12.75" customHeight="1">
      <c r="A938" s="10"/>
      <c r="B938" s="10"/>
      <c r="C938" s="10"/>
      <c r="D938" s="11"/>
      <c r="E938" s="11"/>
      <c r="F938" s="11"/>
      <c r="G938" s="12"/>
      <c r="H938" s="12"/>
      <c r="I938" s="12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4"/>
      <c r="AA938" s="14"/>
      <c r="AB938" s="14"/>
      <c r="AC938" s="10"/>
      <c r="AD938" s="15"/>
      <c r="AE938" s="15"/>
      <c r="AF938" s="15"/>
      <c r="AG938" s="15"/>
      <c r="AH938" s="10"/>
      <c r="AI938" s="10"/>
      <c r="AJ938" s="10"/>
      <c r="AK938" s="10"/>
      <c r="AL938" s="10"/>
      <c r="AM938" s="10"/>
      <c r="AN938" s="10"/>
      <c r="AO938" s="16"/>
      <c r="AP938" s="10"/>
      <c r="AQ938" s="10"/>
      <c r="AR938" s="10"/>
      <c r="AS938" s="17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</row>
    <row r="939" spans="1:62" ht="12.75" customHeight="1">
      <c r="A939" s="10"/>
      <c r="B939" s="10"/>
      <c r="C939" s="10"/>
      <c r="D939" s="11"/>
      <c r="E939" s="11"/>
      <c r="F939" s="11"/>
      <c r="G939" s="12"/>
      <c r="H939" s="12"/>
      <c r="I939" s="12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  <c r="AA939" s="14"/>
      <c r="AB939" s="14"/>
      <c r="AC939" s="10"/>
      <c r="AD939" s="15"/>
      <c r="AE939" s="15"/>
      <c r="AF939" s="15"/>
      <c r="AG939" s="15"/>
      <c r="AH939" s="10"/>
      <c r="AI939" s="10"/>
      <c r="AJ939" s="10"/>
      <c r="AK939" s="10"/>
      <c r="AL939" s="10"/>
      <c r="AM939" s="10"/>
      <c r="AN939" s="10"/>
      <c r="AO939" s="16"/>
      <c r="AP939" s="10"/>
      <c r="AQ939" s="10"/>
      <c r="AR939" s="10"/>
      <c r="AS939" s="17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</row>
    <row r="940" spans="1:62" ht="12.75" customHeight="1">
      <c r="A940" s="10"/>
      <c r="B940" s="10"/>
      <c r="C940" s="10"/>
      <c r="D940" s="11"/>
      <c r="E940" s="11"/>
      <c r="F940" s="11"/>
      <c r="G940" s="12"/>
      <c r="H940" s="12"/>
      <c r="I940" s="12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4"/>
      <c r="AA940" s="14"/>
      <c r="AB940" s="14"/>
      <c r="AC940" s="10"/>
      <c r="AD940" s="15"/>
      <c r="AE940" s="15"/>
      <c r="AF940" s="15"/>
      <c r="AG940" s="15"/>
      <c r="AH940" s="10"/>
      <c r="AI940" s="10"/>
      <c r="AJ940" s="10"/>
      <c r="AK940" s="10"/>
      <c r="AL940" s="10"/>
      <c r="AM940" s="10"/>
      <c r="AN940" s="10"/>
      <c r="AO940" s="16"/>
      <c r="AP940" s="10"/>
      <c r="AQ940" s="10"/>
      <c r="AR940" s="10"/>
      <c r="AS940" s="17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</row>
    <row r="941" spans="1:62" ht="12.75" customHeight="1">
      <c r="A941" s="10"/>
      <c r="B941" s="10"/>
      <c r="C941" s="10"/>
      <c r="D941" s="11"/>
      <c r="E941" s="11"/>
      <c r="F941" s="11"/>
      <c r="G941" s="12"/>
      <c r="H941" s="12"/>
      <c r="I941" s="12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  <c r="AA941" s="14"/>
      <c r="AB941" s="14"/>
      <c r="AC941" s="10"/>
      <c r="AD941" s="15"/>
      <c r="AE941" s="15"/>
      <c r="AF941" s="15"/>
      <c r="AG941" s="15"/>
      <c r="AH941" s="10"/>
      <c r="AI941" s="10"/>
      <c r="AJ941" s="10"/>
      <c r="AK941" s="10"/>
      <c r="AL941" s="10"/>
      <c r="AM941" s="10"/>
      <c r="AN941" s="10"/>
      <c r="AO941" s="16"/>
      <c r="AP941" s="10"/>
      <c r="AQ941" s="10"/>
      <c r="AR941" s="10"/>
      <c r="AS941" s="17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</row>
    <row r="942" spans="1:62" ht="12.75" customHeight="1">
      <c r="A942" s="10"/>
      <c r="B942" s="10"/>
      <c r="C942" s="10"/>
      <c r="D942" s="11"/>
      <c r="E942" s="11"/>
      <c r="F942" s="11"/>
      <c r="G942" s="12"/>
      <c r="H942" s="12"/>
      <c r="I942" s="12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4"/>
      <c r="AA942" s="14"/>
      <c r="AB942" s="14"/>
      <c r="AC942" s="10"/>
      <c r="AD942" s="15"/>
      <c r="AE942" s="15"/>
      <c r="AF942" s="15"/>
      <c r="AG942" s="15"/>
      <c r="AH942" s="10"/>
      <c r="AI942" s="10"/>
      <c r="AJ942" s="10"/>
      <c r="AK942" s="10"/>
      <c r="AL942" s="10"/>
      <c r="AM942" s="10"/>
      <c r="AN942" s="10"/>
      <c r="AO942" s="16"/>
      <c r="AP942" s="10"/>
      <c r="AQ942" s="10"/>
      <c r="AR942" s="10"/>
      <c r="AS942" s="17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</row>
    <row r="943" spans="1:62" ht="12.75" customHeight="1">
      <c r="A943" s="10"/>
      <c r="B943" s="10"/>
      <c r="C943" s="10"/>
      <c r="D943" s="11"/>
      <c r="E943" s="11"/>
      <c r="F943" s="11"/>
      <c r="G943" s="12"/>
      <c r="H943" s="12"/>
      <c r="I943" s="12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  <c r="AA943" s="14"/>
      <c r="AB943" s="14"/>
      <c r="AC943" s="10"/>
      <c r="AD943" s="15"/>
      <c r="AE943" s="15"/>
      <c r="AF943" s="15"/>
      <c r="AG943" s="15"/>
      <c r="AH943" s="10"/>
      <c r="AI943" s="10"/>
      <c r="AJ943" s="10"/>
      <c r="AK943" s="10"/>
      <c r="AL943" s="10"/>
      <c r="AM943" s="10"/>
      <c r="AN943" s="10"/>
      <c r="AO943" s="16"/>
      <c r="AP943" s="10"/>
      <c r="AQ943" s="10"/>
      <c r="AR943" s="10"/>
      <c r="AS943" s="17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</row>
    <row r="944" spans="1:62" ht="12.75" customHeight="1">
      <c r="A944" s="10"/>
      <c r="B944" s="10"/>
      <c r="C944" s="10"/>
      <c r="D944" s="11"/>
      <c r="E944" s="11"/>
      <c r="F944" s="11"/>
      <c r="G944" s="12"/>
      <c r="H944" s="12"/>
      <c r="I944" s="12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4"/>
      <c r="AA944" s="14"/>
      <c r="AB944" s="14"/>
      <c r="AC944" s="10"/>
      <c r="AD944" s="15"/>
      <c r="AE944" s="15"/>
      <c r="AF944" s="15"/>
      <c r="AG944" s="15"/>
      <c r="AH944" s="10"/>
      <c r="AI944" s="10"/>
      <c r="AJ944" s="10"/>
      <c r="AK944" s="10"/>
      <c r="AL944" s="10"/>
      <c r="AM944" s="10"/>
      <c r="AN944" s="10"/>
      <c r="AO944" s="16"/>
      <c r="AP944" s="10"/>
      <c r="AQ944" s="10"/>
      <c r="AR944" s="10"/>
      <c r="AS944" s="17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</row>
    <row r="945" spans="1:62" ht="12.75" customHeight="1">
      <c r="A945" s="10"/>
      <c r="B945" s="10"/>
      <c r="C945" s="10"/>
      <c r="D945" s="11"/>
      <c r="E945" s="11"/>
      <c r="F945" s="11"/>
      <c r="G945" s="12"/>
      <c r="H945" s="12"/>
      <c r="I945" s="12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  <c r="AA945" s="14"/>
      <c r="AB945" s="14"/>
      <c r="AC945" s="10"/>
      <c r="AD945" s="15"/>
      <c r="AE945" s="15"/>
      <c r="AF945" s="15"/>
      <c r="AG945" s="15"/>
      <c r="AH945" s="10"/>
      <c r="AI945" s="10"/>
      <c r="AJ945" s="10"/>
      <c r="AK945" s="10"/>
      <c r="AL945" s="10"/>
      <c r="AM945" s="10"/>
      <c r="AN945" s="10"/>
      <c r="AO945" s="16"/>
      <c r="AP945" s="10"/>
      <c r="AQ945" s="10"/>
      <c r="AR945" s="10"/>
      <c r="AS945" s="17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</row>
    <row r="946" spans="1:62" ht="12.75" customHeight="1">
      <c r="A946" s="10"/>
      <c r="B946" s="10"/>
      <c r="C946" s="10"/>
      <c r="D946" s="11"/>
      <c r="E946" s="11"/>
      <c r="F946" s="11"/>
      <c r="G946" s="12"/>
      <c r="H946" s="12"/>
      <c r="I946" s="12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4"/>
      <c r="AA946" s="14"/>
      <c r="AB946" s="14"/>
      <c r="AC946" s="10"/>
      <c r="AD946" s="15"/>
      <c r="AE946" s="15"/>
      <c r="AF946" s="15"/>
      <c r="AG946" s="15"/>
      <c r="AH946" s="10"/>
      <c r="AI946" s="10"/>
      <c r="AJ946" s="10"/>
      <c r="AK946" s="10"/>
      <c r="AL946" s="10"/>
      <c r="AM946" s="10"/>
      <c r="AN946" s="10"/>
      <c r="AO946" s="16"/>
      <c r="AP946" s="10"/>
      <c r="AQ946" s="10"/>
      <c r="AR946" s="10"/>
      <c r="AS946" s="17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</row>
    <row r="947" spans="1:62" ht="12.75" customHeight="1">
      <c r="A947" s="10"/>
      <c r="B947" s="10"/>
      <c r="C947" s="10"/>
      <c r="D947" s="11"/>
      <c r="E947" s="11"/>
      <c r="F947" s="11"/>
      <c r="G947" s="12"/>
      <c r="H947" s="12"/>
      <c r="I947" s="12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  <c r="AA947" s="14"/>
      <c r="AB947" s="14"/>
      <c r="AC947" s="10"/>
      <c r="AD947" s="15"/>
      <c r="AE947" s="15"/>
      <c r="AF947" s="15"/>
      <c r="AG947" s="15"/>
      <c r="AH947" s="10"/>
      <c r="AI947" s="10"/>
      <c r="AJ947" s="10"/>
      <c r="AK947" s="10"/>
      <c r="AL947" s="10"/>
      <c r="AM947" s="10"/>
      <c r="AN947" s="10"/>
      <c r="AO947" s="16"/>
      <c r="AP947" s="10"/>
      <c r="AQ947" s="10"/>
      <c r="AR947" s="10"/>
      <c r="AS947" s="17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</row>
    <row r="948" spans="1:62" ht="12.75" customHeight="1">
      <c r="A948" s="10"/>
      <c r="B948" s="10"/>
      <c r="C948" s="10"/>
      <c r="D948" s="11"/>
      <c r="E948" s="11"/>
      <c r="F948" s="11"/>
      <c r="G948" s="12"/>
      <c r="H948" s="12"/>
      <c r="I948" s="12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4"/>
      <c r="AA948" s="14"/>
      <c r="AB948" s="14"/>
      <c r="AC948" s="10"/>
      <c r="AD948" s="15"/>
      <c r="AE948" s="15"/>
      <c r="AF948" s="15"/>
      <c r="AG948" s="15"/>
      <c r="AH948" s="10"/>
      <c r="AI948" s="10"/>
      <c r="AJ948" s="10"/>
      <c r="AK948" s="10"/>
      <c r="AL948" s="10"/>
      <c r="AM948" s="10"/>
      <c r="AN948" s="10"/>
      <c r="AO948" s="16"/>
      <c r="AP948" s="10"/>
      <c r="AQ948" s="10"/>
      <c r="AR948" s="10"/>
      <c r="AS948" s="17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</row>
    <row r="949" spans="1:62" ht="12.75" customHeight="1">
      <c r="A949" s="10"/>
      <c r="B949" s="10"/>
      <c r="C949" s="10"/>
      <c r="D949" s="11"/>
      <c r="E949" s="11"/>
      <c r="F949" s="11"/>
      <c r="G949" s="12"/>
      <c r="H949" s="12"/>
      <c r="I949" s="12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  <c r="AA949" s="14"/>
      <c r="AB949" s="14"/>
      <c r="AC949" s="10"/>
      <c r="AD949" s="15"/>
      <c r="AE949" s="15"/>
      <c r="AF949" s="15"/>
      <c r="AG949" s="15"/>
      <c r="AH949" s="10"/>
      <c r="AI949" s="10"/>
      <c r="AJ949" s="10"/>
      <c r="AK949" s="10"/>
      <c r="AL949" s="10"/>
      <c r="AM949" s="10"/>
      <c r="AN949" s="10"/>
      <c r="AO949" s="16"/>
      <c r="AP949" s="10"/>
      <c r="AQ949" s="10"/>
      <c r="AR949" s="10"/>
      <c r="AS949" s="17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</row>
    <row r="950" spans="1:62" ht="12.75" customHeight="1">
      <c r="A950" s="10"/>
      <c r="B950" s="10"/>
      <c r="C950" s="10"/>
      <c r="D950" s="11"/>
      <c r="E950" s="11"/>
      <c r="F950" s="11"/>
      <c r="G950" s="12"/>
      <c r="H950" s="12"/>
      <c r="I950" s="12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4"/>
      <c r="AA950" s="14"/>
      <c r="AB950" s="14"/>
      <c r="AC950" s="10"/>
      <c r="AD950" s="15"/>
      <c r="AE950" s="15"/>
      <c r="AF950" s="15"/>
      <c r="AG950" s="15"/>
      <c r="AH950" s="10"/>
      <c r="AI950" s="10"/>
      <c r="AJ950" s="10"/>
      <c r="AK950" s="10"/>
      <c r="AL950" s="10"/>
      <c r="AM950" s="10"/>
      <c r="AN950" s="10"/>
      <c r="AO950" s="16"/>
      <c r="AP950" s="10"/>
      <c r="AQ950" s="10"/>
      <c r="AR950" s="10"/>
      <c r="AS950" s="17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</row>
    <row r="951" spans="1:62" ht="12.75" customHeight="1">
      <c r="A951" s="10"/>
      <c r="B951" s="10"/>
      <c r="C951" s="10"/>
      <c r="D951" s="11"/>
      <c r="E951" s="11"/>
      <c r="F951" s="11"/>
      <c r="G951" s="12"/>
      <c r="H951" s="12"/>
      <c r="I951" s="12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  <c r="AA951" s="14"/>
      <c r="AB951" s="14"/>
      <c r="AC951" s="10"/>
      <c r="AD951" s="15"/>
      <c r="AE951" s="15"/>
      <c r="AF951" s="15"/>
      <c r="AG951" s="15"/>
      <c r="AH951" s="10"/>
      <c r="AI951" s="10"/>
      <c r="AJ951" s="10"/>
      <c r="AK951" s="10"/>
      <c r="AL951" s="10"/>
      <c r="AM951" s="10"/>
      <c r="AN951" s="10"/>
      <c r="AO951" s="16"/>
      <c r="AP951" s="10"/>
      <c r="AQ951" s="10"/>
      <c r="AR951" s="10"/>
      <c r="AS951" s="17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</row>
    <row r="952" spans="1:62" ht="12.75" customHeight="1">
      <c r="A952" s="10"/>
      <c r="B952" s="10"/>
      <c r="C952" s="10"/>
      <c r="D952" s="11"/>
      <c r="E952" s="11"/>
      <c r="F952" s="11"/>
      <c r="G952" s="12"/>
      <c r="H952" s="12"/>
      <c r="I952" s="12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4"/>
      <c r="AA952" s="14"/>
      <c r="AB952" s="14"/>
      <c r="AC952" s="10"/>
      <c r="AD952" s="15"/>
      <c r="AE952" s="15"/>
      <c r="AF952" s="15"/>
      <c r="AG952" s="15"/>
      <c r="AH952" s="10"/>
      <c r="AI952" s="10"/>
      <c r="AJ952" s="10"/>
      <c r="AK952" s="10"/>
      <c r="AL952" s="10"/>
      <c r="AM952" s="10"/>
      <c r="AN952" s="10"/>
      <c r="AO952" s="16"/>
      <c r="AP952" s="10"/>
      <c r="AQ952" s="10"/>
      <c r="AR952" s="10"/>
      <c r="AS952" s="17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</row>
    <row r="953" spans="1:62" ht="12.75" customHeight="1">
      <c r="A953" s="10"/>
      <c r="B953" s="10"/>
      <c r="C953" s="10"/>
      <c r="D953" s="11"/>
      <c r="E953" s="11"/>
      <c r="F953" s="11"/>
      <c r="G953" s="12"/>
      <c r="H953" s="12"/>
      <c r="I953" s="12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  <c r="AA953" s="14"/>
      <c r="AB953" s="14"/>
      <c r="AC953" s="10"/>
      <c r="AD953" s="15"/>
      <c r="AE953" s="15"/>
      <c r="AF953" s="15"/>
      <c r="AG953" s="15"/>
      <c r="AH953" s="10"/>
      <c r="AI953" s="10"/>
      <c r="AJ953" s="10"/>
      <c r="AK953" s="10"/>
      <c r="AL953" s="10"/>
      <c r="AM953" s="10"/>
      <c r="AN953" s="10"/>
      <c r="AO953" s="16"/>
      <c r="AP953" s="10"/>
      <c r="AQ953" s="10"/>
      <c r="AR953" s="10"/>
      <c r="AS953" s="17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</row>
    <row r="954" spans="1:62" ht="12.75" customHeight="1">
      <c r="A954" s="10"/>
      <c r="B954" s="10"/>
      <c r="C954" s="10"/>
      <c r="D954" s="11"/>
      <c r="E954" s="11"/>
      <c r="F954" s="11"/>
      <c r="G954" s="12"/>
      <c r="H954" s="12"/>
      <c r="I954" s="12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4"/>
      <c r="AA954" s="14"/>
      <c r="AB954" s="14"/>
      <c r="AC954" s="10"/>
      <c r="AD954" s="15"/>
      <c r="AE954" s="15"/>
      <c r="AF954" s="15"/>
      <c r="AG954" s="15"/>
      <c r="AH954" s="10"/>
      <c r="AI954" s="10"/>
      <c r="AJ954" s="10"/>
      <c r="AK954" s="10"/>
      <c r="AL954" s="10"/>
      <c r="AM954" s="10"/>
      <c r="AN954" s="10"/>
      <c r="AO954" s="16"/>
      <c r="AP954" s="10"/>
      <c r="AQ954" s="10"/>
      <c r="AR954" s="10"/>
      <c r="AS954" s="17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</row>
    <row r="955" spans="1:62" ht="12.75" customHeight="1">
      <c r="A955" s="10"/>
      <c r="B955" s="10"/>
      <c r="C955" s="10"/>
      <c r="D955" s="11"/>
      <c r="E955" s="11"/>
      <c r="F955" s="11"/>
      <c r="G955" s="12"/>
      <c r="H955" s="12"/>
      <c r="I955" s="12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  <c r="AA955" s="14"/>
      <c r="AB955" s="14"/>
      <c r="AC955" s="10"/>
      <c r="AD955" s="15"/>
      <c r="AE955" s="15"/>
      <c r="AF955" s="15"/>
      <c r="AG955" s="15"/>
      <c r="AH955" s="10"/>
      <c r="AI955" s="10"/>
      <c r="AJ955" s="10"/>
      <c r="AK955" s="10"/>
      <c r="AL955" s="10"/>
      <c r="AM955" s="10"/>
      <c r="AN955" s="10"/>
      <c r="AO955" s="16"/>
      <c r="AP955" s="10"/>
      <c r="AQ955" s="10"/>
      <c r="AR955" s="10"/>
      <c r="AS955" s="17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</row>
    <row r="956" spans="1:62" ht="12.75" customHeight="1">
      <c r="A956" s="10"/>
      <c r="B956" s="10"/>
      <c r="C956" s="10"/>
      <c r="D956" s="11"/>
      <c r="E956" s="11"/>
      <c r="F956" s="11"/>
      <c r="G956" s="12"/>
      <c r="H956" s="12"/>
      <c r="I956" s="12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4"/>
      <c r="AA956" s="14"/>
      <c r="AB956" s="14"/>
      <c r="AC956" s="10"/>
      <c r="AD956" s="15"/>
      <c r="AE956" s="15"/>
      <c r="AF956" s="15"/>
      <c r="AG956" s="15"/>
      <c r="AH956" s="10"/>
      <c r="AI956" s="10"/>
      <c r="AJ956" s="10"/>
      <c r="AK956" s="10"/>
      <c r="AL956" s="10"/>
      <c r="AM956" s="10"/>
      <c r="AN956" s="10"/>
      <c r="AO956" s="16"/>
      <c r="AP956" s="10"/>
      <c r="AQ956" s="10"/>
      <c r="AR956" s="10"/>
      <c r="AS956" s="17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</row>
    <row r="957" spans="1:62" ht="12.75" customHeight="1">
      <c r="A957" s="10"/>
      <c r="B957" s="10"/>
      <c r="C957" s="10"/>
      <c r="D957" s="11"/>
      <c r="E957" s="11"/>
      <c r="F957" s="11"/>
      <c r="G957" s="12"/>
      <c r="H957" s="12"/>
      <c r="I957" s="12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  <c r="AA957" s="14"/>
      <c r="AB957" s="14"/>
      <c r="AC957" s="10"/>
      <c r="AD957" s="15"/>
      <c r="AE957" s="15"/>
      <c r="AF957" s="15"/>
      <c r="AG957" s="15"/>
      <c r="AH957" s="10"/>
      <c r="AI957" s="10"/>
      <c r="AJ957" s="10"/>
      <c r="AK957" s="10"/>
      <c r="AL957" s="10"/>
      <c r="AM957" s="10"/>
      <c r="AN957" s="10"/>
      <c r="AO957" s="16"/>
      <c r="AP957" s="10"/>
      <c r="AQ957" s="10"/>
      <c r="AR957" s="10"/>
      <c r="AS957" s="17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</row>
    <row r="958" spans="1:62" ht="12.75" customHeight="1">
      <c r="A958" s="10"/>
      <c r="B958" s="10"/>
      <c r="C958" s="10"/>
      <c r="D958" s="11"/>
      <c r="E958" s="11"/>
      <c r="F958" s="11"/>
      <c r="G958" s="12"/>
      <c r="H958" s="12"/>
      <c r="I958" s="12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4"/>
      <c r="AA958" s="14"/>
      <c r="AB958" s="14"/>
      <c r="AC958" s="10"/>
      <c r="AD958" s="15"/>
      <c r="AE958" s="15"/>
      <c r="AF958" s="15"/>
      <c r="AG958" s="15"/>
      <c r="AH958" s="10"/>
      <c r="AI958" s="10"/>
      <c r="AJ958" s="10"/>
      <c r="AK958" s="10"/>
      <c r="AL958" s="10"/>
      <c r="AM958" s="10"/>
      <c r="AN958" s="10"/>
      <c r="AO958" s="16"/>
      <c r="AP958" s="10"/>
      <c r="AQ958" s="10"/>
      <c r="AR958" s="10"/>
      <c r="AS958" s="17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</row>
    <row r="959" spans="1:62" ht="12.75" customHeight="1">
      <c r="A959" s="10"/>
      <c r="B959" s="10"/>
      <c r="C959" s="10"/>
      <c r="D959" s="11"/>
      <c r="E959" s="11"/>
      <c r="F959" s="11"/>
      <c r="G959" s="12"/>
      <c r="H959" s="12"/>
      <c r="I959" s="12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  <c r="AA959" s="14"/>
      <c r="AB959" s="14"/>
      <c r="AC959" s="10"/>
      <c r="AD959" s="15"/>
      <c r="AE959" s="15"/>
      <c r="AF959" s="15"/>
      <c r="AG959" s="15"/>
      <c r="AH959" s="10"/>
      <c r="AI959" s="10"/>
      <c r="AJ959" s="10"/>
      <c r="AK959" s="10"/>
      <c r="AL959" s="10"/>
      <c r="AM959" s="10"/>
      <c r="AN959" s="10"/>
      <c r="AO959" s="16"/>
      <c r="AP959" s="10"/>
      <c r="AQ959" s="10"/>
      <c r="AR959" s="10"/>
      <c r="AS959" s="17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</row>
    <row r="960" spans="1:62" ht="12.75" customHeight="1">
      <c r="A960" s="10"/>
      <c r="B960" s="10"/>
      <c r="C960" s="10"/>
      <c r="D960" s="11"/>
      <c r="E960" s="11"/>
      <c r="F960" s="11"/>
      <c r="G960" s="12"/>
      <c r="H960" s="12"/>
      <c r="I960" s="12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4"/>
      <c r="AA960" s="14"/>
      <c r="AB960" s="14"/>
      <c r="AC960" s="10"/>
      <c r="AD960" s="15"/>
      <c r="AE960" s="15"/>
      <c r="AF960" s="15"/>
      <c r="AG960" s="15"/>
      <c r="AH960" s="10"/>
      <c r="AI960" s="10"/>
      <c r="AJ960" s="10"/>
      <c r="AK960" s="10"/>
      <c r="AL960" s="10"/>
      <c r="AM960" s="10"/>
      <c r="AN960" s="10"/>
      <c r="AO960" s="16"/>
      <c r="AP960" s="10"/>
      <c r="AQ960" s="10"/>
      <c r="AR960" s="10"/>
      <c r="AS960" s="17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</row>
    <row r="961" spans="1:62" ht="12.75" customHeight="1">
      <c r="A961" s="10"/>
      <c r="B961" s="10"/>
      <c r="C961" s="10"/>
      <c r="D961" s="11"/>
      <c r="E961" s="11"/>
      <c r="F961" s="11"/>
      <c r="G961" s="12"/>
      <c r="H961" s="12"/>
      <c r="I961" s="12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  <c r="AA961" s="14"/>
      <c r="AB961" s="14"/>
      <c r="AC961" s="10"/>
      <c r="AD961" s="15"/>
      <c r="AE961" s="15"/>
      <c r="AF961" s="15"/>
      <c r="AG961" s="15"/>
      <c r="AH961" s="10"/>
      <c r="AI961" s="10"/>
      <c r="AJ961" s="10"/>
      <c r="AK961" s="10"/>
      <c r="AL961" s="10"/>
      <c r="AM961" s="10"/>
      <c r="AN961" s="10"/>
      <c r="AO961" s="16"/>
      <c r="AP961" s="10"/>
      <c r="AQ961" s="10"/>
      <c r="AR961" s="10"/>
      <c r="AS961" s="17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</row>
    <row r="962" spans="1:62" ht="12.75" customHeight="1">
      <c r="A962" s="10"/>
      <c r="B962" s="10"/>
      <c r="C962" s="10"/>
      <c r="D962" s="11"/>
      <c r="E962" s="11"/>
      <c r="F962" s="11"/>
      <c r="G962" s="12"/>
      <c r="H962" s="12"/>
      <c r="I962" s="12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4"/>
      <c r="AA962" s="14"/>
      <c r="AB962" s="14"/>
      <c r="AC962" s="10"/>
      <c r="AD962" s="15"/>
      <c r="AE962" s="15"/>
      <c r="AF962" s="15"/>
      <c r="AG962" s="15"/>
      <c r="AH962" s="10"/>
      <c r="AI962" s="10"/>
      <c r="AJ962" s="10"/>
      <c r="AK962" s="10"/>
      <c r="AL962" s="10"/>
      <c r="AM962" s="10"/>
      <c r="AN962" s="10"/>
      <c r="AO962" s="16"/>
      <c r="AP962" s="10"/>
      <c r="AQ962" s="10"/>
      <c r="AR962" s="10"/>
      <c r="AS962" s="17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</row>
    <row r="963" spans="1:62" ht="12.75" customHeight="1">
      <c r="A963" s="10"/>
      <c r="B963" s="10"/>
      <c r="C963" s="10"/>
      <c r="D963" s="11"/>
      <c r="E963" s="11"/>
      <c r="F963" s="11"/>
      <c r="G963" s="12"/>
      <c r="H963" s="12"/>
      <c r="I963" s="12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  <c r="AA963" s="14"/>
      <c r="AB963" s="14"/>
      <c r="AC963" s="10"/>
      <c r="AD963" s="15"/>
      <c r="AE963" s="15"/>
      <c r="AF963" s="15"/>
      <c r="AG963" s="15"/>
      <c r="AH963" s="10"/>
      <c r="AI963" s="10"/>
      <c r="AJ963" s="10"/>
      <c r="AK963" s="10"/>
      <c r="AL963" s="10"/>
      <c r="AM963" s="10"/>
      <c r="AN963" s="10"/>
      <c r="AO963" s="16"/>
      <c r="AP963" s="10"/>
      <c r="AQ963" s="10"/>
      <c r="AR963" s="10"/>
      <c r="AS963" s="17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</row>
    <row r="964" spans="1:62" ht="12.75" customHeight="1">
      <c r="A964" s="10"/>
      <c r="B964" s="10"/>
      <c r="C964" s="10"/>
      <c r="D964" s="11"/>
      <c r="E964" s="11"/>
      <c r="F964" s="11"/>
      <c r="G964" s="12"/>
      <c r="H964" s="12"/>
      <c r="I964" s="12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4"/>
      <c r="AA964" s="14"/>
      <c r="AB964" s="14"/>
      <c r="AC964" s="10"/>
      <c r="AD964" s="15"/>
      <c r="AE964" s="15"/>
      <c r="AF964" s="15"/>
      <c r="AG964" s="15"/>
      <c r="AH964" s="10"/>
      <c r="AI964" s="10"/>
      <c r="AJ964" s="10"/>
      <c r="AK964" s="10"/>
      <c r="AL964" s="10"/>
      <c r="AM964" s="10"/>
      <c r="AN964" s="10"/>
      <c r="AO964" s="16"/>
      <c r="AP964" s="10"/>
      <c r="AQ964" s="10"/>
      <c r="AR964" s="10"/>
      <c r="AS964" s="17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</row>
    <row r="965" spans="1:62" ht="12.75" customHeight="1">
      <c r="A965" s="10"/>
      <c r="B965" s="10"/>
      <c r="C965" s="10"/>
      <c r="D965" s="11"/>
      <c r="E965" s="11"/>
      <c r="F965" s="11"/>
      <c r="G965" s="12"/>
      <c r="H965" s="12"/>
      <c r="I965" s="12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  <c r="AA965" s="14"/>
      <c r="AB965" s="14"/>
      <c r="AC965" s="10"/>
      <c r="AD965" s="15"/>
      <c r="AE965" s="15"/>
      <c r="AF965" s="15"/>
      <c r="AG965" s="15"/>
      <c r="AH965" s="10"/>
      <c r="AI965" s="10"/>
      <c r="AJ965" s="10"/>
      <c r="AK965" s="10"/>
      <c r="AL965" s="10"/>
      <c r="AM965" s="10"/>
      <c r="AN965" s="10"/>
      <c r="AO965" s="16"/>
      <c r="AP965" s="10"/>
      <c r="AQ965" s="10"/>
      <c r="AR965" s="10"/>
      <c r="AS965" s="17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</row>
    <row r="966" spans="1:62" ht="12.75" customHeight="1">
      <c r="A966" s="10"/>
      <c r="B966" s="10"/>
      <c r="C966" s="10"/>
      <c r="D966" s="11"/>
      <c r="E966" s="11"/>
      <c r="F966" s="11"/>
      <c r="G966" s="12"/>
      <c r="H966" s="12"/>
      <c r="I966" s="12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4"/>
      <c r="AA966" s="14"/>
      <c r="AB966" s="14"/>
      <c r="AC966" s="10"/>
      <c r="AD966" s="15"/>
      <c r="AE966" s="15"/>
      <c r="AF966" s="15"/>
      <c r="AG966" s="15"/>
      <c r="AH966" s="10"/>
      <c r="AI966" s="10"/>
      <c r="AJ966" s="10"/>
      <c r="AK966" s="10"/>
      <c r="AL966" s="10"/>
      <c r="AM966" s="10"/>
      <c r="AN966" s="10"/>
      <c r="AO966" s="16"/>
      <c r="AP966" s="10"/>
      <c r="AQ966" s="10"/>
      <c r="AR966" s="10"/>
      <c r="AS966" s="17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</row>
    <row r="967" spans="1:62" ht="12.75" customHeight="1">
      <c r="A967" s="10"/>
      <c r="B967" s="10"/>
      <c r="C967" s="10"/>
      <c r="D967" s="11"/>
      <c r="E967" s="11"/>
      <c r="F967" s="11"/>
      <c r="G967" s="12"/>
      <c r="H967" s="12"/>
      <c r="I967" s="12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  <c r="AA967" s="14"/>
      <c r="AB967" s="14"/>
      <c r="AC967" s="10"/>
      <c r="AD967" s="15"/>
      <c r="AE967" s="15"/>
      <c r="AF967" s="15"/>
      <c r="AG967" s="15"/>
      <c r="AH967" s="10"/>
      <c r="AI967" s="10"/>
      <c r="AJ967" s="10"/>
      <c r="AK967" s="10"/>
      <c r="AL967" s="10"/>
      <c r="AM967" s="10"/>
      <c r="AN967" s="10"/>
      <c r="AO967" s="16"/>
      <c r="AP967" s="10"/>
      <c r="AQ967" s="10"/>
      <c r="AR967" s="10"/>
      <c r="AS967" s="17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</row>
    <row r="968" spans="1:62" ht="12.75" customHeight="1">
      <c r="A968" s="10"/>
      <c r="B968" s="10"/>
      <c r="C968" s="10"/>
      <c r="D968" s="11"/>
      <c r="E968" s="11"/>
      <c r="F968" s="11"/>
      <c r="G968" s="12"/>
      <c r="H968" s="12"/>
      <c r="I968" s="12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4"/>
      <c r="AA968" s="14"/>
      <c r="AB968" s="14"/>
      <c r="AC968" s="10"/>
      <c r="AD968" s="15"/>
      <c r="AE968" s="15"/>
      <c r="AF968" s="15"/>
      <c r="AG968" s="15"/>
      <c r="AH968" s="10"/>
      <c r="AI968" s="10"/>
      <c r="AJ968" s="10"/>
      <c r="AK968" s="10"/>
      <c r="AL968" s="10"/>
      <c r="AM968" s="10"/>
      <c r="AN968" s="10"/>
      <c r="AO968" s="16"/>
      <c r="AP968" s="10"/>
      <c r="AQ968" s="10"/>
      <c r="AR968" s="10"/>
      <c r="AS968" s="17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</row>
    <row r="969" spans="1:62" ht="12.75" customHeight="1">
      <c r="A969" s="10"/>
      <c r="B969" s="10"/>
      <c r="C969" s="10"/>
      <c r="D969" s="11"/>
      <c r="E969" s="11"/>
      <c r="F969" s="11"/>
      <c r="G969" s="12"/>
      <c r="H969" s="12"/>
      <c r="I969" s="12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  <c r="AA969" s="14"/>
      <c r="AB969" s="14"/>
      <c r="AC969" s="10"/>
      <c r="AD969" s="15"/>
      <c r="AE969" s="15"/>
      <c r="AF969" s="15"/>
      <c r="AG969" s="15"/>
      <c r="AH969" s="10"/>
      <c r="AI969" s="10"/>
      <c r="AJ969" s="10"/>
      <c r="AK969" s="10"/>
      <c r="AL969" s="10"/>
      <c r="AM969" s="10"/>
      <c r="AN969" s="10"/>
      <c r="AO969" s="16"/>
      <c r="AP969" s="10"/>
      <c r="AQ969" s="10"/>
      <c r="AR969" s="10"/>
      <c r="AS969" s="17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</row>
    <row r="970" spans="1:62" ht="12.75" customHeight="1">
      <c r="A970" s="10"/>
      <c r="B970" s="10"/>
      <c r="C970" s="10"/>
      <c r="D970" s="11"/>
      <c r="E970" s="11"/>
      <c r="F970" s="11"/>
      <c r="G970" s="12"/>
      <c r="H970" s="12"/>
      <c r="I970" s="12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4"/>
      <c r="AA970" s="14"/>
      <c r="AB970" s="14"/>
      <c r="AC970" s="10"/>
      <c r="AD970" s="15"/>
      <c r="AE970" s="15"/>
      <c r="AF970" s="15"/>
      <c r="AG970" s="15"/>
      <c r="AH970" s="10"/>
      <c r="AI970" s="10"/>
      <c r="AJ970" s="10"/>
      <c r="AK970" s="10"/>
      <c r="AL970" s="10"/>
      <c r="AM970" s="10"/>
      <c r="AN970" s="10"/>
      <c r="AO970" s="16"/>
      <c r="AP970" s="10"/>
      <c r="AQ970" s="10"/>
      <c r="AR970" s="10"/>
      <c r="AS970" s="17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</row>
    <row r="971" spans="1:62" ht="12.75" customHeight="1">
      <c r="A971" s="10"/>
      <c r="B971" s="10"/>
      <c r="C971" s="10"/>
      <c r="D971" s="11"/>
      <c r="E971" s="11"/>
      <c r="F971" s="11"/>
      <c r="G971" s="12"/>
      <c r="H971" s="12"/>
      <c r="I971" s="12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  <c r="AA971" s="14"/>
      <c r="AB971" s="14"/>
      <c r="AC971" s="10"/>
      <c r="AD971" s="15"/>
      <c r="AE971" s="15"/>
      <c r="AF971" s="15"/>
      <c r="AG971" s="15"/>
      <c r="AH971" s="10"/>
      <c r="AI971" s="10"/>
      <c r="AJ971" s="10"/>
      <c r="AK971" s="10"/>
      <c r="AL971" s="10"/>
      <c r="AM971" s="10"/>
      <c r="AN971" s="10"/>
      <c r="AO971" s="16"/>
      <c r="AP971" s="10"/>
      <c r="AQ971" s="10"/>
      <c r="AR971" s="10"/>
      <c r="AS971" s="17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</row>
    <row r="972" spans="1:62" ht="12.75" customHeight="1">
      <c r="A972" s="10"/>
      <c r="B972" s="10"/>
      <c r="C972" s="10"/>
      <c r="D972" s="11"/>
      <c r="E972" s="11"/>
      <c r="F972" s="11"/>
      <c r="G972" s="12"/>
      <c r="H972" s="12"/>
      <c r="I972" s="12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4"/>
      <c r="AA972" s="14"/>
      <c r="AB972" s="14"/>
      <c r="AC972" s="10"/>
      <c r="AD972" s="15"/>
      <c r="AE972" s="15"/>
      <c r="AF972" s="15"/>
      <c r="AG972" s="15"/>
      <c r="AH972" s="10"/>
      <c r="AI972" s="10"/>
      <c r="AJ972" s="10"/>
      <c r="AK972" s="10"/>
      <c r="AL972" s="10"/>
      <c r="AM972" s="10"/>
      <c r="AN972" s="10"/>
      <c r="AO972" s="16"/>
      <c r="AP972" s="10"/>
      <c r="AQ972" s="10"/>
      <c r="AR972" s="10"/>
      <c r="AS972" s="17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</row>
    <row r="973" spans="1:62" ht="12.75" customHeight="1">
      <c r="A973" s="10"/>
      <c r="B973" s="10"/>
      <c r="C973" s="10"/>
      <c r="D973" s="11"/>
      <c r="E973" s="11"/>
      <c r="F973" s="11"/>
      <c r="G973" s="12"/>
      <c r="H973" s="12"/>
      <c r="I973" s="12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  <c r="AA973" s="14"/>
      <c r="AB973" s="14"/>
      <c r="AC973" s="10"/>
      <c r="AD973" s="15"/>
      <c r="AE973" s="15"/>
      <c r="AF973" s="15"/>
      <c r="AG973" s="15"/>
      <c r="AH973" s="10"/>
      <c r="AI973" s="10"/>
      <c r="AJ973" s="10"/>
      <c r="AK973" s="10"/>
      <c r="AL973" s="10"/>
      <c r="AM973" s="10"/>
      <c r="AN973" s="10"/>
      <c r="AO973" s="16"/>
      <c r="AP973" s="10"/>
      <c r="AQ973" s="10"/>
      <c r="AR973" s="10"/>
      <c r="AS973" s="17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</row>
    <row r="974" spans="1:62" ht="12.75" customHeight="1">
      <c r="A974" s="10"/>
      <c r="B974" s="10"/>
      <c r="C974" s="10"/>
      <c r="D974" s="11"/>
      <c r="E974" s="11"/>
      <c r="F974" s="11"/>
      <c r="G974" s="12"/>
      <c r="H974" s="12"/>
      <c r="I974" s="12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4"/>
      <c r="AA974" s="14"/>
      <c r="AB974" s="14"/>
      <c r="AC974" s="10"/>
      <c r="AD974" s="15"/>
      <c r="AE974" s="15"/>
      <c r="AF974" s="15"/>
      <c r="AG974" s="15"/>
      <c r="AH974" s="10"/>
      <c r="AI974" s="10"/>
      <c r="AJ974" s="10"/>
      <c r="AK974" s="10"/>
      <c r="AL974" s="10"/>
      <c r="AM974" s="10"/>
      <c r="AN974" s="10"/>
      <c r="AO974" s="16"/>
      <c r="AP974" s="10"/>
      <c r="AQ974" s="10"/>
      <c r="AR974" s="10"/>
      <c r="AS974" s="17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</row>
    <row r="975" spans="1:62" ht="12.75" customHeight="1">
      <c r="A975" s="10"/>
      <c r="B975" s="10"/>
      <c r="C975" s="10"/>
      <c r="D975" s="11"/>
      <c r="E975" s="11"/>
      <c r="F975" s="11"/>
      <c r="G975" s="12"/>
      <c r="H975" s="12"/>
      <c r="I975" s="12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  <c r="AA975" s="14"/>
      <c r="AB975" s="14"/>
      <c r="AC975" s="10"/>
      <c r="AD975" s="15"/>
      <c r="AE975" s="15"/>
      <c r="AF975" s="15"/>
      <c r="AG975" s="15"/>
      <c r="AH975" s="10"/>
      <c r="AI975" s="10"/>
      <c r="AJ975" s="10"/>
      <c r="AK975" s="10"/>
      <c r="AL975" s="10"/>
      <c r="AM975" s="10"/>
      <c r="AN975" s="10"/>
      <c r="AO975" s="16"/>
      <c r="AP975" s="10"/>
      <c r="AQ975" s="10"/>
      <c r="AR975" s="10"/>
      <c r="AS975" s="17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</row>
    <row r="976" spans="1:62" ht="12.75" customHeight="1">
      <c r="A976" s="10"/>
      <c r="B976" s="10"/>
      <c r="C976" s="10"/>
      <c r="D976" s="11"/>
      <c r="E976" s="11"/>
      <c r="F976" s="11"/>
      <c r="G976" s="12"/>
      <c r="H976" s="12"/>
      <c r="I976" s="12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4"/>
      <c r="AA976" s="14"/>
      <c r="AB976" s="14"/>
      <c r="AC976" s="10"/>
      <c r="AD976" s="15"/>
      <c r="AE976" s="15"/>
      <c r="AF976" s="15"/>
      <c r="AG976" s="15"/>
      <c r="AH976" s="10"/>
      <c r="AI976" s="10"/>
      <c r="AJ976" s="10"/>
      <c r="AK976" s="10"/>
      <c r="AL976" s="10"/>
      <c r="AM976" s="10"/>
      <c r="AN976" s="10"/>
      <c r="AO976" s="16"/>
      <c r="AP976" s="10"/>
      <c r="AQ976" s="10"/>
      <c r="AR976" s="10"/>
      <c r="AS976" s="17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</row>
    <row r="977" spans="1:62" ht="12.75" customHeight="1">
      <c r="A977" s="10"/>
      <c r="B977" s="10"/>
      <c r="C977" s="10"/>
      <c r="D977" s="11"/>
      <c r="E977" s="11"/>
      <c r="F977" s="11"/>
      <c r="G977" s="12"/>
      <c r="H977" s="12"/>
      <c r="I977" s="12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  <c r="AA977" s="14"/>
      <c r="AB977" s="14"/>
      <c r="AC977" s="10"/>
      <c r="AD977" s="15"/>
      <c r="AE977" s="15"/>
      <c r="AF977" s="15"/>
      <c r="AG977" s="15"/>
      <c r="AH977" s="10"/>
      <c r="AI977" s="10"/>
      <c r="AJ977" s="10"/>
      <c r="AK977" s="10"/>
      <c r="AL977" s="10"/>
      <c r="AM977" s="10"/>
      <c r="AN977" s="10"/>
      <c r="AO977" s="16"/>
      <c r="AP977" s="10"/>
      <c r="AQ977" s="10"/>
      <c r="AR977" s="10"/>
      <c r="AS977" s="17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</row>
    <row r="978" spans="1:62" ht="12.75" customHeight="1">
      <c r="A978" s="10"/>
      <c r="B978" s="10"/>
      <c r="C978" s="10"/>
      <c r="D978" s="11"/>
      <c r="E978" s="11"/>
      <c r="F978" s="11"/>
      <c r="G978" s="12"/>
      <c r="H978" s="12"/>
      <c r="I978" s="12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4"/>
      <c r="AA978" s="14"/>
      <c r="AB978" s="14"/>
      <c r="AC978" s="10"/>
      <c r="AD978" s="15"/>
      <c r="AE978" s="15"/>
      <c r="AF978" s="15"/>
      <c r="AG978" s="15"/>
      <c r="AH978" s="10"/>
      <c r="AI978" s="10"/>
      <c r="AJ978" s="10"/>
      <c r="AK978" s="10"/>
      <c r="AL978" s="10"/>
      <c r="AM978" s="10"/>
      <c r="AN978" s="10"/>
      <c r="AO978" s="16"/>
      <c r="AP978" s="10"/>
      <c r="AQ978" s="10"/>
      <c r="AR978" s="10"/>
      <c r="AS978" s="17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</row>
    <row r="979" spans="1:62" ht="12.75" customHeight="1">
      <c r="A979" s="10"/>
      <c r="B979" s="10"/>
      <c r="C979" s="10"/>
      <c r="D979" s="11"/>
      <c r="E979" s="11"/>
      <c r="F979" s="11"/>
      <c r="G979" s="12"/>
      <c r="H979" s="12"/>
      <c r="I979" s="12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  <c r="AA979" s="14"/>
      <c r="AB979" s="14"/>
      <c r="AC979" s="10"/>
      <c r="AD979" s="15"/>
      <c r="AE979" s="15"/>
      <c r="AF979" s="15"/>
      <c r="AG979" s="15"/>
      <c r="AH979" s="10"/>
      <c r="AI979" s="10"/>
      <c r="AJ979" s="10"/>
      <c r="AK979" s="10"/>
      <c r="AL979" s="10"/>
      <c r="AM979" s="10"/>
      <c r="AN979" s="10"/>
      <c r="AO979" s="16"/>
      <c r="AP979" s="10"/>
      <c r="AQ979" s="10"/>
      <c r="AR979" s="10"/>
      <c r="AS979" s="17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</row>
    <row r="980" spans="1:62" ht="12.75" customHeight="1">
      <c r="A980" s="10"/>
      <c r="B980" s="10"/>
      <c r="C980" s="10"/>
      <c r="D980" s="11"/>
      <c r="E980" s="11"/>
      <c r="F980" s="11"/>
      <c r="G980" s="12"/>
      <c r="H980" s="12"/>
      <c r="I980" s="12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4"/>
      <c r="AA980" s="14"/>
      <c r="AB980" s="14"/>
      <c r="AC980" s="10"/>
      <c r="AD980" s="15"/>
      <c r="AE980" s="15"/>
      <c r="AF980" s="15"/>
      <c r="AG980" s="15"/>
      <c r="AH980" s="10"/>
      <c r="AI980" s="10"/>
      <c r="AJ980" s="10"/>
      <c r="AK980" s="10"/>
      <c r="AL980" s="10"/>
      <c r="AM980" s="10"/>
      <c r="AN980" s="10"/>
      <c r="AO980" s="16"/>
      <c r="AP980" s="10"/>
      <c r="AQ980" s="10"/>
      <c r="AR980" s="10"/>
      <c r="AS980" s="17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</row>
    <row r="981" spans="1:62" ht="12.75" customHeight="1">
      <c r="A981" s="10"/>
      <c r="B981" s="10"/>
      <c r="C981" s="10"/>
      <c r="D981" s="11"/>
      <c r="E981" s="11"/>
      <c r="F981" s="11"/>
      <c r="G981" s="12"/>
      <c r="H981" s="12"/>
      <c r="I981" s="12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  <c r="AA981" s="14"/>
      <c r="AB981" s="14"/>
      <c r="AC981" s="10"/>
      <c r="AD981" s="15"/>
      <c r="AE981" s="15"/>
      <c r="AF981" s="15"/>
      <c r="AG981" s="15"/>
      <c r="AH981" s="10"/>
      <c r="AI981" s="10"/>
      <c r="AJ981" s="10"/>
      <c r="AK981" s="10"/>
      <c r="AL981" s="10"/>
      <c r="AM981" s="10"/>
      <c r="AN981" s="10"/>
      <c r="AO981" s="16"/>
      <c r="AP981" s="10"/>
      <c r="AQ981" s="10"/>
      <c r="AR981" s="10"/>
      <c r="AS981" s="17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</row>
    <row r="982" spans="1:62" ht="12.75" customHeight="1">
      <c r="A982" s="10"/>
      <c r="B982" s="10"/>
      <c r="C982" s="10"/>
      <c r="D982" s="11"/>
      <c r="E982" s="11"/>
      <c r="F982" s="11"/>
      <c r="G982" s="12"/>
      <c r="H982" s="12"/>
      <c r="I982" s="12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4"/>
      <c r="AA982" s="14"/>
      <c r="AB982" s="14"/>
      <c r="AC982" s="10"/>
      <c r="AD982" s="15"/>
      <c r="AE982" s="15"/>
      <c r="AF982" s="15"/>
      <c r="AG982" s="15"/>
      <c r="AH982" s="10"/>
      <c r="AI982" s="10"/>
      <c r="AJ982" s="10"/>
      <c r="AK982" s="10"/>
      <c r="AL982" s="10"/>
      <c r="AM982" s="10"/>
      <c r="AN982" s="10"/>
      <c r="AO982" s="16"/>
      <c r="AP982" s="10"/>
      <c r="AQ982" s="10"/>
      <c r="AR982" s="10"/>
      <c r="AS982" s="17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</row>
    <row r="983" spans="1:62" ht="12.75" customHeight="1">
      <c r="A983" s="10"/>
      <c r="B983" s="10"/>
      <c r="C983" s="10"/>
      <c r="D983" s="11"/>
      <c r="E983" s="11"/>
      <c r="F983" s="11"/>
      <c r="G983" s="12"/>
      <c r="H983" s="12"/>
      <c r="I983" s="12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  <c r="AA983" s="14"/>
      <c r="AB983" s="14"/>
      <c r="AC983" s="10"/>
      <c r="AD983" s="15"/>
      <c r="AE983" s="15"/>
      <c r="AF983" s="15"/>
      <c r="AG983" s="15"/>
      <c r="AH983" s="10"/>
      <c r="AI983" s="10"/>
      <c r="AJ983" s="10"/>
      <c r="AK983" s="10"/>
      <c r="AL983" s="10"/>
      <c r="AM983" s="10"/>
      <c r="AN983" s="10"/>
      <c r="AO983" s="16"/>
      <c r="AP983" s="10"/>
      <c r="AQ983" s="10"/>
      <c r="AR983" s="10"/>
      <c r="AS983" s="17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</row>
    <row r="984" spans="1:62" ht="12.75" customHeight="1">
      <c r="A984" s="10"/>
      <c r="B984" s="10"/>
      <c r="C984" s="10"/>
      <c r="D984" s="11"/>
      <c r="E984" s="11"/>
      <c r="F984" s="11"/>
      <c r="G984" s="12"/>
      <c r="H984" s="12"/>
      <c r="I984" s="12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4"/>
      <c r="AA984" s="14"/>
      <c r="AB984" s="14"/>
      <c r="AC984" s="10"/>
      <c r="AD984" s="15"/>
      <c r="AE984" s="15"/>
      <c r="AF984" s="15"/>
      <c r="AG984" s="15"/>
      <c r="AH984" s="10"/>
      <c r="AI984" s="10"/>
      <c r="AJ984" s="10"/>
      <c r="AK984" s="10"/>
      <c r="AL984" s="10"/>
      <c r="AM984" s="10"/>
      <c r="AN984" s="10"/>
      <c r="AO984" s="16"/>
      <c r="AP984" s="10"/>
      <c r="AQ984" s="10"/>
      <c r="AR984" s="10"/>
      <c r="AS984" s="17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</row>
    <row r="985" spans="1:62" ht="12.75" customHeight="1">
      <c r="A985" s="10"/>
      <c r="B985" s="10"/>
      <c r="C985" s="10"/>
      <c r="D985" s="11"/>
      <c r="E985" s="11"/>
      <c r="F985" s="11"/>
      <c r="G985" s="12"/>
      <c r="H985" s="12"/>
      <c r="I985" s="12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  <c r="AA985" s="14"/>
      <c r="AB985" s="14"/>
      <c r="AC985" s="10"/>
      <c r="AD985" s="15"/>
      <c r="AE985" s="15"/>
      <c r="AF985" s="15"/>
      <c r="AG985" s="15"/>
      <c r="AH985" s="10"/>
      <c r="AI985" s="10"/>
      <c r="AJ985" s="10"/>
      <c r="AK985" s="10"/>
      <c r="AL985" s="10"/>
      <c r="AM985" s="10"/>
      <c r="AN985" s="10"/>
      <c r="AO985" s="16"/>
      <c r="AP985" s="10"/>
      <c r="AQ985" s="10"/>
      <c r="AR985" s="10"/>
      <c r="AS985" s="17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</row>
    <row r="986" spans="1:62" ht="12.75" customHeight="1">
      <c r="A986" s="10"/>
      <c r="B986" s="10"/>
      <c r="C986" s="10"/>
      <c r="D986" s="11"/>
      <c r="E986" s="11"/>
      <c r="F986" s="11"/>
      <c r="G986" s="12"/>
      <c r="H986" s="12"/>
      <c r="I986" s="12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4"/>
      <c r="AA986" s="14"/>
      <c r="AB986" s="14"/>
      <c r="AC986" s="10"/>
      <c r="AD986" s="15"/>
      <c r="AE986" s="15"/>
      <c r="AF986" s="15"/>
      <c r="AG986" s="15"/>
      <c r="AH986" s="10"/>
      <c r="AI986" s="10"/>
      <c r="AJ986" s="10"/>
      <c r="AK986" s="10"/>
      <c r="AL986" s="10"/>
      <c r="AM986" s="10"/>
      <c r="AN986" s="10"/>
      <c r="AO986" s="16"/>
      <c r="AP986" s="10"/>
      <c r="AQ986" s="10"/>
      <c r="AR986" s="10"/>
      <c r="AS986" s="17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</row>
    <row r="987" spans="1:62" ht="12.75" customHeight="1">
      <c r="A987" s="10"/>
      <c r="B987" s="10"/>
      <c r="C987" s="10"/>
      <c r="D987" s="11"/>
      <c r="E987" s="11"/>
      <c r="F987" s="11"/>
      <c r="G987" s="12"/>
      <c r="H987" s="12"/>
      <c r="I987" s="12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  <c r="AA987" s="14"/>
      <c r="AB987" s="14"/>
      <c r="AC987" s="10"/>
      <c r="AD987" s="15"/>
      <c r="AE987" s="15"/>
      <c r="AF987" s="15"/>
      <c r="AG987" s="15"/>
      <c r="AH987" s="10"/>
      <c r="AI987" s="10"/>
      <c r="AJ987" s="10"/>
      <c r="AK987" s="10"/>
      <c r="AL987" s="10"/>
      <c r="AM987" s="10"/>
      <c r="AN987" s="10"/>
      <c r="AO987" s="16"/>
      <c r="AP987" s="10"/>
      <c r="AQ987" s="10"/>
      <c r="AR987" s="10"/>
      <c r="AS987" s="17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</row>
    <row r="988" spans="1:62" ht="12.75" customHeight="1">
      <c r="A988" s="10"/>
      <c r="B988" s="10"/>
      <c r="C988" s="10"/>
      <c r="D988" s="11"/>
      <c r="E988" s="11"/>
      <c r="F988" s="11"/>
      <c r="G988" s="12"/>
      <c r="H988" s="12"/>
      <c r="I988" s="12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4"/>
      <c r="AA988" s="14"/>
      <c r="AB988" s="14"/>
      <c r="AC988" s="10"/>
      <c r="AD988" s="15"/>
      <c r="AE988" s="15"/>
      <c r="AF988" s="15"/>
      <c r="AG988" s="15"/>
      <c r="AH988" s="10"/>
      <c r="AI988" s="10"/>
      <c r="AJ988" s="10"/>
      <c r="AK988" s="10"/>
      <c r="AL988" s="10"/>
      <c r="AM988" s="10"/>
      <c r="AN988" s="10"/>
      <c r="AO988" s="16"/>
      <c r="AP988" s="10"/>
      <c r="AQ988" s="10"/>
      <c r="AR988" s="10"/>
      <c r="AS988" s="17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</row>
    <row r="989" spans="1:62" ht="12.75" customHeight="1">
      <c r="A989" s="10"/>
      <c r="B989" s="10"/>
      <c r="C989" s="10"/>
      <c r="D989" s="11"/>
      <c r="E989" s="11"/>
      <c r="F989" s="11"/>
      <c r="G989" s="12"/>
      <c r="H989" s="12"/>
      <c r="I989" s="12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  <c r="AA989" s="14"/>
      <c r="AB989" s="14"/>
      <c r="AC989" s="10"/>
      <c r="AD989" s="15"/>
      <c r="AE989" s="15"/>
      <c r="AF989" s="15"/>
      <c r="AG989" s="15"/>
      <c r="AH989" s="10"/>
      <c r="AI989" s="10"/>
      <c r="AJ989" s="10"/>
      <c r="AK989" s="10"/>
      <c r="AL989" s="10"/>
      <c r="AM989" s="10"/>
      <c r="AN989" s="10"/>
      <c r="AO989" s="16"/>
      <c r="AP989" s="10"/>
      <c r="AQ989" s="10"/>
      <c r="AR989" s="10"/>
      <c r="AS989" s="17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</row>
    <row r="990" spans="1:62" ht="12.75" customHeight="1">
      <c r="A990" s="10"/>
      <c r="B990" s="10"/>
      <c r="C990" s="10"/>
      <c r="D990" s="11"/>
      <c r="E990" s="11"/>
      <c r="F990" s="11"/>
      <c r="G990" s="12"/>
      <c r="H990" s="12"/>
      <c r="I990" s="12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4"/>
      <c r="AA990" s="14"/>
      <c r="AB990" s="14"/>
      <c r="AC990" s="10"/>
      <c r="AD990" s="15"/>
      <c r="AE990" s="15"/>
      <c r="AF990" s="15"/>
      <c r="AG990" s="15"/>
      <c r="AH990" s="10"/>
      <c r="AI990" s="10"/>
      <c r="AJ990" s="10"/>
      <c r="AK990" s="10"/>
      <c r="AL990" s="10"/>
      <c r="AM990" s="10"/>
      <c r="AN990" s="10"/>
      <c r="AO990" s="16"/>
      <c r="AP990" s="10"/>
      <c r="AQ990" s="10"/>
      <c r="AR990" s="10"/>
      <c r="AS990" s="17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</row>
    <row r="991" spans="1:62" ht="12.75" customHeight="1">
      <c r="A991" s="10"/>
      <c r="B991" s="10"/>
      <c r="C991" s="10"/>
      <c r="D991" s="11"/>
      <c r="E991" s="11"/>
      <c r="F991" s="11"/>
      <c r="G991" s="12"/>
      <c r="H991" s="12"/>
      <c r="I991" s="12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  <c r="AA991" s="14"/>
      <c r="AB991" s="14"/>
      <c r="AC991" s="10"/>
      <c r="AD991" s="15"/>
      <c r="AE991" s="15"/>
      <c r="AF991" s="15"/>
      <c r="AG991" s="15"/>
      <c r="AH991" s="10"/>
      <c r="AI991" s="10"/>
      <c r="AJ991" s="10"/>
      <c r="AK991" s="10"/>
      <c r="AL991" s="10"/>
      <c r="AM991" s="10"/>
      <c r="AN991" s="10"/>
      <c r="AO991" s="16"/>
      <c r="AP991" s="10"/>
      <c r="AQ991" s="10"/>
      <c r="AR991" s="10"/>
      <c r="AS991" s="17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</row>
    <row r="992" spans="1:62" ht="12.75" customHeight="1">
      <c r="A992" s="10"/>
      <c r="B992" s="10"/>
      <c r="C992" s="10"/>
      <c r="D992" s="11"/>
      <c r="E992" s="11"/>
      <c r="F992" s="11"/>
      <c r="G992" s="12"/>
      <c r="H992" s="12"/>
      <c r="I992" s="12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4"/>
      <c r="AA992" s="14"/>
      <c r="AB992" s="14"/>
      <c r="AC992" s="10"/>
      <c r="AD992" s="15"/>
      <c r="AE992" s="15"/>
      <c r="AF992" s="15"/>
      <c r="AG992" s="15"/>
      <c r="AH992" s="10"/>
      <c r="AI992" s="10"/>
      <c r="AJ992" s="10"/>
      <c r="AK992" s="10"/>
      <c r="AL992" s="10"/>
      <c r="AM992" s="10"/>
      <c r="AN992" s="10"/>
      <c r="AO992" s="16"/>
      <c r="AP992" s="10"/>
      <c r="AQ992" s="10"/>
      <c r="AR992" s="10"/>
      <c r="AS992" s="17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</row>
    <row r="993" spans="1:62" ht="12.75" customHeight="1">
      <c r="A993" s="10"/>
      <c r="B993" s="10"/>
      <c r="C993" s="10"/>
      <c r="D993" s="11"/>
      <c r="E993" s="11"/>
      <c r="F993" s="11"/>
      <c r="G993" s="12"/>
      <c r="H993" s="12"/>
      <c r="I993" s="12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  <c r="AA993" s="14"/>
      <c r="AB993" s="14"/>
      <c r="AC993" s="10"/>
      <c r="AD993" s="15"/>
      <c r="AE993" s="15"/>
      <c r="AF993" s="15"/>
      <c r="AG993" s="15"/>
      <c r="AH993" s="10"/>
      <c r="AI993" s="10"/>
      <c r="AJ993" s="10"/>
      <c r="AK993" s="10"/>
      <c r="AL993" s="10"/>
      <c r="AM993" s="10"/>
      <c r="AN993" s="10"/>
      <c r="AO993" s="16"/>
      <c r="AP993" s="10"/>
      <c r="AQ993" s="10"/>
      <c r="AR993" s="10"/>
      <c r="AS993" s="17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</row>
    <row r="994" spans="1:62" ht="12.75" customHeight="1">
      <c r="A994" s="10"/>
      <c r="B994" s="10"/>
      <c r="C994" s="10"/>
      <c r="D994" s="11"/>
      <c r="E994" s="11"/>
      <c r="F994" s="11"/>
      <c r="G994" s="12"/>
      <c r="H994" s="12"/>
      <c r="I994" s="12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4"/>
      <c r="AA994" s="14"/>
      <c r="AB994" s="14"/>
      <c r="AC994" s="10"/>
      <c r="AD994" s="15"/>
      <c r="AE994" s="15"/>
      <c r="AF994" s="15"/>
      <c r="AG994" s="15"/>
      <c r="AH994" s="10"/>
      <c r="AI994" s="10"/>
      <c r="AJ994" s="10"/>
      <c r="AK994" s="10"/>
      <c r="AL994" s="10"/>
      <c r="AM994" s="10"/>
      <c r="AN994" s="10"/>
      <c r="AO994" s="16"/>
      <c r="AP994" s="10"/>
      <c r="AQ994" s="10"/>
      <c r="AR994" s="10"/>
      <c r="AS994" s="17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</row>
    <row r="995" spans="1:62" ht="12.75" customHeight="1">
      <c r="A995" s="10"/>
      <c r="B995" s="10"/>
      <c r="C995" s="10"/>
      <c r="D995" s="11"/>
      <c r="E995" s="11"/>
      <c r="F995" s="11"/>
      <c r="G995" s="12"/>
      <c r="H995" s="12"/>
      <c r="I995" s="12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4"/>
      <c r="AA995" s="14"/>
      <c r="AB995" s="14"/>
      <c r="AC995" s="10"/>
      <c r="AD995" s="15"/>
      <c r="AE995" s="15"/>
      <c r="AF995" s="15"/>
      <c r="AG995" s="15"/>
      <c r="AH995" s="10"/>
      <c r="AI995" s="10"/>
      <c r="AJ995" s="10"/>
      <c r="AK995" s="10"/>
      <c r="AL995" s="10"/>
      <c r="AM995" s="10"/>
      <c r="AN995" s="10"/>
      <c r="AO995" s="16"/>
      <c r="AP995" s="10"/>
      <c r="AQ995" s="10"/>
      <c r="AR995" s="10"/>
      <c r="AS995" s="17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</row>
    <row r="996" spans="1:62" ht="12.75" customHeight="1">
      <c r="A996" s="10"/>
      <c r="B996" s="10"/>
      <c r="C996" s="10"/>
      <c r="D996" s="11"/>
      <c r="E996" s="11"/>
      <c r="F996" s="11"/>
      <c r="G996" s="12"/>
      <c r="H996" s="12"/>
      <c r="I996" s="12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4"/>
      <c r="AA996" s="14"/>
      <c r="AB996" s="14"/>
      <c r="AC996" s="10"/>
      <c r="AD996" s="15"/>
      <c r="AE996" s="15"/>
      <c r="AF996" s="15"/>
      <c r="AG996" s="15"/>
      <c r="AH996" s="10"/>
      <c r="AI996" s="10"/>
      <c r="AJ996" s="10"/>
      <c r="AK996" s="10"/>
      <c r="AL996" s="10"/>
      <c r="AM996" s="10"/>
      <c r="AN996" s="10"/>
      <c r="AO996" s="16"/>
      <c r="AP996" s="10"/>
      <c r="AQ996" s="10"/>
      <c r="AR996" s="10"/>
      <c r="AS996" s="17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</row>
    <row r="997" spans="1:62" ht="12.75" customHeight="1">
      <c r="A997" s="10"/>
      <c r="B997" s="10"/>
      <c r="C997" s="10"/>
      <c r="D997" s="11"/>
      <c r="E997" s="11"/>
      <c r="F997" s="11"/>
      <c r="G997" s="12"/>
      <c r="H997" s="12"/>
      <c r="I997" s="12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4"/>
      <c r="AA997" s="14"/>
      <c r="AB997" s="14"/>
      <c r="AC997" s="10"/>
      <c r="AD997" s="15"/>
      <c r="AE997" s="15"/>
      <c r="AF997" s="15"/>
      <c r="AG997" s="15"/>
      <c r="AH997" s="10"/>
      <c r="AI997" s="10"/>
      <c r="AJ997" s="10"/>
      <c r="AK997" s="10"/>
      <c r="AL997" s="10"/>
      <c r="AM997" s="10"/>
      <c r="AN997" s="10"/>
      <c r="AO997" s="16"/>
      <c r="AP997" s="10"/>
      <c r="AQ997" s="10"/>
      <c r="AR997" s="10"/>
      <c r="AS997" s="17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</row>
    <row r="998" spans="1:62" ht="12.75" customHeight="1">
      <c r="A998" s="10"/>
      <c r="B998" s="10"/>
      <c r="C998" s="10"/>
      <c r="D998" s="11"/>
      <c r="E998" s="11"/>
      <c r="F998" s="11"/>
      <c r="G998" s="12"/>
      <c r="H998" s="12"/>
      <c r="I998" s="12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4"/>
      <c r="AA998" s="14"/>
      <c r="AB998" s="14"/>
      <c r="AC998" s="10"/>
      <c r="AD998" s="15"/>
      <c r="AE998" s="15"/>
      <c r="AF998" s="15"/>
      <c r="AG998" s="15"/>
      <c r="AH998" s="10"/>
      <c r="AI998" s="10"/>
      <c r="AJ998" s="10"/>
      <c r="AK998" s="10"/>
      <c r="AL998" s="10"/>
      <c r="AM998" s="10"/>
      <c r="AN998" s="10"/>
      <c r="AO998" s="16"/>
      <c r="AP998" s="10"/>
      <c r="AQ998" s="10"/>
      <c r="AR998" s="10"/>
      <c r="AS998" s="17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</row>
    <row r="999" spans="1:62" ht="12.75" customHeight="1">
      <c r="A999" s="10"/>
      <c r="B999" s="10"/>
      <c r="C999" s="10"/>
      <c r="D999" s="11"/>
      <c r="E999" s="11"/>
      <c r="F999" s="11"/>
      <c r="G999" s="12"/>
      <c r="H999" s="12"/>
      <c r="I999" s="12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4"/>
      <c r="AA999" s="14"/>
      <c r="AB999" s="14"/>
      <c r="AC999" s="10"/>
      <c r="AD999" s="15"/>
      <c r="AE999" s="15"/>
      <c r="AF999" s="15"/>
      <c r="AG999" s="15"/>
      <c r="AH999" s="10"/>
      <c r="AI999" s="10"/>
      <c r="AJ999" s="10"/>
      <c r="AK999" s="10"/>
      <c r="AL999" s="10"/>
      <c r="AM999" s="10"/>
      <c r="AN999" s="10"/>
      <c r="AO999" s="16"/>
      <c r="AP999" s="10"/>
      <c r="AQ999" s="10"/>
      <c r="AR999" s="10"/>
      <c r="AS999" s="17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</row>
    <row r="1000" spans="1:62" ht="12.75" customHeight="1">
      <c r="A1000" s="10"/>
      <c r="B1000" s="10"/>
      <c r="C1000" s="10"/>
      <c r="D1000" s="11"/>
      <c r="E1000" s="11"/>
      <c r="F1000" s="11"/>
      <c r="G1000" s="12"/>
      <c r="H1000" s="12"/>
      <c r="I1000" s="12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4"/>
      <c r="AA1000" s="14"/>
      <c r="AB1000" s="14"/>
      <c r="AC1000" s="10"/>
      <c r="AD1000" s="15"/>
      <c r="AE1000" s="15"/>
      <c r="AF1000" s="15"/>
      <c r="AG1000" s="15"/>
      <c r="AH1000" s="10"/>
      <c r="AI1000" s="10"/>
      <c r="AJ1000" s="10"/>
      <c r="AK1000" s="10"/>
      <c r="AL1000" s="10"/>
      <c r="AM1000" s="10"/>
      <c r="AN1000" s="10"/>
      <c r="AO1000" s="16"/>
      <c r="AP1000" s="10"/>
      <c r="AQ1000" s="10"/>
      <c r="AR1000" s="10"/>
      <c r="AS1000" s="17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tabSelected="1" topLeftCell="A96" workbookViewId="0">
      <selection activeCell="A105" sqref="A105"/>
    </sheetView>
  </sheetViews>
  <sheetFormatPr defaultColWidth="12.7265625" defaultRowHeight="15" customHeight="1"/>
  <cols>
    <col min="1" max="1" width="13.26953125" customWidth="1"/>
    <col min="2" max="2" width="21" customWidth="1"/>
    <col min="3" max="3" width="24.7265625" customWidth="1"/>
    <col min="4" max="4" width="56.7265625" customWidth="1"/>
    <col min="5" max="5" width="14.453125" customWidth="1"/>
    <col min="6" max="7" width="9.7265625" customWidth="1"/>
    <col min="8" max="11" width="9.1796875" customWidth="1"/>
    <col min="12" max="12" width="30.81640625" customWidth="1"/>
    <col min="13" max="13" width="9.1796875" customWidth="1"/>
    <col min="14" max="14" width="13.81640625" customWidth="1"/>
    <col min="15" max="15" width="17.453125" customWidth="1"/>
    <col min="16" max="16" width="16.7265625" customWidth="1"/>
    <col min="17" max="17" width="42.453125" customWidth="1"/>
    <col min="18" max="18" width="11.7265625" customWidth="1"/>
    <col min="19" max="26" width="9.1796875" customWidth="1"/>
  </cols>
  <sheetData>
    <row r="1" spans="1:26" ht="12.75" customHeight="1">
      <c r="A1" s="29" t="s">
        <v>431</v>
      </c>
      <c r="B1" s="29" t="s">
        <v>432</v>
      </c>
      <c r="C1" s="29" t="s">
        <v>433</v>
      </c>
      <c r="D1" s="29" t="s">
        <v>434</v>
      </c>
      <c r="E1" s="29" t="s">
        <v>435</v>
      </c>
      <c r="F1" s="21" t="s">
        <v>436</v>
      </c>
      <c r="G1" s="21" t="s">
        <v>437</v>
      </c>
      <c r="H1" s="21" t="s">
        <v>438</v>
      </c>
      <c r="I1" s="21" t="s">
        <v>439</v>
      </c>
      <c r="J1" s="21" t="s">
        <v>440</v>
      </c>
      <c r="K1" s="29" t="s">
        <v>441</v>
      </c>
      <c r="L1" s="21" t="s">
        <v>442</v>
      </c>
      <c r="M1" s="21" t="s">
        <v>443</v>
      </c>
      <c r="N1" s="21" t="s">
        <v>444</v>
      </c>
      <c r="O1" s="21" t="s">
        <v>445</v>
      </c>
      <c r="P1" s="21" t="s">
        <v>446</v>
      </c>
      <c r="Q1" s="29" t="s">
        <v>447</v>
      </c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>
      <c r="A2" s="29" t="s">
        <v>448</v>
      </c>
      <c r="B2" s="16" t="s">
        <v>449</v>
      </c>
      <c r="C2" s="16" t="s">
        <v>450</v>
      </c>
      <c r="D2" s="16" t="s">
        <v>451</v>
      </c>
      <c r="E2" s="16" t="s">
        <v>452</v>
      </c>
      <c r="F2" s="39">
        <v>10007.9</v>
      </c>
      <c r="G2" s="39" t="s">
        <v>453</v>
      </c>
      <c r="H2" s="10">
        <v>1</v>
      </c>
      <c r="I2" s="10" t="s">
        <v>454</v>
      </c>
      <c r="J2" s="10">
        <v>2023</v>
      </c>
      <c r="K2" s="40" t="s">
        <v>455</v>
      </c>
      <c r="L2" s="10" t="s">
        <v>456</v>
      </c>
      <c r="M2" s="10"/>
      <c r="N2" s="10"/>
      <c r="O2" s="10">
        <v>1</v>
      </c>
      <c r="P2" s="10"/>
      <c r="Q2" s="182" t="s">
        <v>986</v>
      </c>
      <c r="R2" s="16"/>
      <c r="S2" s="16"/>
      <c r="T2" s="16"/>
      <c r="U2" s="16"/>
      <c r="V2" s="16"/>
      <c r="W2" s="16"/>
      <c r="X2" s="16"/>
      <c r="Y2" s="16"/>
      <c r="Z2" s="16"/>
    </row>
    <row r="3" spans="1:26" ht="12.75" customHeight="1">
      <c r="A3" s="41" t="s">
        <v>457</v>
      </c>
      <c r="B3" s="42" t="s">
        <v>458</v>
      </c>
      <c r="C3" s="42" t="s">
        <v>459</v>
      </c>
      <c r="D3" s="42" t="s">
        <v>460</v>
      </c>
      <c r="E3" s="42" t="s">
        <v>461</v>
      </c>
      <c r="F3" s="43">
        <v>1432</v>
      </c>
      <c r="G3" s="39" t="s">
        <v>453</v>
      </c>
      <c r="H3" s="15">
        <v>1</v>
      </c>
      <c r="I3" s="10" t="s">
        <v>454</v>
      </c>
      <c r="J3" s="10">
        <v>2023</v>
      </c>
      <c r="K3" s="40" t="s">
        <v>462</v>
      </c>
      <c r="L3" s="10"/>
      <c r="M3" s="10"/>
      <c r="N3" s="10"/>
      <c r="O3" s="10">
        <v>1</v>
      </c>
      <c r="P3" s="10"/>
      <c r="Q3" s="42" t="s">
        <v>987</v>
      </c>
      <c r="R3" s="42"/>
      <c r="S3" s="42"/>
      <c r="T3" s="42"/>
      <c r="U3" s="42"/>
      <c r="V3" s="42"/>
      <c r="W3" s="42"/>
      <c r="X3" s="42"/>
      <c r="Y3" s="42"/>
      <c r="Z3" s="42"/>
    </row>
    <row r="4" spans="1:26" ht="12.75" customHeight="1">
      <c r="A4" s="41" t="s">
        <v>463</v>
      </c>
      <c r="B4" s="42" t="s">
        <v>458</v>
      </c>
      <c r="C4" s="42" t="s">
        <v>459</v>
      </c>
      <c r="D4" s="42" t="s">
        <v>464</v>
      </c>
      <c r="E4" s="42" t="s">
        <v>461</v>
      </c>
      <c r="F4" s="43">
        <v>1463</v>
      </c>
      <c r="G4" s="39" t="s">
        <v>453</v>
      </c>
      <c r="H4" s="15">
        <v>1</v>
      </c>
      <c r="I4" s="10" t="s">
        <v>454</v>
      </c>
      <c r="J4" s="10">
        <v>2023</v>
      </c>
      <c r="K4" s="40" t="s">
        <v>465</v>
      </c>
      <c r="L4" s="10"/>
      <c r="M4" s="10"/>
      <c r="N4" s="10"/>
      <c r="O4" s="10">
        <v>1</v>
      </c>
      <c r="P4" s="10"/>
      <c r="Q4" s="42" t="s">
        <v>988</v>
      </c>
      <c r="R4" s="42"/>
      <c r="S4" s="42"/>
      <c r="T4" s="42"/>
      <c r="U4" s="42"/>
      <c r="V4" s="42"/>
      <c r="W4" s="42"/>
      <c r="X4" s="42"/>
      <c r="Y4" s="42"/>
      <c r="Z4" s="42"/>
    </row>
    <row r="5" spans="1:26" ht="12.75" customHeight="1">
      <c r="A5" s="41" t="s">
        <v>466</v>
      </c>
      <c r="B5" s="42" t="s">
        <v>467</v>
      </c>
      <c r="C5" s="42" t="s">
        <v>468</v>
      </c>
      <c r="D5" s="42" t="s">
        <v>469</v>
      </c>
      <c r="E5" s="42" t="s">
        <v>470</v>
      </c>
      <c r="F5" s="43">
        <v>525</v>
      </c>
      <c r="G5" s="39" t="s">
        <v>453</v>
      </c>
      <c r="H5" s="15">
        <v>1</v>
      </c>
      <c r="I5" s="10" t="s">
        <v>454</v>
      </c>
      <c r="J5" s="10">
        <v>2023</v>
      </c>
      <c r="K5" s="40" t="s">
        <v>471</v>
      </c>
      <c r="L5" s="10"/>
      <c r="M5" s="10"/>
      <c r="N5" s="10"/>
      <c r="O5" s="10">
        <v>1</v>
      </c>
      <c r="P5" s="10"/>
      <c r="Q5" s="42" t="s">
        <v>989</v>
      </c>
      <c r="R5" s="42"/>
      <c r="S5" s="42"/>
      <c r="T5" s="42"/>
      <c r="U5" s="42"/>
      <c r="V5" s="42"/>
      <c r="W5" s="42"/>
      <c r="X5" s="42"/>
      <c r="Y5" s="42"/>
      <c r="Z5" s="42"/>
    </row>
    <row r="6" spans="1:26" ht="12.75" customHeight="1">
      <c r="A6" s="29" t="s">
        <v>472</v>
      </c>
      <c r="B6" s="16" t="s">
        <v>473</v>
      </c>
      <c r="C6" s="16" t="s">
        <v>474</v>
      </c>
      <c r="D6" s="16" t="s">
        <v>475</v>
      </c>
      <c r="E6" s="16">
        <v>1206</v>
      </c>
      <c r="F6" s="39">
        <v>2120</v>
      </c>
      <c r="G6" s="39" t="s">
        <v>453</v>
      </c>
      <c r="H6" s="10">
        <v>1</v>
      </c>
      <c r="I6" s="10" t="s">
        <v>454</v>
      </c>
      <c r="J6" s="10">
        <v>2023</v>
      </c>
      <c r="K6" s="40" t="s">
        <v>476</v>
      </c>
      <c r="L6" s="10"/>
      <c r="M6" s="10"/>
      <c r="N6" s="10"/>
      <c r="O6" s="10">
        <v>1</v>
      </c>
      <c r="P6" s="10"/>
      <c r="Q6" s="16" t="s">
        <v>477</v>
      </c>
      <c r="R6" s="16"/>
      <c r="S6" s="16"/>
      <c r="T6" s="16"/>
      <c r="U6" s="16"/>
      <c r="V6" s="16"/>
      <c r="W6" s="16"/>
      <c r="X6" s="16"/>
      <c r="Y6" s="16"/>
      <c r="Z6" s="16"/>
    </row>
    <row r="7" spans="1:26" ht="12.75" customHeight="1">
      <c r="A7" s="29"/>
      <c r="B7" s="16" t="s">
        <v>478</v>
      </c>
      <c r="C7" s="16" t="s">
        <v>474</v>
      </c>
      <c r="D7" s="16" t="s">
        <v>479</v>
      </c>
      <c r="E7" s="16" t="s">
        <v>480</v>
      </c>
      <c r="F7" s="39">
        <v>697</v>
      </c>
      <c r="G7" s="39" t="s">
        <v>453</v>
      </c>
      <c r="H7" s="10">
        <v>1</v>
      </c>
      <c r="I7" s="10" t="s">
        <v>454</v>
      </c>
      <c r="J7" s="44">
        <v>2023</v>
      </c>
      <c r="K7" s="40" t="s">
        <v>481</v>
      </c>
      <c r="L7" s="10"/>
      <c r="M7" s="10"/>
      <c r="N7" s="10"/>
      <c r="O7" s="10">
        <v>1</v>
      </c>
      <c r="P7" s="10"/>
      <c r="Q7" s="16" t="s">
        <v>477</v>
      </c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>
      <c r="A8" s="45" t="s">
        <v>482</v>
      </c>
      <c r="B8" s="46" t="s">
        <v>483</v>
      </c>
      <c r="C8" s="46" t="s">
        <v>483</v>
      </c>
      <c r="D8" s="46" t="s">
        <v>484</v>
      </c>
      <c r="E8" s="46" t="s">
        <v>485</v>
      </c>
      <c r="F8" s="47">
        <v>23.95</v>
      </c>
      <c r="G8" s="48" t="s">
        <v>453</v>
      </c>
      <c r="H8" s="49">
        <v>1</v>
      </c>
      <c r="I8" s="50" t="s">
        <v>454</v>
      </c>
      <c r="J8" s="10">
        <v>2023</v>
      </c>
      <c r="K8" s="51" t="s">
        <v>486</v>
      </c>
      <c r="L8" s="50"/>
      <c r="M8" s="50"/>
      <c r="N8" s="50"/>
      <c r="O8" s="50">
        <v>1</v>
      </c>
      <c r="P8" s="50"/>
      <c r="Q8" s="203" t="s">
        <v>990</v>
      </c>
      <c r="R8" s="46"/>
      <c r="S8" s="46"/>
      <c r="T8" s="46"/>
      <c r="U8" s="46"/>
      <c r="V8" s="46"/>
      <c r="W8" s="46"/>
      <c r="X8" s="46"/>
      <c r="Y8" s="46"/>
      <c r="Z8" s="46"/>
    </row>
    <row r="9" spans="1:26" ht="12.75" customHeight="1">
      <c r="A9" s="52"/>
      <c r="B9" s="53"/>
      <c r="C9" s="53"/>
      <c r="D9" s="53"/>
      <c r="E9" s="53"/>
      <c r="F9" s="54"/>
      <c r="G9" s="39"/>
      <c r="H9" s="55"/>
      <c r="I9" s="10"/>
      <c r="J9" s="10"/>
      <c r="K9" s="16"/>
      <c r="L9" s="56" t="s">
        <v>487</v>
      </c>
      <c r="M9" s="56" t="s">
        <v>488</v>
      </c>
      <c r="N9" s="56" t="s">
        <v>489</v>
      </c>
      <c r="O9" s="10">
        <v>1</v>
      </c>
      <c r="P9" s="10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2.75" customHeight="1">
      <c r="A10" s="52"/>
      <c r="B10" s="53"/>
      <c r="C10" s="53"/>
      <c r="D10" s="53"/>
      <c r="E10" s="53"/>
      <c r="F10" s="54"/>
      <c r="G10" s="39"/>
      <c r="H10" s="55"/>
      <c r="I10" s="10"/>
      <c r="J10" s="10"/>
      <c r="K10" s="16"/>
      <c r="L10" s="56" t="s">
        <v>490</v>
      </c>
      <c r="M10" s="56" t="s">
        <v>491</v>
      </c>
      <c r="N10" s="56" t="s">
        <v>492</v>
      </c>
      <c r="O10" s="10">
        <v>1</v>
      </c>
      <c r="P10" s="10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2.75" customHeight="1">
      <c r="A11" s="52"/>
      <c r="B11" s="53"/>
      <c r="C11" s="53"/>
      <c r="D11" s="53"/>
      <c r="E11" s="53"/>
      <c r="F11" s="54"/>
      <c r="G11" s="39"/>
      <c r="H11" s="55"/>
      <c r="I11" s="10"/>
      <c r="J11" s="10"/>
      <c r="K11" s="16"/>
      <c r="L11" s="56" t="s">
        <v>493</v>
      </c>
      <c r="M11" s="56" t="s">
        <v>494</v>
      </c>
      <c r="N11" s="56" t="s">
        <v>495</v>
      </c>
      <c r="O11" s="10">
        <v>1</v>
      </c>
      <c r="P11" s="10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2.75" customHeight="1">
      <c r="A12" s="57"/>
      <c r="B12" s="58"/>
      <c r="C12" s="58"/>
      <c r="D12" s="58"/>
      <c r="E12" s="58"/>
      <c r="F12" s="59"/>
      <c r="G12" s="60"/>
      <c r="H12" s="61"/>
      <c r="I12" s="44"/>
      <c r="J12" s="10"/>
      <c r="K12" s="62"/>
      <c r="L12" s="63" t="s">
        <v>496</v>
      </c>
      <c r="M12" s="63" t="s">
        <v>497</v>
      </c>
      <c r="N12" s="63" t="s">
        <v>498</v>
      </c>
      <c r="O12" s="44">
        <v>1</v>
      </c>
      <c r="P12" s="44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2.75" customHeight="1">
      <c r="A13" s="45" t="s">
        <v>499</v>
      </c>
      <c r="B13" s="46" t="s">
        <v>500</v>
      </c>
      <c r="C13" s="46" t="s">
        <v>501</v>
      </c>
      <c r="D13" s="46" t="s">
        <v>502</v>
      </c>
      <c r="E13" s="46" t="s">
        <v>502</v>
      </c>
      <c r="F13" s="47">
        <v>11.99</v>
      </c>
      <c r="G13" s="48" t="s">
        <v>453</v>
      </c>
      <c r="H13" s="49">
        <v>1</v>
      </c>
      <c r="I13" s="50" t="s">
        <v>454</v>
      </c>
      <c r="J13" s="50">
        <v>2023</v>
      </c>
      <c r="K13" s="51" t="s">
        <v>503</v>
      </c>
      <c r="L13" s="50"/>
      <c r="M13" s="50"/>
      <c r="N13" s="50"/>
      <c r="O13" s="50">
        <v>1</v>
      </c>
      <c r="P13" s="50"/>
      <c r="Q13" s="203" t="s">
        <v>504</v>
      </c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2.75" customHeight="1">
      <c r="A14" s="52"/>
      <c r="B14" s="53"/>
      <c r="C14" s="53"/>
      <c r="D14" s="53"/>
      <c r="E14" s="53"/>
      <c r="F14" s="54"/>
      <c r="G14" s="39"/>
      <c r="H14" s="55"/>
      <c r="I14" s="10"/>
      <c r="J14" s="10"/>
      <c r="K14" s="16"/>
      <c r="L14" s="56" t="s">
        <v>505</v>
      </c>
      <c r="M14" s="56" t="s">
        <v>506</v>
      </c>
      <c r="N14" s="56" t="s">
        <v>507</v>
      </c>
      <c r="O14" s="10">
        <v>1</v>
      </c>
      <c r="P14" s="64" t="s">
        <v>508</v>
      </c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2.75" customHeight="1">
      <c r="A15" s="52"/>
      <c r="B15" s="53"/>
      <c r="C15" s="53"/>
      <c r="D15" s="53"/>
      <c r="E15" s="53"/>
      <c r="F15" s="54"/>
      <c r="G15" s="39"/>
      <c r="H15" s="55"/>
      <c r="I15" s="10"/>
      <c r="J15" s="10"/>
      <c r="K15" s="16"/>
      <c r="L15" s="56" t="s">
        <v>509</v>
      </c>
      <c r="M15" s="56" t="s">
        <v>510</v>
      </c>
      <c r="N15" s="56" t="s">
        <v>511</v>
      </c>
      <c r="O15" s="10">
        <v>1</v>
      </c>
      <c r="P15" s="65" t="s">
        <v>512</v>
      </c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2.75" customHeight="1">
      <c r="A16" s="57"/>
      <c r="B16" s="58"/>
      <c r="C16" s="58"/>
      <c r="D16" s="58"/>
      <c r="E16" s="58"/>
      <c r="F16" s="59"/>
      <c r="G16" s="60"/>
      <c r="H16" s="61"/>
      <c r="I16" s="44"/>
      <c r="J16" s="44"/>
      <c r="K16" s="62"/>
      <c r="L16" s="63" t="s">
        <v>513</v>
      </c>
      <c r="M16" s="63" t="s">
        <v>514</v>
      </c>
      <c r="N16" s="63" t="s">
        <v>515</v>
      </c>
      <c r="O16" s="44">
        <v>1</v>
      </c>
      <c r="P16" s="66" t="s">
        <v>516</v>
      </c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2.75" customHeight="1">
      <c r="A17" s="45" t="s">
        <v>954</v>
      </c>
      <c r="B17" s="46" t="s">
        <v>981</v>
      </c>
      <c r="C17" s="46" t="s">
        <v>982</v>
      </c>
      <c r="D17" s="46" t="s">
        <v>983</v>
      </c>
      <c r="E17" s="46" t="s">
        <v>984</v>
      </c>
      <c r="F17" s="47">
        <v>6000</v>
      </c>
      <c r="G17" s="48" t="s">
        <v>453</v>
      </c>
      <c r="H17" s="49">
        <v>1</v>
      </c>
      <c r="I17" s="50" t="s">
        <v>454</v>
      </c>
      <c r="J17" s="50">
        <v>2020</v>
      </c>
      <c r="K17" s="51"/>
      <c r="L17" s="50"/>
      <c r="M17" s="50"/>
      <c r="N17" s="50"/>
      <c r="O17" s="50">
        <v>1</v>
      </c>
      <c r="P17" s="50"/>
      <c r="Q17" s="203" t="s">
        <v>985</v>
      </c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2.75" customHeight="1">
      <c r="A18" s="67" t="s">
        <v>517</v>
      </c>
      <c r="B18" s="68" t="s">
        <v>518</v>
      </c>
      <c r="C18" s="68" t="s">
        <v>518</v>
      </c>
      <c r="D18" s="68" t="s">
        <v>519</v>
      </c>
      <c r="E18" s="68" t="s">
        <v>518</v>
      </c>
      <c r="F18" s="69">
        <v>2500</v>
      </c>
      <c r="G18" s="69" t="s">
        <v>453</v>
      </c>
      <c r="H18" s="70">
        <v>1</v>
      </c>
      <c r="I18" s="70" t="s">
        <v>454</v>
      </c>
      <c r="J18" s="70" t="s">
        <v>91</v>
      </c>
      <c r="K18" s="68" t="s">
        <v>91</v>
      </c>
      <c r="L18" s="70"/>
      <c r="M18" s="70"/>
      <c r="N18" s="70"/>
      <c r="O18" s="70">
        <v>1</v>
      </c>
      <c r="P18" s="70"/>
      <c r="Q18" s="68" t="s">
        <v>519</v>
      </c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12.75" customHeight="1">
      <c r="A19" s="71" t="s">
        <v>520</v>
      </c>
      <c r="B19" s="72" t="s">
        <v>521</v>
      </c>
      <c r="C19" s="72" t="s">
        <v>522</v>
      </c>
      <c r="D19" s="72" t="s">
        <v>523</v>
      </c>
      <c r="E19" s="72" t="s">
        <v>524</v>
      </c>
      <c r="F19" s="73">
        <v>4930</v>
      </c>
      <c r="G19" s="39" t="s">
        <v>453</v>
      </c>
      <c r="H19" s="13">
        <v>1</v>
      </c>
      <c r="I19" s="10" t="s">
        <v>454</v>
      </c>
      <c r="J19" s="10">
        <v>2023</v>
      </c>
      <c r="K19" s="40" t="s">
        <v>525</v>
      </c>
      <c r="L19" s="10"/>
      <c r="M19" s="10"/>
      <c r="N19" s="10"/>
      <c r="O19" s="10">
        <v>1</v>
      </c>
      <c r="P19" s="10"/>
      <c r="Q19" s="72" t="s">
        <v>991</v>
      </c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12.75" customHeight="1">
      <c r="A20" s="71" t="s">
        <v>526</v>
      </c>
      <c r="B20" s="72" t="s">
        <v>527</v>
      </c>
      <c r="C20" s="72" t="s">
        <v>522</v>
      </c>
      <c r="D20" s="72" t="s">
        <v>528</v>
      </c>
      <c r="E20" s="72" t="s">
        <v>529</v>
      </c>
      <c r="F20" s="73">
        <v>2430</v>
      </c>
      <c r="G20" s="39" t="s">
        <v>453</v>
      </c>
      <c r="H20" s="13">
        <v>0.35499999999999998</v>
      </c>
      <c r="I20" s="13" t="s">
        <v>530</v>
      </c>
      <c r="J20" s="13">
        <v>2023</v>
      </c>
      <c r="K20" s="74" t="s">
        <v>531</v>
      </c>
      <c r="L20" s="13"/>
      <c r="M20" s="13"/>
      <c r="N20" s="13"/>
      <c r="O20" s="10">
        <v>1</v>
      </c>
      <c r="P20" s="10"/>
      <c r="Q20" s="72" t="s">
        <v>992</v>
      </c>
      <c r="R20" s="72"/>
      <c r="S20" s="72"/>
      <c r="T20" s="72"/>
      <c r="U20" s="72"/>
      <c r="V20" s="72"/>
      <c r="W20" s="72"/>
      <c r="X20" s="72"/>
      <c r="Y20" s="72"/>
      <c r="Z20" s="72"/>
    </row>
    <row r="21" spans="1:26" ht="12.75" customHeight="1">
      <c r="A21" s="71" t="s">
        <v>532</v>
      </c>
      <c r="B21" s="72" t="s">
        <v>527</v>
      </c>
      <c r="C21" s="72" t="s">
        <v>522</v>
      </c>
      <c r="D21" s="72" t="s">
        <v>533</v>
      </c>
      <c r="E21" s="72" t="s">
        <v>534</v>
      </c>
      <c r="F21" s="73">
        <v>257.58</v>
      </c>
      <c r="G21" s="39" t="s">
        <v>453</v>
      </c>
      <c r="H21" s="13">
        <v>15</v>
      </c>
      <c r="I21" s="13" t="s">
        <v>530</v>
      </c>
      <c r="J21" s="13">
        <v>2023</v>
      </c>
      <c r="K21" s="74" t="s">
        <v>535</v>
      </c>
      <c r="L21" s="13"/>
      <c r="M21" s="13"/>
      <c r="N21" s="13"/>
      <c r="O21" s="10">
        <v>1</v>
      </c>
      <c r="P21" s="10"/>
      <c r="Q21" s="72" t="s">
        <v>992</v>
      </c>
      <c r="R21" s="72"/>
      <c r="S21" s="72"/>
      <c r="T21" s="72"/>
      <c r="U21" s="72"/>
      <c r="V21" s="72"/>
      <c r="W21" s="72"/>
      <c r="X21" s="72"/>
      <c r="Y21" s="72"/>
      <c r="Z21" s="72"/>
    </row>
    <row r="22" spans="1:26" ht="12.75" customHeight="1">
      <c r="A22" s="75" t="s">
        <v>536</v>
      </c>
      <c r="B22" s="76" t="s">
        <v>537</v>
      </c>
      <c r="C22" s="76" t="s">
        <v>522</v>
      </c>
      <c r="D22" s="76" t="s">
        <v>538</v>
      </c>
      <c r="E22" s="76" t="s">
        <v>539</v>
      </c>
      <c r="F22" s="77" t="s">
        <v>91</v>
      </c>
      <c r="G22" s="78" t="s">
        <v>453</v>
      </c>
      <c r="H22" s="79" t="s">
        <v>91</v>
      </c>
      <c r="I22" s="80" t="s">
        <v>454</v>
      </c>
      <c r="J22" s="81" t="s">
        <v>91</v>
      </c>
      <c r="K22" s="82" t="s">
        <v>91</v>
      </c>
      <c r="L22" s="80"/>
      <c r="M22" s="80"/>
      <c r="N22" s="80"/>
      <c r="O22" s="80">
        <v>1</v>
      </c>
      <c r="P22" s="80"/>
      <c r="Q22" s="72" t="s">
        <v>993</v>
      </c>
      <c r="R22" s="76"/>
      <c r="S22" s="76"/>
      <c r="T22" s="76"/>
      <c r="U22" s="76"/>
      <c r="V22" s="76"/>
      <c r="W22" s="76"/>
      <c r="X22" s="76"/>
      <c r="Y22" s="76"/>
      <c r="Z22" s="76"/>
    </row>
    <row r="23" spans="1:26" ht="12.75" customHeight="1">
      <c r="A23" s="71" t="s">
        <v>540</v>
      </c>
      <c r="B23" s="72" t="s">
        <v>537</v>
      </c>
      <c r="C23" s="72" t="s">
        <v>522</v>
      </c>
      <c r="D23" s="72" t="s">
        <v>541</v>
      </c>
      <c r="E23" s="72" t="s">
        <v>542</v>
      </c>
      <c r="F23" s="73">
        <v>376.3</v>
      </c>
      <c r="G23" s="39" t="s">
        <v>453</v>
      </c>
      <c r="H23" s="13">
        <v>1</v>
      </c>
      <c r="I23" s="10" t="s">
        <v>454</v>
      </c>
      <c r="J23" s="10">
        <v>2023</v>
      </c>
      <c r="K23" s="40" t="s">
        <v>543</v>
      </c>
      <c r="L23" s="10">
        <v>10007.9</v>
      </c>
      <c r="M23" s="10"/>
      <c r="N23" s="10"/>
      <c r="O23" s="10">
        <v>1</v>
      </c>
      <c r="P23" s="10"/>
      <c r="Q23" s="72" t="s">
        <v>994</v>
      </c>
      <c r="R23" s="72"/>
      <c r="S23" s="72"/>
      <c r="T23" s="72"/>
      <c r="U23" s="72"/>
      <c r="V23" s="72"/>
      <c r="W23" s="72"/>
      <c r="X23" s="72"/>
      <c r="Y23" s="72"/>
      <c r="Z23" s="72"/>
    </row>
    <row r="24" spans="1:26" ht="12.75" customHeight="1">
      <c r="A24" s="75" t="s">
        <v>544</v>
      </c>
      <c r="B24" s="76" t="s">
        <v>537</v>
      </c>
      <c r="C24" s="76" t="s">
        <v>522</v>
      </c>
      <c r="D24" s="76" t="s">
        <v>545</v>
      </c>
      <c r="E24" s="76" t="s">
        <v>546</v>
      </c>
      <c r="F24" s="77" t="s">
        <v>91</v>
      </c>
      <c r="G24" s="78" t="s">
        <v>453</v>
      </c>
      <c r="H24" s="79" t="s">
        <v>91</v>
      </c>
      <c r="I24" s="80" t="s">
        <v>454</v>
      </c>
      <c r="J24" s="81" t="s">
        <v>91</v>
      </c>
      <c r="K24" s="82" t="s">
        <v>91</v>
      </c>
      <c r="L24" s="80"/>
      <c r="M24" s="80"/>
      <c r="N24" s="80"/>
      <c r="O24" s="80">
        <v>1</v>
      </c>
      <c r="P24" s="80"/>
      <c r="Q24" s="72" t="s">
        <v>994</v>
      </c>
      <c r="R24" s="76"/>
      <c r="S24" s="76"/>
      <c r="T24" s="76"/>
      <c r="U24" s="76"/>
      <c r="V24" s="76"/>
      <c r="W24" s="76"/>
      <c r="X24" s="76"/>
      <c r="Y24" s="76"/>
      <c r="Z24" s="76"/>
    </row>
    <row r="25" spans="1:26" ht="12.75" customHeight="1">
      <c r="A25" s="71" t="s">
        <v>547</v>
      </c>
      <c r="B25" s="72" t="s">
        <v>537</v>
      </c>
      <c r="C25" s="72" t="s">
        <v>522</v>
      </c>
      <c r="D25" s="72" t="s">
        <v>548</v>
      </c>
      <c r="E25" s="72" t="s">
        <v>549</v>
      </c>
      <c r="F25" s="73">
        <v>721</v>
      </c>
      <c r="G25" s="39" t="s">
        <v>453</v>
      </c>
      <c r="H25" s="13">
        <v>1</v>
      </c>
      <c r="I25" s="10" t="s">
        <v>454</v>
      </c>
      <c r="J25" s="10">
        <v>2023</v>
      </c>
      <c r="K25" s="40" t="s">
        <v>550</v>
      </c>
      <c r="L25" s="10"/>
      <c r="M25" s="10"/>
      <c r="N25" s="10"/>
      <c r="O25" s="10">
        <v>1</v>
      </c>
      <c r="P25" s="10"/>
      <c r="Q25" s="72" t="s">
        <v>995</v>
      </c>
      <c r="R25" s="72"/>
      <c r="S25" s="72"/>
      <c r="T25" s="72"/>
      <c r="U25" s="72"/>
      <c r="V25" s="72"/>
      <c r="W25" s="72"/>
      <c r="X25" s="72"/>
      <c r="Y25" s="72"/>
      <c r="Z25" s="72"/>
    </row>
    <row r="26" spans="1:26" ht="12.75" customHeight="1">
      <c r="A26" s="29" t="s">
        <v>551</v>
      </c>
      <c r="B26" s="16" t="s">
        <v>552</v>
      </c>
      <c r="C26" s="16" t="s">
        <v>553</v>
      </c>
      <c r="D26" s="16" t="s">
        <v>554</v>
      </c>
      <c r="E26" s="16" t="s">
        <v>554</v>
      </c>
      <c r="F26" s="39">
        <v>16107</v>
      </c>
      <c r="G26" s="39" t="s">
        <v>453</v>
      </c>
      <c r="H26" s="10">
        <v>1</v>
      </c>
      <c r="I26" s="10" t="s">
        <v>454</v>
      </c>
      <c r="J26" s="10">
        <v>2023</v>
      </c>
      <c r="K26" s="40" t="s">
        <v>555</v>
      </c>
      <c r="L26" s="10"/>
      <c r="M26" s="10"/>
      <c r="N26" s="10"/>
      <c r="O26" s="10">
        <v>1</v>
      </c>
      <c r="P26" s="10"/>
      <c r="Q26" s="16" t="s">
        <v>996</v>
      </c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29" t="s">
        <v>556</v>
      </c>
      <c r="B27" s="16" t="s">
        <v>557</v>
      </c>
      <c r="C27" s="16" t="s">
        <v>553</v>
      </c>
      <c r="D27" s="16" t="s">
        <v>558</v>
      </c>
      <c r="E27" s="16" t="s">
        <v>559</v>
      </c>
      <c r="F27" s="39">
        <v>1500</v>
      </c>
      <c r="G27" s="39" t="s">
        <v>453</v>
      </c>
      <c r="H27" s="10">
        <v>1</v>
      </c>
      <c r="I27" s="10" t="s">
        <v>454</v>
      </c>
      <c r="J27" s="10">
        <v>2023</v>
      </c>
      <c r="K27" s="40" t="s">
        <v>560</v>
      </c>
      <c r="L27" s="10"/>
      <c r="M27" s="10"/>
      <c r="N27" s="10"/>
      <c r="O27" s="10">
        <v>1</v>
      </c>
      <c r="P27" s="10"/>
      <c r="Q27" s="16" t="s">
        <v>997</v>
      </c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>
      <c r="A28" s="83" t="s">
        <v>561</v>
      </c>
      <c r="B28" s="84" t="s">
        <v>562</v>
      </c>
      <c r="C28" s="84" t="s">
        <v>563</v>
      </c>
      <c r="D28" s="84" t="s">
        <v>564</v>
      </c>
      <c r="E28" s="84" t="s">
        <v>565</v>
      </c>
      <c r="F28" s="48">
        <v>1446.3</v>
      </c>
      <c r="G28" s="48" t="s">
        <v>453</v>
      </c>
      <c r="H28" s="50">
        <v>1</v>
      </c>
      <c r="I28" s="50" t="s">
        <v>454</v>
      </c>
      <c r="J28" s="50">
        <v>2023</v>
      </c>
      <c r="K28" s="51" t="s">
        <v>566</v>
      </c>
      <c r="L28" s="50"/>
      <c r="M28" s="50"/>
      <c r="N28" s="50"/>
      <c r="O28" s="50">
        <v>1</v>
      </c>
      <c r="P28" s="50"/>
      <c r="Q28" s="84" t="s">
        <v>998</v>
      </c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12.75" customHeight="1">
      <c r="A29" s="85"/>
      <c r="B29" s="16"/>
      <c r="C29" s="16"/>
      <c r="D29" s="16"/>
      <c r="E29" s="16"/>
      <c r="F29" s="39"/>
      <c r="G29" s="39"/>
      <c r="H29" s="10"/>
      <c r="I29" s="10"/>
      <c r="J29" s="10"/>
      <c r="K29" s="16"/>
      <c r="L29" s="56" t="s">
        <v>567</v>
      </c>
      <c r="M29" s="56" t="s">
        <v>568</v>
      </c>
      <c r="N29" s="56" t="s">
        <v>569</v>
      </c>
      <c r="O29" s="30">
        <v>1</v>
      </c>
      <c r="P29" s="65" t="s">
        <v>570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>
      <c r="A30" s="86"/>
      <c r="B30" s="62"/>
      <c r="C30" s="62"/>
      <c r="D30" s="62"/>
      <c r="E30" s="62"/>
      <c r="F30" s="60"/>
      <c r="G30" s="60"/>
      <c r="H30" s="44"/>
      <c r="I30" s="44"/>
      <c r="J30" s="44"/>
      <c r="K30" s="62"/>
      <c r="L30" s="63" t="s">
        <v>571</v>
      </c>
      <c r="M30" s="63" t="s">
        <v>572</v>
      </c>
      <c r="N30" s="63" t="s">
        <v>573</v>
      </c>
      <c r="O30" s="63"/>
      <c r="P30" s="66"/>
      <c r="Q30" s="204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2.75" customHeight="1">
      <c r="A31" s="99" t="s">
        <v>947</v>
      </c>
      <c r="B31" s="92" t="s">
        <v>606</v>
      </c>
      <c r="C31" s="92" t="s">
        <v>948</v>
      </c>
      <c r="D31" s="92" t="s">
        <v>948</v>
      </c>
      <c r="E31" s="92">
        <v>0</v>
      </c>
      <c r="F31" s="93">
        <v>0</v>
      </c>
      <c r="G31" s="39" t="s">
        <v>453</v>
      </c>
      <c r="H31" s="94">
        <v>0</v>
      </c>
      <c r="I31" s="10" t="s">
        <v>454</v>
      </c>
      <c r="J31" s="104">
        <v>2023</v>
      </c>
      <c r="K31" s="40" t="s">
        <v>948</v>
      </c>
      <c r="L31" s="10"/>
      <c r="M31" s="10"/>
      <c r="N31" s="10"/>
      <c r="O31" s="10">
        <v>1</v>
      </c>
      <c r="P31" s="10"/>
      <c r="Q31" s="205" t="s">
        <v>999</v>
      </c>
      <c r="R31" s="92"/>
      <c r="S31" s="92"/>
      <c r="T31" s="92"/>
      <c r="U31" s="92"/>
      <c r="V31" s="92"/>
      <c r="W31" s="92"/>
      <c r="X31" s="92"/>
      <c r="Y31" s="92"/>
      <c r="Z31" s="92"/>
    </row>
    <row r="32" spans="1:26" ht="12.75" customHeight="1">
      <c r="A32" s="87" t="s">
        <v>574</v>
      </c>
      <c r="B32" s="88" t="s">
        <v>575</v>
      </c>
      <c r="C32" s="88" t="s">
        <v>576</v>
      </c>
      <c r="D32" s="88" t="s">
        <v>577</v>
      </c>
      <c r="E32" s="88">
        <v>20002694</v>
      </c>
      <c r="F32" s="89">
        <v>1166</v>
      </c>
      <c r="G32" s="48" t="s">
        <v>453</v>
      </c>
      <c r="H32" s="90">
        <v>1</v>
      </c>
      <c r="I32" s="50" t="s">
        <v>454</v>
      </c>
      <c r="J32" s="50">
        <v>2023</v>
      </c>
      <c r="K32" s="51" t="s">
        <v>578</v>
      </c>
      <c r="L32" s="50"/>
      <c r="M32" s="50"/>
      <c r="N32" s="50"/>
      <c r="O32" s="50">
        <v>1</v>
      </c>
      <c r="P32" s="50"/>
      <c r="Q32" s="206" t="s">
        <v>579</v>
      </c>
      <c r="R32" s="88"/>
      <c r="S32" s="88"/>
      <c r="T32" s="88"/>
      <c r="U32" s="88"/>
      <c r="V32" s="88"/>
      <c r="W32" s="88"/>
      <c r="X32" s="88"/>
      <c r="Y32" s="88"/>
      <c r="Z32" s="88"/>
    </row>
    <row r="33" spans="1:26" ht="12.75" customHeight="1">
      <c r="A33" s="91"/>
      <c r="B33" s="92"/>
      <c r="C33" s="92"/>
      <c r="D33" s="92"/>
      <c r="E33" s="92"/>
      <c r="F33" s="93"/>
      <c r="G33" s="39"/>
      <c r="H33" s="94"/>
      <c r="I33" s="10"/>
      <c r="J33" s="10"/>
      <c r="K33" s="16"/>
      <c r="L33" s="56" t="s">
        <v>580</v>
      </c>
      <c r="M33" s="56" t="s">
        <v>581</v>
      </c>
      <c r="N33" s="56" t="s">
        <v>582</v>
      </c>
      <c r="O33" s="10"/>
      <c r="P33" s="10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spans="1:26" ht="12.75" customHeight="1">
      <c r="A34" s="91"/>
      <c r="B34" s="92"/>
      <c r="C34" s="92"/>
      <c r="D34" s="92"/>
      <c r="E34" s="92"/>
      <c r="F34" s="93"/>
      <c r="G34" s="39"/>
      <c r="H34" s="94"/>
      <c r="I34" s="10"/>
      <c r="J34" s="10"/>
      <c r="K34" s="16"/>
      <c r="L34" s="56" t="s">
        <v>583</v>
      </c>
      <c r="M34" s="56" t="s">
        <v>584</v>
      </c>
      <c r="N34" s="56" t="s">
        <v>585</v>
      </c>
      <c r="O34" s="10"/>
      <c r="P34" s="10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spans="1:26" ht="12.75" customHeight="1">
      <c r="A35" s="91"/>
      <c r="B35" s="92"/>
      <c r="C35" s="92"/>
      <c r="D35" s="92"/>
      <c r="E35" s="92"/>
      <c r="F35" s="93"/>
      <c r="G35" s="39"/>
      <c r="H35" s="94"/>
      <c r="I35" s="10"/>
      <c r="J35" s="10"/>
      <c r="K35" s="16"/>
      <c r="L35" s="56" t="s">
        <v>586</v>
      </c>
      <c r="M35" s="56" t="s">
        <v>587</v>
      </c>
      <c r="N35" s="56" t="s">
        <v>588</v>
      </c>
      <c r="O35" s="10"/>
      <c r="P35" s="10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spans="1:26" ht="12.75" customHeight="1">
      <c r="A36" s="91"/>
      <c r="B36" s="92"/>
      <c r="C36" s="92"/>
      <c r="D36" s="92"/>
      <c r="E36" s="92"/>
      <c r="F36" s="93"/>
      <c r="G36" s="39"/>
      <c r="H36" s="94"/>
      <c r="I36" s="10"/>
      <c r="J36" s="10"/>
      <c r="K36" s="16"/>
      <c r="L36" s="56" t="s">
        <v>589</v>
      </c>
      <c r="M36" s="56" t="s">
        <v>590</v>
      </c>
      <c r="N36" s="56" t="s">
        <v>591</v>
      </c>
      <c r="O36" s="10"/>
      <c r="P36" s="10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spans="1:26" ht="12.75" customHeight="1">
      <c r="A37" s="91"/>
      <c r="B37" s="92"/>
      <c r="C37" s="92"/>
      <c r="D37" s="92"/>
      <c r="E37" s="92"/>
      <c r="F37" s="93"/>
      <c r="G37" s="39"/>
      <c r="H37" s="94"/>
      <c r="I37" s="10"/>
      <c r="J37" s="10"/>
      <c r="K37" s="16"/>
      <c r="L37" s="56" t="s">
        <v>592</v>
      </c>
      <c r="M37" s="56" t="s">
        <v>593</v>
      </c>
      <c r="N37" s="56" t="s">
        <v>594</v>
      </c>
      <c r="O37" s="10"/>
      <c r="P37" s="10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6" ht="12.75" customHeight="1">
      <c r="A38" s="91"/>
      <c r="B38" s="92"/>
      <c r="C38" s="92"/>
      <c r="D38" s="92"/>
      <c r="E38" s="92"/>
      <c r="F38" s="93"/>
      <c r="G38" s="39"/>
      <c r="H38" s="94"/>
      <c r="I38" s="10"/>
      <c r="J38" s="10"/>
      <c r="K38" s="16"/>
      <c r="L38" s="56" t="s">
        <v>595</v>
      </c>
      <c r="M38" s="56" t="s">
        <v>596</v>
      </c>
      <c r="N38" s="56" t="s">
        <v>597</v>
      </c>
      <c r="O38" s="10"/>
      <c r="P38" s="10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spans="1:26" ht="12.75" customHeight="1">
      <c r="A39" s="95"/>
      <c r="B39" s="96"/>
      <c r="C39" s="96"/>
      <c r="D39" s="96"/>
      <c r="E39" s="96"/>
      <c r="F39" s="97"/>
      <c r="G39" s="60"/>
      <c r="H39" s="98"/>
      <c r="I39" s="44"/>
      <c r="J39" s="44"/>
      <c r="K39" s="62"/>
      <c r="L39" s="63" t="s">
        <v>598</v>
      </c>
      <c r="M39" s="63" t="s">
        <v>599</v>
      </c>
      <c r="N39" s="63" t="s">
        <v>600</v>
      </c>
      <c r="O39" s="44"/>
      <c r="P39" s="44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ht="12.75" customHeight="1">
      <c r="A40" s="99" t="s">
        <v>601</v>
      </c>
      <c r="B40" s="92" t="s">
        <v>602</v>
      </c>
      <c r="C40" s="92" t="s">
        <v>576</v>
      </c>
      <c r="D40" s="92" t="s">
        <v>603</v>
      </c>
      <c r="E40" s="92">
        <v>25000631</v>
      </c>
      <c r="F40" s="93">
        <v>83</v>
      </c>
      <c r="G40" s="39" t="s">
        <v>453</v>
      </c>
      <c r="H40" s="94">
        <v>1</v>
      </c>
      <c r="I40" s="10" t="s">
        <v>454</v>
      </c>
      <c r="J40" s="10">
        <v>2023</v>
      </c>
      <c r="K40" s="40" t="s">
        <v>604</v>
      </c>
      <c r="L40" s="10"/>
      <c r="M40" s="10"/>
      <c r="N40" s="10"/>
      <c r="O40" s="10">
        <v>1</v>
      </c>
      <c r="P40" s="10"/>
      <c r="Q40" s="92" t="s">
        <v>602</v>
      </c>
      <c r="R40" s="92"/>
      <c r="S40" s="92"/>
      <c r="T40" s="92"/>
      <c r="U40" s="92"/>
      <c r="V40" s="92"/>
      <c r="W40" s="92"/>
      <c r="X40" s="92"/>
      <c r="Y40" s="92"/>
      <c r="Z40" s="92"/>
    </row>
    <row r="41" spans="1:26" ht="12.75" customHeight="1">
      <c r="A41" s="100" t="s">
        <v>605</v>
      </c>
      <c r="B41" s="101" t="s">
        <v>606</v>
      </c>
      <c r="C41" s="101" t="s">
        <v>607</v>
      </c>
      <c r="D41" s="101" t="s">
        <v>608</v>
      </c>
      <c r="E41" s="101" t="s">
        <v>609</v>
      </c>
      <c r="F41" s="102" t="s">
        <v>91</v>
      </c>
      <c r="G41" s="78" t="s">
        <v>453</v>
      </c>
      <c r="H41" s="103">
        <v>20</v>
      </c>
      <c r="I41" s="80" t="s">
        <v>454</v>
      </c>
      <c r="J41" s="81" t="s">
        <v>91</v>
      </c>
      <c r="K41" s="82" t="s">
        <v>91</v>
      </c>
      <c r="L41" s="80"/>
      <c r="M41" s="80"/>
      <c r="N41" s="80"/>
      <c r="O41" s="80">
        <v>1</v>
      </c>
      <c r="P41" s="80"/>
      <c r="Q41" s="205" t="s">
        <v>999</v>
      </c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 ht="12.75" customHeight="1">
      <c r="A42" s="99" t="s">
        <v>610</v>
      </c>
      <c r="B42" s="92" t="s">
        <v>606</v>
      </c>
      <c r="C42" s="92" t="s">
        <v>611</v>
      </c>
      <c r="D42" s="92" t="s">
        <v>612</v>
      </c>
      <c r="E42" s="92">
        <v>7695101</v>
      </c>
      <c r="F42" s="93">
        <v>13.5</v>
      </c>
      <c r="G42" s="39" t="s">
        <v>453</v>
      </c>
      <c r="H42" s="94">
        <v>10</v>
      </c>
      <c r="I42" s="10" t="s">
        <v>454</v>
      </c>
      <c r="J42" s="104">
        <v>2023</v>
      </c>
      <c r="K42" s="40" t="s">
        <v>613</v>
      </c>
      <c r="L42" s="10"/>
      <c r="M42" s="10"/>
      <c r="N42" s="10"/>
      <c r="O42" s="10">
        <v>1</v>
      </c>
      <c r="P42" s="10"/>
      <c r="Q42" s="205" t="s">
        <v>999</v>
      </c>
      <c r="R42" s="92"/>
      <c r="S42" s="92"/>
      <c r="T42" s="92"/>
      <c r="U42" s="92"/>
      <c r="V42" s="92"/>
      <c r="W42" s="92"/>
      <c r="X42" s="92"/>
      <c r="Y42" s="92"/>
      <c r="Z42" s="92"/>
    </row>
    <row r="43" spans="1:26" ht="12.75" customHeight="1">
      <c r="A43" s="99" t="s">
        <v>614</v>
      </c>
      <c r="B43" s="88" t="s">
        <v>575</v>
      </c>
      <c r="C43" s="92" t="s">
        <v>576</v>
      </c>
      <c r="D43" s="92" t="s">
        <v>615</v>
      </c>
      <c r="E43" s="92">
        <v>20027388</v>
      </c>
      <c r="F43" s="93">
        <v>787</v>
      </c>
      <c r="G43" s="39" t="s">
        <v>453</v>
      </c>
      <c r="H43" s="94">
        <v>2</v>
      </c>
      <c r="I43" s="10" t="s">
        <v>454</v>
      </c>
      <c r="J43" s="10">
        <v>2023</v>
      </c>
      <c r="K43" s="40" t="s">
        <v>616</v>
      </c>
      <c r="L43" s="10"/>
      <c r="M43" s="10"/>
      <c r="N43" s="10"/>
      <c r="O43" s="10">
        <v>1</v>
      </c>
      <c r="P43" s="10"/>
      <c r="Q43" s="205" t="s">
        <v>1000</v>
      </c>
      <c r="R43" s="92"/>
      <c r="S43" s="92"/>
      <c r="T43" s="92"/>
      <c r="U43" s="92"/>
      <c r="V43" s="92"/>
      <c r="W43" s="92"/>
      <c r="X43" s="92"/>
      <c r="Y43" s="92"/>
      <c r="Z43" s="92"/>
    </row>
    <row r="44" spans="1:26" ht="12.75" customHeight="1">
      <c r="A44" s="99" t="s">
        <v>617</v>
      </c>
      <c r="B44" s="92" t="s">
        <v>618</v>
      </c>
      <c r="C44" s="92" t="s">
        <v>576</v>
      </c>
      <c r="D44" s="92" t="s">
        <v>619</v>
      </c>
      <c r="E44" s="92">
        <v>20103426</v>
      </c>
      <c r="F44" s="93">
        <v>293</v>
      </c>
      <c r="G44" s="39" t="s">
        <v>453</v>
      </c>
      <c r="H44" s="94">
        <v>1</v>
      </c>
      <c r="I44" s="10" t="s">
        <v>454</v>
      </c>
      <c r="J44" s="10">
        <v>2023</v>
      </c>
      <c r="K44" s="40" t="s">
        <v>620</v>
      </c>
      <c r="L44" s="10"/>
      <c r="M44" s="10"/>
      <c r="N44" s="10"/>
      <c r="O44" s="10">
        <v>1</v>
      </c>
      <c r="P44" s="10"/>
      <c r="Q44" s="205" t="s">
        <v>1001</v>
      </c>
      <c r="R44" s="92"/>
      <c r="S44" s="92"/>
      <c r="T44" s="92"/>
      <c r="U44" s="92"/>
      <c r="V44" s="92"/>
      <c r="W44" s="92"/>
      <c r="X44" s="92"/>
      <c r="Y44" s="92"/>
      <c r="Z44" s="92"/>
    </row>
    <row r="45" spans="1:26" ht="12.75" customHeight="1">
      <c r="A45" s="99" t="s">
        <v>621</v>
      </c>
      <c r="B45" s="92" t="s">
        <v>618</v>
      </c>
      <c r="C45" s="92" t="s">
        <v>576</v>
      </c>
      <c r="D45" s="92" t="s">
        <v>622</v>
      </c>
      <c r="E45" s="92">
        <v>20112966</v>
      </c>
      <c r="F45" s="93">
        <v>58</v>
      </c>
      <c r="G45" s="39" t="s">
        <v>453</v>
      </c>
      <c r="H45" s="94">
        <v>1</v>
      </c>
      <c r="I45" s="10" t="s">
        <v>454</v>
      </c>
      <c r="J45" s="10">
        <v>2023</v>
      </c>
      <c r="K45" s="40" t="s">
        <v>623</v>
      </c>
      <c r="L45" s="10"/>
      <c r="M45" s="10"/>
      <c r="N45" s="10"/>
      <c r="O45" s="10">
        <v>1</v>
      </c>
      <c r="P45" s="10"/>
      <c r="Q45" s="205" t="s">
        <v>1002</v>
      </c>
      <c r="R45" s="92"/>
      <c r="S45" s="92"/>
      <c r="T45" s="92"/>
      <c r="U45" s="92"/>
      <c r="V45" s="92"/>
      <c r="W45" s="92"/>
      <c r="X45" s="92"/>
      <c r="Y45" s="92"/>
      <c r="Z45" s="92"/>
    </row>
    <row r="46" spans="1:26" ht="12.75" customHeight="1">
      <c r="A46" s="99" t="s">
        <v>624</v>
      </c>
      <c r="B46" s="92" t="s">
        <v>606</v>
      </c>
      <c r="C46" s="92" t="s">
        <v>611</v>
      </c>
      <c r="D46" s="92" t="s">
        <v>612</v>
      </c>
      <c r="E46" s="92">
        <v>9197515</v>
      </c>
      <c r="F46" s="93">
        <v>4.5999999999999996</v>
      </c>
      <c r="G46" s="39" t="s">
        <v>453</v>
      </c>
      <c r="H46" s="103">
        <v>1</v>
      </c>
      <c r="I46" s="10" t="s">
        <v>454</v>
      </c>
      <c r="J46" s="104">
        <v>2023</v>
      </c>
      <c r="K46" s="40" t="s">
        <v>625</v>
      </c>
      <c r="L46" s="10"/>
      <c r="M46" s="10"/>
      <c r="N46" s="10"/>
      <c r="O46" s="10">
        <v>1</v>
      </c>
      <c r="P46" s="10"/>
      <c r="Q46" s="205" t="s">
        <v>999</v>
      </c>
      <c r="R46" s="92"/>
      <c r="S46" s="92"/>
      <c r="T46" s="92"/>
      <c r="U46" s="92"/>
      <c r="V46" s="92"/>
      <c r="W46" s="92"/>
      <c r="X46" s="92"/>
      <c r="Y46" s="92"/>
      <c r="Z46" s="92"/>
    </row>
    <row r="47" spans="1:26" ht="12.75" customHeight="1">
      <c r="A47" s="99" t="s">
        <v>626</v>
      </c>
      <c r="B47" s="92" t="s">
        <v>606</v>
      </c>
      <c r="C47" s="92" t="s">
        <v>611</v>
      </c>
      <c r="D47" s="92" t="s">
        <v>627</v>
      </c>
      <c r="E47" s="92">
        <v>7019638</v>
      </c>
      <c r="F47" s="93">
        <v>10.199999999999999</v>
      </c>
      <c r="G47" s="39" t="s">
        <v>453</v>
      </c>
      <c r="H47" s="103">
        <v>1</v>
      </c>
      <c r="I47" s="10" t="s">
        <v>454</v>
      </c>
      <c r="J47" s="104">
        <v>2023</v>
      </c>
      <c r="K47" s="40" t="s">
        <v>628</v>
      </c>
      <c r="L47" s="10"/>
      <c r="M47" s="10"/>
      <c r="N47" s="10"/>
      <c r="O47" s="10">
        <v>1</v>
      </c>
      <c r="P47" s="10"/>
      <c r="Q47" s="205" t="s">
        <v>999</v>
      </c>
      <c r="R47" s="92"/>
      <c r="S47" s="92"/>
      <c r="T47" s="92"/>
      <c r="U47" s="92"/>
      <c r="V47" s="92"/>
      <c r="W47" s="92"/>
      <c r="X47" s="92"/>
      <c r="Y47" s="92"/>
      <c r="Z47" s="92"/>
    </row>
    <row r="48" spans="1:26" ht="12.75" customHeight="1">
      <c r="A48" s="99" t="s">
        <v>629</v>
      </c>
      <c r="B48" s="92" t="s">
        <v>606</v>
      </c>
      <c r="C48" s="92" t="s">
        <v>630</v>
      </c>
      <c r="D48" s="92" t="s">
        <v>631</v>
      </c>
      <c r="E48" s="92" t="s">
        <v>632</v>
      </c>
      <c r="F48" s="93">
        <v>6.5</v>
      </c>
      <c r="G48" s="39" t="s">
        <v>453</v>
      </c>
      <c r="H48" s="94">
        <v>1</v>
      </c>
      <c r="I48" s="10" t="s">
        <v>454</v>
      </c>
      <c r="J48" s="10">
        <v>2023</v>
      </c>
      <c r="K48" s="40" t="s">
        <v>633</v>
      </c>
      <c r="L48" s="10"/>
      <c r="M48" s="10"/>
      <c r="N48" s="10"/>
      <c r="O48" s="10">
        <v>1</v>
      </c>
      <c r="P48" s="10"/>
      <c r="Q48" s="205" t="s">
        <v>999</v>
      </c>
      <c r="R48" s="92"/>
      <c r="S48" s="92"/>
      <c r="T48" s="92"/>
      <c r="U48" s="92"/>
      <c r="V48" s="92"/>
      <c r="W48" s="92"/>
      <c r="X48" s="92"/>
      <c r="Y48" s="92"/>
      <c r="Z48" s="92"/>
    </row>
    <row r="49" spans="1:26" ht="12.75" customHeight="1">
      <c r="A49" s="29" t="s">
        <v>634</v>
      </c>
      <c r="B49" s="16" t="s">
        <v>635</v>
      </c>
      <c r="C49" s="16" t="s">
        <v>636</v>
      </c>
      <c r="D49" s="16" t="s">
        <v>637</v>
      </c>
      <c r="E49" s="16" t="s">
        <v>638</v>
      </c>
      <c r="F49" s="39">
        <v>299</v>
      </c>
      <c r="G49" s="39" t="s">
        <v>453</v>
      </c>
      <c r="H49" s="10">
        <v>1</v>
      </c>
      <c r="I49" s="10" t="s">
        <v>454</v>
      </c>
      <c r="J49" s="10">
        <v>2023</v>
      </c>
      <c r="K49" s="40" t="s">
        <v>639</v>
      </c>
      <c r="L49" s="10"/>
      <c r="M49" s="10"/>
      <c r="N49" s="10"/>
      <c r="O49" s="10">
        <v>1</v>
      </c>
      <c r="P49" s="10"/>
      <c r="Q49" s="182" t="s">
        <v>1003</v>
      </c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>
      <c r="A50" s="105" t="s">
        <v>640</v>
      </c>
      <c r="B50" s="62" t="s">
        <v>641</v>
      </c>
      <c r="C50" s="62" t="s">
        <v>642</v>
      </c>
      <c r="D50" s="62" t="s">
        <v>643</v>
      </c>
      <c r="E50" s="62">
        <v>5650</v>
      </c>
      <c r="F50" s="60">
        <v>1520</v>
      </c>
      <c r="G50" s="60" t="s">
        <v>453</v>
      </c>
      <c r="H50" s="44">
        <v>1</v>
      </c>
      <c r="I50" s="44" t="s">
        <v>454</v>
      </c>
      <c r="J50" s="44">
        <v>2023</v>
      </c>
      <c r="K50" s="106" t="s">
        <v>644</v>
      </c>
      <c r="L50" s="44"/>
      <c r="M50" s="44"/>
      <c r="N50" s="44"/>
      <c r="O50" s="44">
        <v>1</v>
      </c>
      <c r="P50" s="44"/>
      <c r="Q50" s="207" t="s">
        <v>1004</v>
      </c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2.75" customHeight="1">
      <c r="A51" s="107" t="s">
        <v>645</v>
      </c>
      <c r="B51" s="108" t="s">
        <v>646</v>
      </c>
      <c r="C51" s="108" t="s">
        <v>647</v>
      </c>
      <c r="D51" s="108" t="s">
        <v>648</v>
      </c>
      <c r="E51" s="108" t="s">
        <v>649</v>
      </c>
      <c r="F51" s="109">
        <v>163.96</v>
      </c>
      <c r="G51" s="39" t="s">
        <v>453</v>
      </c>
      <c r="H51" s="12">
        <v>100</v>
      </c>
      <c r="I51" s="10" t="s">
        <v>454</v>
      </c>
      <c r="J51" s="10">
        <v>2023</v>
      </c>
      <c r="K51" s="40" t="s">
        <v>650</v>
      </c>
      <c r="L51" s="10"/>
      <c r="M51" s="10"/>
      <c r="N51" s="10"/>
      <c r="O51" s="108"/>
      <c r="P51" s="108"/>
      <c r="Q51" s="208" t="s">
        <v>646</v>
      </c>
      <c r="R51" s="108"/>
      <c r="S51" s="108"/>
      <c r="T51" s="108"/>
      <c r="U51" s="108"/>
      <c r="V51" s="108"/>
      <c r="W51" s="108"/>
      <c r="X51" s="108"/>
      <c r="Y51" s="108"/>
      <c r="Z51" s="108"/>
    </row>
    <row r="52" spans="1:26" ht="12.75" customHeight="1">
      <c r="A52" s="110"/>
      <c r="B52" s="111"/>
      <c r="C52" s="111"/>
      <c r="D52" s="111"/>
      <c r="E52" s="111"/>
      <c r="F52" s="112"/>
      <c r="G52" s="60"/>
      <c r="H52" s="113"/>
      <c r="I52" s="44"/>
      <c r="J52" s="44"/>
      <c r="K52" s="62"/>
      <c r="L52" s="44" t="s">
        <v>651</v>
      </c>
      <c r="M52" s="44"/>
      <c r="N52" s="44"/>
      <c r="O52" s="44">
        <v>1.1299999999999999</v>
      </c>
      <c r="P52" s="44" t="s">
        <v>652</v>
      </c>
      <c r="Q52" s="111" t="s">
        <v>653</v>
      </c>
      <c r="R52" s="111"/>
      <c r="S52" s="111"/>
      <c r="T52" s="111"/>
      <c r="U52" s="111"/>
      <c r="V52" s="111"/>
      <c r="W52" s="111"/>
      <c r="X52" s="111"/>
      <c r="Y52" s="111"/>
      <c r="Z52" s="111"/>
    </row>
    <row r="53" spans="1:26" ht="12.75" customHeight="1">
      <c r="A53" s="114" t="s">
        <v>654</v>
      </c>
      <c r="B53" s="115" t="s">
        <v>646</v>
      </c>
      <c r="C53" s="115" t="s">
        <v>647</v>
      </c>
      <c r="D53" s="115" t="s">
        <v>648</v>
      </c>
      <c r="E53" s="115" t="s">
        <v>649</v>
      </c>
      <c r="F53" s="116">
        <v>163.96</v>
      </c>
      <c r="G53" s="48" t="s">
        <v>453</v>
      </c>
      <c r="H53" s="117">
        <v>100</v>
      </c>
      <c r="I53" s="50" t="s">
        <v>454</v>
      </c>
      <c r="J53" s="10">
        <v>2023</v>
      </c>
      <c r="K53" s="51" t="s">
        <v>650</v>
      </c>
      <c r="L53" s="50"/>
      <c r="M53" s="50"/>
      <c r="N53" s="50"/>
      <c r="O53" s="115"/>
      <c r="P53" s="115"/>
      <c r="Q53" s="208" t="s">
        <v>646</v>
      </c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6" ht="12.75" customHeight="1">
      <c r="A54" s="110"/>
      <c r="B54" s="111"/>
      <c r="C54" s="111"/>
      <c r="D54" s="111"/>
      <c r="E54" s="111"/>
      <c r="F54" s="112"/>
      <c r="G54" s="60"/>
      <c r="H54" s="113"/>
      <c r="I54" s="44"/>
      <c r="J54" s="44"/>
      <c r="K54" s="62"/>
      <c r="L54" s="44" t="s">
        <v>651</v>
      </c>
      <c r="M54" s="44"/>
      <c r="N54" s="44"/>
      <c r="O54" s="44">
        <v>0.9939768241436393</v>
      </c>
      <c r="P54" s="44" t="s">
        <v>652</v>
      </c>
      <c r="Q54" s="111" t="s">
        <v>653</v>
      </c>
      <c r="R54" s="111"/>
      <c r="S54" s="111"/>
      <c r="T54" s="111"/>
      <c r="U54" s="111"/>
      <c r="V54" s="111"/>
      <c r="W54" s="111"/>
      <c r="X54" s="111"/>
      <c r="Y54" s="111"/>
      <c r="Z54" s="111"/>
    </row>
    <row r="55" spans="1:26" ht="12.75" customHeight="1">
      <c r="A55" s="114" t="s">
        <v>655</v>
      </c>
      <c r="B55" s="115" t="s">
        <v>646</v>
      </c>
      <c r="C55" s="115" t="s">
        <v>656</v>
      </c>
      <c r="D55" s="115" t="s">
        <v>657</v>
      </c>
      <c r="E55" s="115">
        <v>85020</v>
      </c>
      <c r="F55" s="116">
        <v>391.24</v>
      </c>
      <c r="G55" s="48" t="s">
        <v>453</v>
      </c>
      <c r="H55" s="117">
        <v>1</v>
      </c>
      <c r="I55" s="50" t="s">
        <v>454</v>
      </c>
      <c r="J55" s="50">
        <v>2023</v>
      </c>
      <c r="K55" s="51" t="s">
        <v>658</v>
      </c>
      <c r="L55" s="50"/>
      <c r="M55" s="50"/>
      <c r="N55" s="50"/>
      <c r="O55" s="115"/>
      <c r="P55" s="115"/>
      <c r="Q55" s="209" t="s">
        <v>1005</v>
      </c>
      <c r="R55" s="115"/>
      <c r="S55" s="115"/>
      <c r="T55" s="115"/>
      <c r="U55" s="115"/>
      <c r="V55" s="115"/>
      <c r="W55" s="115"/>
      <c r="X55" s="115"/>
      <c r="Y55" s="115"/>
      <c r="Z55" s="115"/>
    </row>
    <row r="56" spans="1:26" ht="12.75" customHeight="1">
      <c r="A56" s="110"/>
      <c r="B56" s="111"/>
      <c r="C56" s="111"/>
      <c r="D56" s="111"/>
      <c r="E56" s="111"/>
      <c r="F56" s="112"/>
      <c r="G56" s="60"/>
      <c r="H56" s="113"/>
      <c r="I56" s="44"/>
      <c r="J56" s="44"/>
      <c r="K56" s="62"/>
      <c r="L56" s="44" t="s">
        <v>651</v>
      </c>
      <c r="M56" s="44"/>
      <c r="N56" s="44"/>
      <c r="O56" s="44">
        <v>0.99873429767795996</v>
      </c>
      <c r="P56" s="44" t="s">
        <v>652</v>
      </c>
      <c r="Q56" s="111" t="s">
        <v>653</v>
      </c>
      <c r="R56" s="111"/>
      <c r="S56" s="111"/>
      <c r="T56" s="111"/>
      <c r="U56" s="111"/>
      <c r="V56" s="111"/>
      <c r="W56" s="111"/>
      <c r="X56" s="111"/>
      <c r="Y56" s="111"/>
      <c r="Z56" s="111"/>
    </row>
    <row r="57" spans="1:26" ht="12.75" customHeight="1">
      <c r="A57" s="114" t="s">
        <v>659</v>
      </c>
      <c r="B57" s="115" t="s">
        <v>646</v>
      </c>
      <c r="C57" s="115" t="s">
        <v>656</v>
      </c>
      <c r="D57" s="115" t="s">
        <v>660</v>
      </c>
      <c r="E57" s="115">
        <v>82520</v>
      </c>
      <c r="F57" s="116">
        <v>324.74</v>
      </c>
      <c r="G57" s="48" t="s">
        <v>453</v>
      </c>
      <c r="H57" s="117">
        <v>1</v>
      </c>
      <c r="I57" s="50" t="s">
        <v>454</v>
      </c>
      <c r="J57" s="50">
        <v>2023</v>
      </c>
      <c r="K57" s="51" t="s">
        <v>661</v>
      </c>
      <c r="L57" s="50"/>
      <c r="M57" s="50"/>
      <c r="N57" s="50"/>
      <c r="O57" s="115"/>
      <c r="P57" s="115"/>
      <c r="Q57" s="209" t="s">
        <v>1006</v>
      </c>
      <c r="R57" s="115"/>
      <c r="S57" s="115"/>
      <c r="T57" s="115"/>
      <c r="U57" s="115"/>
      <c r="V57" s="115"/>
      <c r="W57" s="115"/>
      <c r="X57" s="115"/>
      <c r="Y57" s="115"/>
      <c r="Z57" s="115"/>
    </row>
    <row r="58" spans="1:26" ht="12.75" customHeight="1">
      <c r="A58" s="110"/>
      <c r="B58" s="111"/>
      <c r="C58" s="111"/>
      <c r="D58" s="111"/>
      <c r="E58" s="111"/>
      <c r="F58" s="112"/>
      <c r="G58" s="60"/>
      <c r="H58" s="113"/>
      <c r="I58" s="44"/>
      <c r="J58" s="44"/>
      <c r="K58" s="62"/>
      <c r="L58" s="44" t="s">
        <v>651</v>
      </c>
      <c r="M58" s="44"/>
      <c r="N58" s="44"/>
      <c r="O58" s="44">
        <v>1</v>
      </c>
      <c r="P58" s="44" t="s">
        <v>652</v>
      </c>
      <c r="Q58" s="111" t="s">
        <v>653</v>
      </c>
      <c r="R58" s="111"/>
      <c r="S58" s="111"/>
      <c r="T58" s="111"/>
      <c r="U58" s="111"/>
      <c r="V58" s="111"/>
      <c r="W58" s="111"/>
      <c r="X58" s="111"/>
      <c r="Y58" s="111"/>
      <c r="Z58" s="111"/>
    </row>
    <row r="59" spans="1:26" ht="12.75" customHeight="1">
      <c r="A59" s="118" t="s">
        <v>662</v>
      </c>
      <c r="B59" s="119" t="s">
        <v>663</v>
      </c>
      <c r="C59" s="119" t="s">
        <v>664</v>
      </c>
      <c r="D59" s="119" t="s">
        <v>665</v>
      </c>
      <c r="E59" s="119" t="s">
        <v>666</v>
      </c>
      <c r="F59" s="120" t="s">
        <v>91</v>
      </c>
      <c r="G59" s="121" t="s">
        <v>453</v>
      </c>
      <c r="H59" s="122">
        <v>1</v>
      </c>
      <c r="I59" s="123" t="s">
        <v>454</v>
      </c>
      <c r="J59" s="124" t="s">
        <v>91</v>
      </c>
      <c r="K59" s="125" t="s">
        <v>91</v>
      </c>
      <c r="L59" s="123"/>
      <c r="M59" s="123"/>
      <c r="N59" s="123"/>
      <c r="O59" s="123">
        <v>1</v>
      </c>
      <c r="P59" s="123"/>
      <c r="Q59" s="210" t="s">
        <v>667</v>
      </c>
      <c r="R59" s="119"/>
      <c r="S59" s="119"/>
      <c r="T59" s="119"/>
      <c r="U59" s="119"/>
      <c r="V59" s="119"/>
      <c r="W59" s="119"/>
      <c r="X59" s="119"/>
      <c r="Y59" s="119"/>
      <c r="Z59" s="119"/>
    </row>
    <row r="60" spans="1:26" ht="12.75" customHeight="1">
      <c r="A60" s="107"/>
      <c r="B60" s="108"/>
      <c r="C60" s="108"/>
      <c r="D60" s="108"/>
      <c r="E60" s="108"/>
      <c r="F60" s="109"/>
      <c r="G60" s="39"/>
      <c r="H60" s="12"/>
      <c r="I60" s="10"/>
      <c r="J60" s="10"/>
      <c r="K60" s="16"/>
      <c r="L60" s="56" t="s">
        <v>668</v>
      </c>
      <c r="M60" s="56" t="s">
        <v>669</v>
      </c>
      <c r="N60" s="56" t="s">
        <v>670</v>
      </c>
      <c r="O60" s="10"/>
      <c r="P60" s="10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ht="12.75" customHeight="1">
      <c r="A61" s="107"/>
      <c r="B61" s="108"/>
      <c r="C61" s="108"/>
      <c r="D61" s="108"/>
      <c r="E61" s="108"/>
      <c r="F61" s="109"/>
      <c r="G61" s="39"/>
      <c r="H61" s="12"/>
      <c r="I61" s="10"/>
      <c r="J61" s="10"/>
      <c r="K61" s="16"/>
      <c r="L61" s="30" t="s">
        <v>671</v>
      </c>
      <c r="M61" s="30" t="s">
        <v>672</v>
      </c>
      <c r="N61" s="30" t="s">
        <v>673</v>
      </c>
      <c r="O61" s="10"/>
      <c r="P61" s="10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spans="1:26" ht="12.75" customHeight="1">
      <c r="A62" s="107"/>
      <c r="B62" s="108"/>
      <c r="C62" s="108"/>
      <c r="D62" s="108"/>
      <c r="E62" s="108"/>
      <c r="F62" s="109"/>
      <c r="G62" s="39"/>
      <c r="H62" s="12"/>
      <c r="I62" s="10"/>
      <c r="J62" s="10"/>
      <c r="K62" s="16"/>
      <c r="L62" s="30" t="s">
        <v>674</v>
      </c>
      <c r="M62" s="30" t="s">
        <v>675</v>
      </c>
      <c r="N62" s="30" t="s">
        <v>676</v>
      </c>
      <c r="O62" s="10"/>
      <c r="P62" s="10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spans="1:26" ht="12.75" customHeight="1">
      <c r="A63" s="107"/>
      <c r="B63" s="108"/>
      <c r="C63" s="108"/>
      <c r="D63" s="108"/>
      <c r="E63" s="108"/>
      <c r="F63" s="109"/>
      <c r="G63" s="39"/>
      <c r="H63" s="12"/>
      <c r="I63" s="10"/>
      <c r="J63" s="10"/>
      <c r="K63" s="16"/>
      <c r="L63" s="30" t="s">
        <v>677</v>
      </c>
      <c r="M63" s="30" t="s">
        <v>678</v>
      </c>
      <c r="N63" s="30" t="s">
        <v>679</v>
      </c>
      <c r="O63" s="10"/>
      <c r="P63" s="10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spans="1:26" ht="12.75" customHeight="1">
      <c r="A64" s="107"/>
      <c r="B64" s="108"/>
      <c r="C64" s="108"/>
      <c r="D64" s="108"/>
      <c r="E64" s="108"/>
      <c r="F64" s="109"/>
      <c r="G64" s="39"/>
      <c r="H64" s="12"/>
      <c r="I64" s="10"/>
      <c r="J64" s="10"/>
      <c r="K64" s="16"/>
      <c r="L64" s="30" t="s">
        <v>680</v>
      </c>
      <c r="M64" s="30" t="s">
        <v>681</v>
      </c>
      <c r="N64" s="30" t="s">
        <v>682</v>
      </c>
      <c r="O64" s="10"/>
      <c r="P64" s="10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26" ht="12.75" customHeight="1">
      <c r="A65" s="107"/>
      <c r="B65" s="108"/>
      <c r="C65" s="108"/>
      <c r="D65" s="108"/>
      <c r="E65" s="108"/>
      <c r="F65" s="109"/>
      <c r="G65" s="39"/>
      <c r="H65" s="12"/>
      <c r="I65" s="10"/>
      <c r="J65" s="10"/>
      <c r="K65" s="16"/>
      <c r="L65" s="30" t="s">
        <v>683</v>
      </c>
      <c r="M65" s="30" t="s">
        <v>684</v>
      </c>
      <c r="N65" s="30" t="s">
        <v>685</v>
      </c>
      <c r="O65" s="10"/>
      <c r="P65" s="10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spans="1:26" ht="12.75" customHeight="1">
      <c r="A66" s="107"/>
      <c r="B66" s="108"/>
      <c r="C66" s="108"/>
      <c r="D66" s="108"/>
      <c r="E66" s="108"/>
      <c r="F66" s="109"/>
      <c r="G66" s="39"/>
      <c r="H66" s="12"/>
      <c r="I66" s="10"/>
      <c r="J66" s="10"/>
      <c r="K66" s="16"/>
      <c r="L66" s="30" t="s">
        <v>686</v>
      </c>
      <c r="M66" s="30" t="s">
        <v>687</v>
      </c>
      <c r="N66" s="30" t="s">
        <v>688</v>
      </c>
      <c r="O66" s="10"/>
      <c r="P66" s="10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spans="1:26" ht="12.75" customHeight="1">
      <c r="A67" s="107"/>
      <c r="B67" s="108"/>
      <c r="C67" s="108"/>
      <c r="D67" s="108"/>
      <c r="E67" s="108"/>
      <c r="F67" s="109"/>
      <c r="G67" s="39"/>
      <c r="H67" s="12"/>
      <c r="I67" s="10"/>
      <c r="J67" s="10"/>
      <c r="K67" s="16"/>
      <c r="L67" s="30" t="s">
        <v>689</v>
      </c>
      <c r="M67" s="30" t="s">
        <v>690</v>
      </c>
      <c r="N67" s="30" t="s">
        <v>691</v>
      </c>
      <c r="O67" s="10"/>
      <c r="P67" s="10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spans="1:26" ht="12.75" customHeight="1">
      <c r="A68" s="107"/>
      <c r="B68" s="108"/>
      <c r="C68" s="108"/>
      <c r="D68" s="108"/>
      <c r="E68" s="108"/>
      <c r="F68" s="109"/>
      <c r="G68" s="39"/>
      <c r="H68" s="12"/>
      <c r="I68" s="10"/>
      <c r="J68" s="10"/>
      <c r="K68" s="16"/>
      <c r="L68" s="30" t="s">
        <v>692</v>
      </c>
      <c r="M68" s="30" t="s">
        <v>693</v>
      </c>
      <c r="N68" s="30" t="s">
        <v>694</v>
      </c>
      <c r="O68" s="10"/>
      <c r="P68" s="10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spans="1:26" ht="12.75" customHeight="1">
      <c r="A69" s="107"/>
      <c r="B69" s="108"/>
      <c r="C69" s="108"/>
      <c r="D69" s="108"/>
      <c r="E69" s="108"/>
      <c r="F69" s="109"/>
      <c r="G69" s="39"/>
      <c r="H69" s="12"/>
      <c r="I69" s="10"/>
      <c r="J69" s="10"/>
      <c r="K69" s="16"/>
      <c r="L69" s="30" t="s">
        <v>695</v>
      </c>
      <c r="M69" s="30" t="s">
        <v>696</v>
      </c>
      <c r="N69" s="30" t="s">
        <v>697</v>
      </c>
      <c r="O69" s="10"/>
      <c r="P69" s="10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spans="1:26" ht="12.75" customHeight="1">
      <c r="A70" s="107"/>
      <c r="B70" s="108"/>
      <c r="C70" s="108"/>
      <c r="D70" s="108"/>
      <c r="E70" s="108"/>
      <c r="F70" s="109"/>
      <c r="G70" s="39"/>
      <c r="H70" s="12"/>
      <c r="I70" s="10"/>
      <c r="J70" s="10"/>
      <c r="K70" s="16"/>
      <c r="L70" s="30" t="s">
        <v>698</v>
      </c>
      <c r="M70" s="30" t="s">
        <v>699</v>
      </c>
      <c r="N70" s="30" t="s">
        <v>700</v>
      </c>
      <c r="O70" s="10"/>
      <c r="P70" s="10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spans="1:26" ht="12.75" customHeight="1">
      <c r="A71" s="107"/>
      <c r="B71" s="108"/>
      <c r="C71" s="108"/>
      <c r="D71" s="108"/>
      <c r="E71" s="108"/>
      <c r="F71" s="109"/>
      <c r="G71" s="39"/>
      <c r="H71" s="12"/>
      <c r="I71" s="10"/>
      <c r="J71" s="10"/>
      <c r="K71" s="16"/>
      <c r="L71" s="30" t="s">
        <v>701</v>
      </c>
      <c r="M71" s="30" t="s">
        <v>702</v>
      </c>
      <c r="N71" s="30" t="s">
        <v>703</v>
      </c>
      <c r="O71" s="10"/>
      <c r="P71" s="10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spans="1:26" ht="12.75" customHeight="1">
      <c r="A72" s="110"/>
      <c r="B72" s="111"/>
      <c r="C72" s="111"/>
      <c r="D72" s="111"/>
      <c r="E72" s="111"/>
      <c r="F72" s="112"/>
      <c r="G72" s="60"/>
      <c r="H72" s="113"/>
      <c r="I72" s="44"/>
      <c r="J72" s="44"/>
      <c r="K72" s="62"/>
      <c r="L72" s="63" t="s">
        <v>704</v>
      </c>
      <c r="M72" s="63" t="s">
        <v>705</v>
      </c>
      <c r="N72" s="63" t="s">
        <v>706</v>
      </c>
      <c r="O72" s="44"/>
      <c r="P72" s="44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spans="1:26" ht="12.75" customHeight="1">
      <c r="A73" s="114" t="s">
        <v>707</v>
      </c>
      <c r="B73" s="115" t="s">
        <v>663</v>
      </c>
      <c r="C73" s="115" t="s">
        <v>664</v>
      </c>
      <c r="D73" s="115" t="s">
        <v>708</v>
      </c>
      <c r="E73" s="115" t="s">
        <v>709</v>
      </c>
      <c r="F73" s="116">
        <v>4809</v>
      </c>
      <c r="G73" s="48" t="s">
        <v>453</v>
      </c>
      <c r="H73" s="117">
        <v>1</v>
      </c>
      <c r="I73" s="50" t="s">
        <v>454</v>
      </c>
      <c r="J73" s="50">
        <v>2023</v>
      </c>
      <c r="K73" s="51" t="s">
        <v>710</v>
      </c>
      <c r="L73" s="50"/>
      <c r="M73" s="50"/>
      <c r="N73" s="50"/>
      <c r="O73" s="50">
        <v>1</v>
      </c>
      <c r="P73" s="50"/>
      <c r="Q73" s="211" t="s">
        <v>667</v>
      </c>
      <c r="R73" s="115"/>
      <c r="S73" s="115"/>
      <c r="T73" s="115"/>
      <c r="U73" s="115"/>
      <c r="V73" s="115"/>
      <c r="W73" s="115"/>
      <c r="X73" s="115"/>
      <c r="Y73" s="115"/>
      <c r="Z73" s="115"/>
    </row>
    <row r="74" spans="1:26" ht="12.75" customHeight="1">
      <c r="A74" s="107"/>
      <c r="B74" s="108"/>
      <c r="C74" s="108"/>
      <c r="D74" s="108"/>
      <c r="E74" s="108"/>
      <c r="F74" s="109"/>
      <c r="G74" s="39"/>
      <c r="H74" s="12"/>
      <c r="I74" s="10"/>
      <c r="J74" s="10"/>
      <c r="K74" s="16"/>
      <c r="L74" s="56" t="s">
        <v>711</v>
      </c>
      <c r="M74" s="56" t="s">
        <v>669</v>
      </c>
      <c r="N74" s="56" t="s">
        <v>670</v>
      </c>
      <c r="O74" s="10"/>
      <c r="P74" s="10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spans="1:26" ht="12.75" customHeight="1">
      <c r="A75" s="107"/>
      <c r="B75" s="108"/>
      <c r="C75" s="108"/>
      <c r="D75" s="108"/>
      <c r="E75" s="108"/>
      <c r="F75" s="109"/>
      <c r="G75" s="39"/>
      <c r="H75" s="12"/>
      <c r="I75" s="10"/>
      <c r="J75" s="10"/>
      <c r="K75" s="16"/>
      <c r="L75" s="30" t="s">
        <v>712</v>
      </c>
      <c r="M75" s="30" t="s">
        <v>672</v>
      </c>
      <c r="N75" s="30" t="s">
        <v>673</v>
      </c>
      <c r="O75" s="10"/>
      <c r="P75" s="10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ht="12.75" customHeight="1">
      <c r="A76" s="107"/>
      <c r="B76" s="108"/>
      <c r="C76" s="108"/>
      <c r="D76" s="108"/>
      <c r="E76" s="108"/>
      <c r="F76" s="109"/>
      <c r="G76" s="39"/>
      <c r="H76" s="12"/>
      <c r="I76" s="10"/>
      <c r="J76" s="10"/>
      <c r="K76" s="16"/>
      <c r="L76" s="30" t="s">
        <v>713</v>
      </c>
      <c r="M76" s="30" t="s">
        <v>675</v>
      </c>
      <c r="N76" s="30" t="s">
        <v>676</v>
      </c>
      <c r="O76" s="10"/>
      <c r="P76" s="10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2.75" customHeight="1">
      <c r="A77" s="107"/>
      <c r="B77" s="108"/>
      <c r="C77" s="108"/>
      <c r="D77" s="108"/>
      <c r="E77" s="108"/>
      <c r="F77" s="109"/>
      <c r="G77" s="39"/>
      <c r="H77" s="12"/>
      <c r="I77" s="10"/>
      <c r="J77" s="10"/>
      <c r="K77" s="16"/>
      <c r="L77" s="30" t="s">
        <v>714</v>
      </c>
      <c r="M77" s="30" t="s">
        <v>678</v>
      </c>
      <c r="N77" s="30" t="s">
        <v>679</v>
      </c>
      <c r="O77" s="10"/>
      <c r="P77" s="10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spans="1:26" ht="12.75" customHeight="1">
      <c r="A78" s="107"/>
      <c r="B78" s="108"/>
      <c r="C78" s="108"/>
      <c r="D78" s="108"/>
      <c r="E78" s="108"/>
      <c r="F78" s="109"/>
      <c r="G78" s="39"/>
      <c r="H78" s="12"/>
      <c r="I78" s="10"/>
      <c r="J78" s="10"/>
      <c r="K78" s="16"/>
      <c r="L78" s="30" t="s">
        <v>715</v>
      </c>
      <c r="M78" s="30" t="s">
        <v>681</v>
      </c>
      <c r="N78" s="30" t="s">
        <v>682</v>
      </c>
      <c r="O78" s="10"/>
      <c r="P78" s="10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spans="1:26" ht="12.75" customHeight="1">
      <c r="A79" s="107"/>
      <c r="B79" s="108"/>
      <c r="C79" s="108"/>
      <c r="D79" s="108"/>
      <c r="E79" s="108"/>
      <c r="F79" s="109"/>
      <c r="G79" s="39"/>
      <c r="H79" s="12"/>
      <c r="I79" s="10"/>
      <c r="J79" s="10"/>
      <c r="K79" s="16"/>
      <c r="L79" s="30" t="s">
        <v>716</v>
      </c>
      <c r="M79" s="30" t="s">
        <v>684</v>
      </c>
      <c r="N79" s="30" t="s">
        <v>685</v>
      </c>
      <c r="O79" s="10"/>
      <c r="P79" s="10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spans="1:26" ht="12.75" customHeight="1">
      <c r="A80" s="107"/>
      <c r="B80" s="108"/>
      <c r="C80" s="108"/>
      <c r="D80" s="108"/>
      <c r="E80" s="108"/>
      <c r="F80" s="109"/>
      <c r="G80" s="39"/>
      <c r="H80" s="12"/>
      <c r="I80" s="10"/>
      <c r="J80" s="10"/>
      <c r="K80" s="16"/>
      <c r="L80" s="30" t="s">
        <v>717</v>
      </c>
      <c r="M80" s="30" t="s">
        <v>687</v>
      </c>
      <c r="N80" s="30" t="s">
        <v>688</v>
      </c>
      <c r="O80" s="10"/>
      <c r="P80" s="10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spans="1:26" ht="12.75" customHeight="1">
      <c r="A81" s="107"/>
      <c r="B81" s="108"/>
      <c r="C81" s="108"/>
      <c r="D81" s="108"/>
      <c r="E81" s="108"/>
      <c r="F81" s="109"/>
      <c r="G81" s="39"/>
      <c r="H81" s="12"/>
      <c r="I81" s="10"/>
      <c r="J81" s="10"/>
      <c r="K81" s="16"/>
      <c r="L81" s="30" t="s">
        <v>718</v>
      </c>
      <c r="M81" s="30" t="s">
        <v>690</v>
      </c>
      <c r="N81" s="30" t="s">
        <v>691</v>
      </c>
      <c r="O81" s="10"/>
      <c r="P81" s="10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spans="1:26" ht="12.75" customHeight="1">
      <c r="A82" s="107"/>
      <c r="B82" s="108"/>
      <c r="C82" s="108"/>
      <c r="D82" s="108"/>
      <c r="E82" s="108"/>
      <c r="F82" s="109"/>
      <c r="G82" s="39"/>
      <c r="H82" s="12"/>
      <c r="I82" s="10"/>
      <c r="J82" s="10"/>
      <c r="K82" s="16"/>
      <c r="L82" s="30" t="s">
        <v>719</v>
      </c>
      <c r="M82" s="30" t="s">
        <v>693</v>
      </c>
      <c r="N82" s="30" t="s">
        <v>694</v>
      </c>
      <c r="O82" s="10"/>
      <c r="P82" s="10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spans="1:26" ht="12.75" customHeight="1">
      <c r="A83" s="107"/>
      <c r="B83" s="108"/>
      <c r="C83" s="108"/>
      <c r="D83" s="108"/>
      <c r="E83" s="108"/>
      <c r="F83" s="109"/>
      <c r="G83" s="39"/>
      <c r="H83" s="12"/>
      <c r="I83" s="10"/>
      <c r="J83" s="10"/>
      <c r="K83" s="16"/>
      <c r="L83" s="30" t="s">
        <v>720</v>
      </c>
      <c r="M83" s="30" t="s">
        <v>696</v>
      </c>
      <c r="N83" s="30" t="s">
        <v>697</v>
      </c>
      <c r="O83" s="10"/>
      <c r="P83" s="10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spans="1:26" ht="12.75" customHeight="1">
      <c r="A84" s="107"/>
      <c r="B84" s="108"/>
      <c r="C84" s="108"/>
      <c r="D84" s="108"/>
      <c r="E84" s="108"/>
      <c r="F84" s="109"/>
      <c r="G84" s="39"/>
      <c r="H84" s="12"/>
      <c r="I84" s="10"/>
      <c r="J84" s="10"/>
      <c r="K84" s="16"/>
      <c r="L84" s="30" t="s">
        <v>721</v>
      </c>
      <c r="M84" s="30" t="s">
        <v>699</v>
      </c>
      <c r="N84" s="30" t="s">
        <v>700</v>
      </c>
      <c r="O84" s="10"/>
      <c r="P84" s="10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spans="1:26" ht="12.75" customHeight="1">
      <c r="A85" s="107"/>
      <c r="B85" s="108"/>
      <c r="C85" s="108"/>
      <c r="D85" s="108"/>
      <c r="E85" s="108"/>
      <c r="F85" s="109"/>
      <c r="G85" s="39"/>
      <c r="H85" s="12"/>
      <c r="I85" s="10"/>
      <c r="J85" s="10"/>
      <c r="K85" s="16"/>
      <c r="L85" s="30" t="s">
        <v>722</v>
      </c>
      <c r="M85" s="30" t="s">
        <v>702</v>
      </c>
      <c r="N85" s="30" t="s">
        <v>703</v>
      </c>
      <c r="O85" s="10"/>
      <c r="P85" s="10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spans="1:26" ht="12.75" customHeight="1">
      <c r="A86" s="110"/>
      <c r="B86" s="111"/>
      <c r="C86" s="111"/>
      <c r="D86" s="111"/>
      <c r="E86" s="111"/>
      <c r="F86" s="112"/>
      <c r="G86" s="60"/>
      <c r="H86" s="113"/>
      <c r="I86" s="44"/>
      <c r="J86" s="44"/>
      <c r="K86" s="62"/>
      <c r="L86" s="63" t="s">
        <v>723</v>
      </c>
      <c r="M86" s="63" t="s">
        <v>705</v>
      </c>
      <c r="N86" s="63" t="s">
        <v>706</v>
      </c>
      <c r="O86" s="44"/>
      <c r="P86" s="44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spans="1:26" ht="12.75" customHeight="1">
      <c r="A87" s="29" t="s">
        <v>724</v>
      </c>
      <c r="B87" s="16" t="s">
        <v>725</v>
      </c>
      <c r="C87" s="16" t="s">
        <v>630</v>
      </c>
      <c r="D87" s="16" t="s">
        <v>726</v>
      </c>
      <c r="E87" s="16" t="s">
        <v>727</v>
      </c>
      <c r="F87" s="39">
        <v>3.39</v>
      </c>
      <c r="G87" s="39" t="s">
        <v>453</v>
      </c>
      <c r="H87" s="10">
        <v>1</v>
      </c>
      <c r="I87" s="10" t="s">
        <v>530</v>
      </c>
      <c r="J87" s="10">
        <v>2023</v>
      </c>
      <c r="K87" s="40" t="s">
        <v>728</v>
      </c>
      <c r="L87" s="10"/>
      <c r="M87" s="10"/>
      <c r="N87" s="10"/>
      <c r="O87" s="10">
        <v>1</v>
      </c>
      <c r="P87" s="10"/>
      <c r="Q87" s="182" t="s">
        <v>726</v>
      </c>
      <c r="R87" s="16"/>
      <c r="S87" s="108"/>
      <c r="T87" s="108"/>
      <c r="U87" s="108"/>
      <c r="V87" s="108"/>
      <c r="W87" s="108"/>
      <c r="X87" s="108"/>
      <c r="Y87" s="108"/>
      <c r="Z87" s="108"/>
    </row>
    <row r="88" spans="1:26" ht="12.75" customHeight="1">
      <c r="A88" s="29" t="s">
        <v>729</v>
      </c>
      <c r="B88" s="16" t="s">
        <v>730</v>
      </c>
      <c r="C88" s="16" t="s">
        <v>731</v>
      </c>
      <c r="D88" s="16" t="s">
        <v>732</v>
      </c>
      <c r="E88" s="16" t="s">
        <v>733</v>
      </c>
      <c r="F88" s="39">
        <v>6.98</v>
      </c>
      <c r="G88" s="39" t="s">
        <v>453</v>
      </c>
      <c r="H88" s="10">
        <v>1</v>
      </c>
      <c r="I88" s="10" t="s">
        <v>454</v>
      </c>
      <c r="J88" s="10">
        <v>2023</v>
      </c>
      <c r="K88" s="40" t="s">
        <v>734</v>
      </c>
      <c r="L88" s="10"/>
      <c r="M88" s="10"/>
      <c r="N88" s="10"/>
      <c r="O88" s="10">
        <v>1</v>
      </c>
      <c r="P88" s="10"/>
      <c r="Q88" s="16" t="s">
        <v>735</v>
      </c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>
      <c r="A89" s="29" t="s">
        <v>736</v>
      </c>
      <c r="B89" s="16" t="s">
        <v>737</v>
      </c>
      <c r="C89" s="16" t="s">
        <v>731</v>
      </c>
      <c r="D89" s="16" t="s">
        <v>738</v>
      </c>
      <c r="E89" s="16" t="s">
        <v>739</v>
      </c>
      <c r="F89" s="39">
        <v>11.08</v>
      </c>
      <c r="G89" s="39" t="s">
        <v>453</v>
      </c>
      <c r="H89" s="10">
        <v>1</v>
      </c>
      <c r="I89" s="10" t="s">
        <v>454</v>
      </c>
      <c r="J89" s="10">
        <v>2023</v>
      </c>
      <c r="K89" s="40" t="s">
        <v>740</v>
      </c>
      <c r="L89" s="10"/>
      <c r="M89" s="10"/>
      <c r="N89" s="10"/>
      <c r="O89" s="10">
        <v>1</v>
      </c>
      <c r="P89" s="10"/>
      <c r="Q89" s="182" t="s">
        <v>1007</v>
      </c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>
      <c r="A90" s="29" t="s">
        <v>741</v>
      </c>
      <c r="B90" s="16" t="s">
        <v>742</v>
      </c>
      <c r="C90" s="16" t="s">
        <v>743</v>
      </c>
      <c r="D90" s="16" t="s">
        <v>744</v>
      </c>
      <c r="E90" s="16" t="s">
        <v>745</v>
      </c>
      <c r="F90" s="39">
        <v>128.16</v>
      </c>
      <c r="G90" s="39" t="s">
        <v>453</v>
      </c>
      <c r="H90" s="10">
        <v>1</v>
      </c>
      <c r="I90" s="10" t="s">
        <v>454</v>
      </c>
      <c r="J90" s="10">
        <v>2023</v>
      </c>
      <c r="K90" s="40" t="s">
        <v>746</v>
      </c>
      <c r="L90" s="10"/>
      <c r="M90" s="10"/>
      <c r="N90" s="10"/>
      <c r="O90" s="10">
        <v>1</v>
      </c>
      <c r="P90" s="10"/>
      <c r="Q90" s="182" t="s">
        <v>1008</v>
      </c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>
      <c r="A91" s="126" t="s">
        <v>747</v>
      </c>
      <c r="B91" s="127" t="s">
        <v>748</v>
      </c>
      <c r="C91" s="127" t="s">
        <v>611</v>
      </c>
      <c r="D91" s="127" t="s">
        <v>749</v>
      </c>
      <c r="E91" s="127">
        <v>7696884</v>
      </c>
      <c r="F91" s="128" t="s">
        <v>91</v>
      </c>
      <c r="G91" s="39" t="s">
        <v>453</v>
      </c>
      <c r="H91" s="129">
        <v>500</v>
      </c>
      <c r="I91" s="10" t="s">
        <v>454</v>
      </c>
      <c r="J91" s="10">
        <v>2023</v>
      </c>
      <c r="K91" s="40" t="s">
        <v>750</v>
      </c>
      <c r="L91" s="10"/>
      <c r="M91" s="10"/>
      <c r="N91" s="10"/>
      <c r="O91" s="10">
        <v>1</v>
      </c>
      <c r="P91" s="10"/>
      <c r="Q91" s="212" t="s">
        <v>1009</v>
      </c>
      <c r="R91" s="127"/>
      <c r="S91" s="16"/>
      <c r="T91" s="16"/>
      <c r="U91" s="16"/>
      <c r="V91" s="16"/>
      <c r="W91" s="16"/>
      <c r="X91" s="16"/>
      <c r="Y91" s="16"/>
      <c r="Z91" s="16"/>
    </row>
    <row r="92" spans="1:26" ht="12.75" customHeight="1">
      <c r="A92" s="130" t="s">
        <v>751</v>
      </c>
      <c r="B92" s="131" t="s">
        <v>748</v>
      </c>
      <c r="C92" s="131" t="s">
        <v>611</v>
      </c>
      <c r="D92" s="131" t="s">
        <v>749</v>
      </c>
      <c r="E92" s="131">
        <v>7696719</v>
      </c>
      <c r="F92" s="132">
        <v>97.9</v>
      </c>
      <c r="G92" s="78" t="s">
        <v>453</v>
      </c>
      <c r="H92" s="133">
        <v>500</v>
      </c>
      <c r="I92" s="80" t="s">
        <v>454</v>
      </c>
      <c r="J92" s="80">
        <v>2023</v>
      </c>
      <c r="K92" s="40" t="s">
        <v>752</v>
      </c>
      <c r="L92" s="80"/>
      <c r="M92" s="80"/>
      <c r="N92" s="80"/>
      <c r="O92" s="80">
        <v>1</v>
      </c>
      <c r="P92" s="80"/>
      <c r="Q92" s="212" t="s">
        <v>1009</v>
      </c>
      <c r="R92" s="131"/>
      <c r="S92" s="82"/>
      <c r="T92" s="82"/>
      <c r="U92" s="82"/>
      <c r="V92" s="82"/>
      <c r="W92" s="82"/>
      <c r="X92" s="82"/>
      <c r="Y92" s="82"/>
      <c r="Z92" s="82"/>
    </row>
    <row r="93" spans="1:26" ht="12.75" customHeight="1">
      <c r="A93" s="126" t="s">
        <v>753</v>
      </c>
      <c r="B93" s="127" t="s">
        <v>754</v>
      </c>
      <c r="C93" s="127" t="s">
        <v>755</v>
      </c>
      <c r="D93" s="127" t="s">
        <v>756</v>
      </c>
      <c r="E93" s="127" t="s">
        <v>757</v>
      </c>
      <c r="F93" s="128">
        <v>353.5</v>
      </c>
      <c r="G93" s="39" t="s">
        <v>453</v>
      </c>
      <c r="H93" s="129">
        <v>10</v>
      </c>
      <c r="I93" s="10" t="s">
        <v>454</v>
      </c>
      <c r="J93" s="10">
        <v>2023</v>
      </c>
      <c r="K93" s="40" t="s">
        <v>758</v>
      </c>
      <c r="L93" s="10"/>
      <c r="M93" s="10"/>
      <c r="N93" s="10"/>
      <c r="O93" s="10">
        <v>1</v>
      </c>
      <c r="P93" s="10"/>
      <c r="Q93" s="127" t="s">
        <v>759</v>
      </c>
      <c r="R93" s="127"/>
      <c r="S93" s="127"/>
      <c r="T93" s="127"/>
      <c r="U93" s="127"/>
      <c r="V93" s="127"/>
      <c r="W93" s="127"/>
      <c r="X93" s="127"/>
      <c r="Y93" s="127"/>
      <c r="Z93" s="127"/>
    </row>
    <row r="94" spans="1:26" ht="12.75" customHeight="1">
      <c r="A94" s="126" t="s">
        <v>760</v>
      </c>
      <c r="B94" s="127" t="s">
        <v>761</v>
      </c>
      <c r="C94" s="127" t="s">
        <v>755</v>
      </c>
      <c r="D94" s="127" t="s">
        <v>762</v>
      </c>
      <c r="E94" s="127" t="s">
        <v>763</v>
      </c>
      <c r="F94" s="128">
        <v>62.32</v>
      </c>
      <c r="G94" s="39" t="s">
        <v>453</v>
      </c>
      <c r="H94" s="129">
        <v>2</v>
      </c>
      <c r="I94" s="10" t="s">
        <v>454</v>
      </c>
      <c r="J94" s="10">
        <v>2023</v>
      </c>
      <c r="K94" s="40" t="s">
        <v>764</v>
      </c>
      <c r="L94" s="10"/>
      <c r="M94" s="10"/>
      <c r="N94" s="10"/>
      <c r="O94" s="10">
        <v>1</v>
      </c>
      <c r="P94" s="10"/>
      <c r="Q94" s="212" t="s">
        <v>1010</v>
      </c>
      <c r="R94" s="127"/>
      <c r="S94" s="127"/>
      <c r="T94" s="127"/>
      <c r="U94" s="127"/>
      <c r="V94" s="127"/>
      <c r="W94" s="127"/>
      <c r="X94" s="127"/>
      <c r="Y94" s="127"/>
      <c r="Z94" s="127"/>
    </row>
    <row r="95" spans="1:26" ht="12.75" customHeight="1">
      <c r="A95" s="126" t="s">
        <v>765</v>
      </c>
      <c r="B95" s="127" t="s">
        <v>766</v>
      </c>
      <c r="C95" s="127" t="s">
        <v>755</v>
      </c>
      <c r="D95" s="127" t="s">
        <v>767</v>
      </c>
      <c r="E95" s="127" t="s">
        <v>768</v>
      </c>
      <c r="F95" s="128">
        <v>8.98</v>
      </c>
      <c r="G95" s="39" t="s">
        <v>453</v>
      </c>
      <c r="H95" s="129">
        <v>2</v>
      </c>
      <c r="I95" s="10" t="s">
        <v>454</v>
      </c>
      <c r="J95" s="10">
        <v>2023</v>
      </c>
      <c r="K95" s="40" t="s">
        <v>769</v>
      </c>
      <c r="L95" s="10"/>
      <c r="M95" s="10"/>
      <c r="N95" s="10"/>
      <c r="O95" s="10">
        <v>1</v>
      </c>
      <c r="P95" s="10"/>
      <c r="Q95" s="212" t="s">
        <v>1011</v>
      </c>
      <c r="R95" s="127"/>
      <c r="S95" s="127"/>
      <c r="T95" s="127"/>
      <c r="U95" s="127"/>
      <c r="V95" s="127"/>
      <c r="W95" s="127"/>
      <c r="X95" s="127"/>
      <c r="Y95" s="127"/>
      <c r="Z95" s="127"/>
    </row>
    <row r="96" spans="1:26" s="165" customFormat="1" ht="12.75" customHeight="1">
      <c r="A96" s="157" t="s">
        <v>770</v>
      </c>
      <c r="B96" s="158" t="s">
        <v>646</v>
      </c>
      <c r="C96" s="158" t="s">
        <v>946</v>
      </c>
      <c r="D96" s="158" t="s">
        <v>771</v>
      </c>
      <c r="E96" s="158">
        <v>3123000071</v>
      </c>
      <c r="F96" s="159">
        <v>288</v>
      </c>
      <c r="G96" s="160" t="s">
        <v>453</v>
      </c>
      <c r="H96" s="161">
        <v>1</v>
      </c>
      <c r="I96" s="162" t="s">
        <v>454</v>
      </c>
      <c r="J96" s="162">
        <v>2023</v>
      </c>
      <c r="K96" s="163" t="s">
        <v>772</v>
      </c>
      <c r="L96" s="162"/>
      <c r="M96" s="162"/>
      <c r="N96" s="162"/>
      <c r="O96" s="162">
        <v>1</v>
      </c>
      <c r="P96" s="162"/>
      <c r="Q96" s="213" t="s">
        <v>1012</v>
      </c>
      <c r="R96" s="158"/>
      <c r="S96" s="164"/>
      <c r="T96" s="164"/>
      <c r="U96" s="164"/>
      <c r="V96" s="164"/>
      <c r="W96" s="164"/>
      <c r="X96" s="164"/>
      <c r="Y96" s="164"/>
      <c r="Z96" s="164"/>
    </row>
    <row r="97" spans="1:26" s="173" customFormat="1" ht="12.75" customHeight="1">
      <c r="A97" s="166"/>
      <c r="B97" s="167"/>
      <c r="C97" s="167"/>
      <c r="D97" s="167"/>
      <c r="E97" s="167"/>
      <c r="F97" s="168"/>
      <c r="G97" s="169"/>
      <c r="H97" s="170"/>
      <c r="I97" s="171"/>
      <c r="J97" s="171"/>
      <c r="K97" s="172"/>
      <c r="L97" s="171" t="s">
        <v>651</v>
      </c>
      <c r="M97" s="171"/>
      <c r="N97" s="171"/>
      <c r="O97" s="171">
        <v>1</v>
      </c>
      <c r="P97" s="171" t="s">
        <v>652</v>
      </c>
      <c r="Q97" s="167" t="s">
        <v>653</v>
      </c>
      <c r="R97" s="167"/>
      <c r="S97" s="167"/>
      <c r="T97" s="167"/>
      <c r="U97" s="167"/>
      <c r="V97" s="167"/>
      <c r="W97" s="167"/>
      <c r="X97" s="167"/>
      <c r="Y97" s="167"/>
      <c r="Z97" s="167"/>
    </row>
    <row r="98" spans="1:26" ht="12.75" customHeight="1">
      <c r="A98" s="135" t="s">
        <v>773</v>
      </c>
      <c r="B98" s="82" t="s">
        <v>774</v>
      </c>
      <c r="C98" s="82" t="s">
        <v>775</v>
      </c>
      <c r="D98" s="82" t="s">
        <v>776</v>
      </c>
      <c r="E98" s="82" t="s">
        <v>776</v>
      </c>
      <c r="F98" s="78" t="s">
        <v>91</v>
      </c>
      <c r="G98" s="78" t="s">
        <v>453</v>
      </c>
      <c r="H98" s="80">
        <v>1</v>
      </c>
      <c r="I98" s="80" t="s">
        <v>454</v>
      </c>
      <c r="J98" s="81" t="s">
        <v>91</v>
      </c>
      <c r="K98" s="82" t="s">
        <v>91</v>
      </c>
      <c r="L98" s="80"/>
      <c r="M98" s="80"/>
      <c r="N98" s="80"/>
      <c r="O98" s="80">
        <v>1</v>
      </c>
      <c r="P98" s="80"/>
      <c r="Q98" s="214" t="s">
        <v>1013</v>
      </c>
      <c r="R98" s="82"/>
      <c r="S98" s="136"/>
      <c r="T98" s="136"/>
      <c r="U98" s="136"/>
      <c r="V98" s="136"/>
      <c r="W98" s="136"/>
      <c r="X98" s="136"/>
      <c r="Y98" s="136"/>
      <c r="Z98" s="136"/>
    </row>
    <row r="99" spans="1:26" ht="12.75" customHeight="1">
      <c r="A99" s="99" t="s">
        <v>777</v>
      </c>
      <c r="B99" s="92" t="s">
        <v>606</v>
      </c>
      <c r="C99" s="92" t="s">
        <v>576</v>
      </c>
      <c r="D99" s="92" t="s">
        <v>778</v>
      </c>
      <c r="E99" s="92">
        <v>4488700</v>
      </c>
      <c r="F99" s="93">
        <v>11.5</v>
      </c>
      <c r="G99" s="39" t="s">
        <v>453</v>
      </c>
      <c r="H99" s="94">
        <v>5</v>
      </c>
      <c r="I99" s="10" t="s">
        <v>454</v>
      </c>
      <c r="J99" s="10">
        <v>2023</v>
      </c>
      <c r="K99" s="40" t="s">
        <v>779</v>
      </c>
      <c r="L99" s="10"/>
      <c r="M99" s="10"/>
      <c r="N99" s="10"/>
      <c r="O99" s="10">
        <v>1</v>
      </c>
      <c r="P99" s="10"/>
      <c r="Q99" s="205" t="s">
        <v>999</v>
      </c>
      <c r="R99" s="92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>
      <c r="A100" s="38" t="s">
        <v>780</v>
      </c>
      <c r="B100" s="16" t="s">
        <v>781</v>
      </c>
      <c r="C100" s="16" t="s">
        <v>576</v>
      </c>
      <c r="D100" s="16" t="s">
        <v>782</v>
      </c>
      <c r="E100" s="16">
        <v>4047700</v>
      </c>
      <c r="F100" s="39">
        <v>389</v>
      </c>
      <c r="G100" s="39" t="s">
        <v>453</v>
      </c>
      <c r="H100" s="10">
        <v>1</v>
      </c>
      <c r="I100" s="10" t="s">
        <v>454</v>
      </c>
      <c r="J100" s="10">
        <v>2023</v>
      </c>
      <c r="K100" s="40" t="s">
        <v>783</v>
      </c>
      <c r="L100" s="10"/>
      <c r="M100" s="10"/>
      <c r="N100" s="10"/>
      <c r="O100" s="10">
        <v>1</v>
      </c>
      <c r="P100" s="16"/>
      <c r="Q100" s="182" t="s">
        <v>1014</v>
      </c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>
      <c r="A101" s="135" t="s">
        <v>784</v>
      </c>
      <c r="B101" s="82" t="s">
        <v>473</v>
      </c>
      <c r="C101" s="82" t="s">
        <v>474</v>
      </c>
      <c r="D101" s="82" t="s">
        <v>785</v>
      </c>
      <c r="E101" s="82" t="s">
        <v>785</v>
      </c>
      <c r="F101" s="78" t="s">
        <v>91</v>
      </c>
      <c r="G101" s="78" t="s">
        <v>453</v>
      </c>
      <c r="H101" s="80">
        <v>1</v>
      </c>
      <c r="I101" s="80" t="s">
        <v>454</v>
      </c>
      <c r="J101" s="81" t="s">
        <v>91</v>
      </c>
      <c r="K101" s="82" t="s">
        <v>91</v>
      </c>
      <c r="L101" s="80"/>
      <c r="M101" s="80"/>
      <c r="N101" s="80"/>
      <c r="O101" s="80">
        <v>1</v>
      </c>
      <c r="P101" s="80"/>
      <c r="Q101" s="214" t="s">
        <v>473</v>
      </c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2.75" customHeight="1">
      <c r="A102" s="29" t="s">
        <v>786</v>
      </c>
      <c r="B102" s="16" t="s">
        <v>787</v>
      </c>
      <c r="C102" s="16" t="s">
        <v>788</v>
      </c>
      <c r="D102" s="16" t="s">
        <v>789</v>
      </c>
      <c r="E102" s="16" t="s">
        <v>790</v>
      </c>
      <c r="F102" s="39">
        <v>1484</v>
      </c>
      <c r="G102" s="39" t="s">
        <v>453</v>
      </c>
      <c r="H102" s="10">
        <v>1</v>
      </c>
      <c r="I102" s="10" t="s">
        <v>454</v>
      </c>
      <c r="J102" s="10">
        <v>2023</v>
      </c>
      <c r="K102" s="40" t="s">
        <v>791</v>
      </c>
      <c r="L102" s="10"/>
      <c r="M102" s="10"/>
      <c r="N102" s="10"/>
      <c r="O102" s="10">
        <v>1</v>
      </c>
      <c r="P102" s="10"/>
      <c r="Q102" s="182" t="s">
        <v>787</v>
      </c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>
      <c r="B103" s="16"/>
      <c r="C103" s="16"/>
      <c r="D103" s="16"/>
      <c r="E103" s="16"/>
      <c r="F103" s="39"/>
      <c r="G103" s="39"/>
      <c r="H103" s="10"/>
      <c r="I103" s="10"/>
      <c r="J103" s="10"/>
      <c r="K103" s="16"/>
      <c r="L103" s="10"/>
      <c r="M103" s="10"/>
      <c r="N103" s="10"/>
      <c r="O103" s="16"/>
      <c r="P103" s="16"/>
      <c r="Q103" s="205" t="s">
        <v>999</v>
      </c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>
      <c r="A104" s="174" t="s">
        <v>953</v>
      </c>
      <c r="B104" s="92" t="s">
        <v>949</v>
      </c>
      <c r="C104" s="92" t="s">
        <v>611</v>
      </c>
      <c r="D104" s="92" t="s">
        <v>950</v>
      </c>
      <c r="E104" s="92">
        <v>6072441</v>
      </c>
      <c r="F104" s="93">
        <v>14.7</v>
      </c>
      <c r="G104" s="39" t="s">
        <v>453</v>
      </c>
      <c r="H104" s="103">
        <v>1</v>
      </c>
      <c r="I104" s="10" t="s">
        <v>454</v>
      </c>
      <c r="J104" s="104">
        <v>2024</v>
      </c>
      <c r="K104" s="40" t="s">
        <v>951</v>
      </c>
      <c r="L104" s="10"/>
      <c r="M104" s="10"/>
      <c r="N104" s="10"/>
      <c r="O104" s="10">
        <v>1</v>
      </c>
      <c r="P104" s="10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spans="1:26" ht="12.75" customHeight="1">
      <c r="A105" s="16"/>
      <c r="B105" s="16"/>
      <c r="C105" s="16"/>
      <c r="D105" s="16"/>
      <c r="E105" s="16" t="s">
        <v>792</v>
      </c>
      <c r="F105" s="39">
        <f>SUM(F2:F103)</f>
        <v>65487.530000000006</v>
      </c>
      <c r="G105" s="39"/>
      <c r="H105" s="10"/>
      <c r="I105" s="10"/>
      <c r="J105" s="10"/>
      <c r="K105" s="16"/>
      <c r="L105" s="10"/>
      <c r="M105" s="10"/>
      <c r="N105" s="10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>
      <c r="A106" s="182"/>
      <c r="B106" s="16"/>
      <c r="C106" s="16"/>
      <c r="D106" s="16"/>
      <c r="E106" s="16"/>
      <c r="F106" s="39"/>
      <c r="G106" s="39"/>
      <c r="H106" s="10"/>
      <c r="I106" s="10"/>
      <c r="J106" s="10"/>
      <c r="K106" s="16"/>
      <c r="L106" s="10"/>
      <c r="M106" s="10"/>
      <c r="N106" s="10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>
      <c r="A107" s="16"/>
      <c r="B107" s="16"/>
      <c r="C107" s="16"/>
      <c r="D107" s="16"/>
      <c r="E107" s="16"/>
      <c r="F107" s="39"/>
      <c r="G107" s="39"/>
      <c r="H107" s="10"/>
      <c r="I107" s="10"/>
      <c r="J107" s="10"/>
      <c r="K107" s="16"/>
      <c r="L107" s="10"/>
      <c r="M107" s="10"/>
      <c r="N107" s="10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>
      <c r="A108" s="16"/>
      <c r="B108" s="16"/>
      <c r="C108" s="16"/>
      <c r="D108" s="16"/>
      <c r="E108" s="16"/>
      <c r="F108" s="39"/>
      <c r="G108" s="39"/>
      <c r="H108" s="10"/>
      <c r="I108" s="10"/>
      <c r="J108" s="10"/>
      <c r="K108" s="16"/>
      <c r="L108" s="10"/>
      <c r="M108" s="10"/>
      <c r="N108" s="10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>
      <c r="A109" s="16"/>
      <c r="B109" s="16"/>
      <c r="C109" s="16"/>
      <c r="D109" s="16"/>
      <c r="E109" s="16"/>
      <c r="F109" s="39"/>
      <c r="G109" s="39"/>
      <c r="H109" s="10"/>
      <c r="I109" s="10"/>
      <c r="J109" s="10"/>
      <c r="K109" s="16"/>
      <c r="L109" s="10"/>
      <c r="M109" s="10"/>
      <c r="N109" s="10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>
      <c r="A110" s="16"/>
      <c r="B110" s="16"/>
      <c r="C110" s="16"/>
      <c r="D110" s="16"/>
      <c r="E110" s="16"/>
      <c r="F110" s="39"/>
      <c r="G110" s="39"/>
      <c r="H110" s="10"/>
      <c r="I110" s="10"/>
      <c r="J110" s="10"/>
      <c r="K110" s="16"/>
      <c r="L110" s="10"/>
      <c r="M110" s="10"/>
      <c r="N110" s="10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>
      <c r="A111" s="16"/>
      <c r="B111" s="16"/>
      <c r="C111" s="16"/>
      <c r="D111" s="16"/>
      <c r="E111" s="16"/>
      <c r="F111" s="39"/>
      <c r="G111" s="39"/>
      <c r="H111" s="10"/>
      <c r="I111" s="10"/>
      <c r="J111" s="10"/>
      <c r="K111" s="16"/>
      <c r="L111" s="10"/>
      <c r="M111" s="10"/>
      <c r="N111" s="10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>
      <c r="A112" s="16"/>
      <c r="B112" s="16"/>
      <c r="C112" s="16"/>
      <c r="D112" s="16"/>
      <c r="E112" s="16"/>
      <c r="F112" s="39"/>
      <c r="G112" s="39"/>
      <c r="H112" s="10"/>
      <c r="I112" s="10"/>
      <c r="J112" s="10"/>
      <c r="K112" s="16"/>
      <c r="L112" s="10"/>
      <c r="M112" s="10"/>
      <c r="N112" s="10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>
      <c r="A113" s="16"/>
      <c r="B113" s="16"/>
      <c r="C113" s="16"/>
      <c r="D113" s="16"/>
      <c r="E113" s="16"/>
      <c r="F113" s="39"/>
      <c r="G113" s="39"/>
      <c r="H113" s="10"/>
      <c r="I113" s="10"/>
      <c r="J113" s="10"/>
      <c r="K113" s="16"/>
      <c r="L113" s="10"/>
      <c r="M113" s="10"/>
      <c r="N113" s="10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>
      <c r="A114" s="16"/>
      <c r="B114" s="16"/>
      <c r="C114" s="16"/>
      <c r="D114" s="16"/>
      <c r="E114" s="16"/>
      <c r="F114" s="39"/>
      <c r="G114" s="39"/>
      <c r="H114" s="10"/>
      <c r="I114" s="10"/>
      <c r="J114" s="10"/>
      <c r="K114" s="16"/>
      <c r="L114" s="10"/>
      <c r="M114" s="10"/>
      <c r="N114" s="10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>
      <c r="A115" s="16"/>
      <c r="B115" s="16"/>
      <c r="C115" s="16"/>
      <c r="D115" s="16"/>
      <c r="E115" s="16"/>
      <c r="F115" s="39"/>
      <c r="G115" s="39"/>
      <c r="H115" s="10"/>
      <c r="I115" s="10"/>
      <c r="J115" s="10"/>
      <c r="K115" s="16"/>
      <c r="L115" s="10"/>
      <c r="M115" s="10"/>
      <c r="N115" s="10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>
      <c r="A116" s="16"/>
      <c r="B116" s="16"/>
      <c r="C116" s="16"/>
      <c r="D116" s="16"/>
      <c r="E116" s="16"/>
      <c r="F116" s="39"/>
      <c r="G116" s="39"/>
      <c r="H116" s="10"/>
      <c r="I116" s="10"/>
      <c r="J116" s="10"/>
      <c r="K116" s="16"/>
      <c r="L116" s="10"/>
      <c r="M116" s="10"/>
      <c r="N116" s="10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>
      <c r="A117" s="16"/>
      <c r="B117" s="16"/>
      <c r="C117" s="16"/>
      <c r="D117" s="16"/>
      <c r="E117" s="16"/>
      <c r="F117" s="39"/>
      <c r="G117" s="39"/>
      <c r="H117" s="10"/>
      <c r="I117" s="10"/>
      <c r="J117" s="10"/>
      <c r="K117" s="16"/>
      <c r="L117" s="10"/>
      <c r="M117" s="10"/>
      <c r="N117" s="10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>
      <c r="A118" s="16"/>
      <c r="B118" s="16"/>
      <c r="C118" s="16"/>
      <c r="D118" s="16"/>
      <c r="E118" s="16"/>
      <c r="F118" s="39"/>
      <c r="G118" s="39"/>
      <c r="H118" s="10"/>
      <c r="I118" s="10"/>
      <c r="J118" s="10"/>
      <c r="K118" s="16"/>
      <c r="L118" s="10"/>
      <c r="M118" s="10"/>
      <c r="N118" s="10"/>
      <c r="O118" s="10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>
      <c r="A119" s="16"/>
      <c r="B119" s="16"/>
      <c r="C119" s="16"/>
      <c r="D119" s="16"/>
      <c r="E119" s="16"/>
      <c r="F119" s="39"/>
      <c r="G119" s="39"/>
      <c r="H119" s="10"/>
      <c r="I119" s="10"/>
      <c r="J119" s="10"/>
      <c r="K119" s="16"/>
      <c r="L119" s="10"/>
      <c r="M119" s="10"/>
      <c r="N119" s="10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>
      <c r="A120" s="16"/>
      <c r="B120" s="16"/>
      <c r="C120" s="16"/>
      <c r="D120" s="16"/>
      <c r="E120" s="16"/>
      <c r="F120" s="39"/>
      <c r="G120" s="39"/>
      <c r="H120" s="10"/>
      <c r="I120" s="10"/>
      <c r="J120" s="10"/>
      <c r="K120" s="16"/>
      <c r="L120" s="10"/>
      <c r="M120" s="10"/>
      <c r="N120" s="10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>
      <c r="A121" s="16"/>
      <c r="B121" s="16"/>
      <c r="C121" s="16"/>
      <c r="D121" s="16"/>
      <c r="E121" s="16"/>
      <c r="F121" s="39"/>
      <c r="G121" s="39"/>
      <c r="H121" s="10"/>
      <c r="I121" s="10"/>
      <c r="J121" s="10"/>
      <c r="K121" s="16"/>
      <c r="L121" s="10"/>
      <c r="M121" s="10"/>
      <c r="N121" s="10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>
      <c r="A122" s="16"/>
      <c r="B122" s="16"/>
      <c r="C122" s="16"/>
      <c r="D122" s="16"/>
      <c r="E122" s="16"/>
      <c r="F122" s="39"/>
      <c r="G122" s="39"/>
      <c r="H122" s="10"/>
      <c r="I122" s="10"/>
      <c r="J122" s="10"/>
      <c r="K122" s="16"/>
      <c r="L122" s="10"/>
      <c r="M122" s="10"/>
      <c r="N122" s="10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>
      <c r="A123" s="16"/>
      <c r="B123" s="16"/>
      <c r="C123" s="16"/>
      <c r="D123" s="16"/>
      <c r="E123" s="16"/>
      <c r="F123" s="39"/>
      <c r="G123" s="39"/>
      <c r="H123" s="10"/>
      <c r="I123" s="10"/>
      <c r="J123" s="10"/>
      <c r="K123" s="16"/>
      <c r="L123" s="10"/>
      <c r="M123" s="10"/>
      <c r="N123" s="10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>
      <c r="A124" s="16"/>
      <c r="B124" s="16"/>
      <c r="C124" s="16"/>
      <c r="D124" s="16"/>
      <c r="E124" s="16"/>
      <c r="F124" s="39"/>
      <c r="G124" s="39"/>
      <c r="H124" s="10"/>
      <c r="I124" s="10"/>
      <c r="J124" s="10"/>
      <c r="K124" s="16"/>
      <c r="L124" s="10"/>
      <c r="M124" s="10"/>
      <c r="N124" s="10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>
      <c r="A125" s="16"/>
      <c r="B125" s="16"/>
      <c r="C125" s="16"/>
      <c r="D125" s="16"/>
      <c r="E125" s="16"/>
      <c r="F125" s="39"/>
      <c r="G125" s="39"/>
      <c r="H125" s="10"/>
      <c r="I125" s="10"/>
      <c r="J125" s="10"/>
      <c r="K125" s="16"/>
      <c r="L125" s="10"/>
      <c r="M125" s="10"/>
      <c r="N125" s="10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>
      <c r="A126" s="16"/>
      <c r="B126" s="16"/>
      <c r="C126" s="16"/>
      <c r="D126" s="16"/>
      <c r="E126" s="16"/>
      <c r="F126" s="39"/>
      <c r="G126" s="39"/>
      <c r="H126" s="10"/>
      <c r="I126" s="10"/>
      <c r="J126" s="10"/>
      <c r="K126" s="16"/>
      <c r="L126" s="10"/>
      <c r="M126" s="10"/>
      <c r="N126" s="10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>
      <c r="A127" s="16"/>
      <c r="B127" s="16"/>
      <c r="C127" s="16"/>
      <c r="D127" s="16"/>
      <c r="E127" s="16"/>
      <c r="F127" s="39"/>
      <c r="G127" s="39"/>
      <c r="H127" s="10"/>
      <c r="I127" s="10"/>
      <c r="J127" s="10"/>
      <c r="K127" s="16"/>
      <c r="L127" s="10"/>
      <c r="M127" s="10"/>
      <c r="N127" s="10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>
      <c r="A128" s="16"/>
      <c r="B128" s="16"/>
      <c r="C128" s="16"/>
      <c r="D128" s="16"/>
      <c r="E128" s="16"/>
      <c r="F128" s="39"/>
      <c r="G128" s="39"/>
      <c r="H128" s="10"/>
      <c r="I128" s="10"/>
      <c r="J128" s="10"/>
      <c r="K128" s="16"/>
      <c r="L128" s="10"/>
      <c r="M128" s="10"/>
      <c r="N128" s="10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>
      <c r="A129" s="16"/>
      <c r="B129" s="16"/>
      <c r="C129" s="16"/>
      <c r="D129" s="16"/>
      <c r="E129" s="16"/>
      <c r="F129" s="39"/>
      <c r="G129" s="39"/>
      <c r="H129" s="10"/>
      <c r="I129" s="10"/>
      <c r="J129" s="10"/>
      <c r="K129" s="16"/>
      <c r="L129" s="10"/>
      <c r="M129" s="10"/>
      <c r="N129" s="10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>
      <c r="A130" s="16"/>
      <c r="B130" s="16"/>
      <c r="C130" s="16"/>
      <c r="D130" s="16"/>
      <c r="E130" s="16"/>
      <c r="F130" s="39"/>
      <c r="G130" s="39"/>
      <c r="H130" s="10"/>
      <c r="I130" s="10"/>
      <c r="J130" s="10"/>
      <c r="K130" s="16"/>
      <c r="L130" s="10"/>
      <c r="M130" s="10"/>
      <c r="N130" s="10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>
      <c r="A131" s="16"/>
      <c r="B131" s="16"/>
      <c r="C131" s="16"/>
      <c r="D131" s="16"/>
      <c r="E131" s="16"/>
      <c r="F131" s="39"/>
      <c r="G131" s="39"/>
      <c r="H131" s="10"/>
      <c r="I131" s="10"/>
      <c r="J131" s="10"/>
      <c r="K131" s="16"/>
      <c r="L131" s="10"/>
      <c r="M131" s="10"/>
      <c r="N131" s="10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>
      <c r="A132" s="16"/>
      <c r="B132" s="16"/>
      <c r="C132" s="16"/>
      <c r="D132" s="16"/>
      <c r="E132" s="16"/>
      <c r="F132" s="39"/>
      <c r="G132" s="39"/>
      <c r="H132" s="10"/>
      <c r="I132" s="10"/>
      <c r="J132" s="10"/>
      <c r="K132" s="16"/>
      <c r="L132" s="10"/>
      <c r="M132" s="10"/>
      <c r="N132" s="10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>
      <c r="A133" s="16"/>
      <c r="B133" s="16"/>
      <c r="C133" s="16"/>
      <c r="D133" s="16"/>
      <c r="E133" s="16"/>
      <c r="F133" s="39"/>
      <c r="G133" s="39"/>
      <c r="H133" s="10"/>
      <c r="I133" s="10"/>
      <c r="J133" s="10"/>
      <c r="K133" s="16"/>
      <c r="L133" s="10"/>
      <c r="M133" s="10"/>
      <c r="N133" s="10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>
      <c r="A134" s="16"/>
      <c r="B134" s="16"/>
      <c r="C134" s="16"/>
      <c r="D134" s="16"/>
      <c r="E134" s="16"/>
      <c r="F134" s="39"/>
      <c r="G134" s="39"/>
      <c r="H134" s="10"/>
      <c r="I134" s="10"/>
      <c r="J134" s="10"/>
      <c r="K134" s="16"/>
      <c r="L134" s="10"/>
      <c r="M134" s="10"/>
      <c r="N134" s="10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>
      <c r="A135" s="16"/>
      <c r="B135" s="16"/>
      <c r="C135" s="16"/>
      <c r="D135" s="16"/>
      <c r="E135" s="16"/>
      <c r="F135" s="39"/>
      <c r="G135" s="39"/>
      <c r="H135" s="10"/>
      <c r="I135" s="10"/>
      <c r="J135" s="10"/>
      <c r="K135" s="16"/>
      <c r="L135" s="10"/>
      <c r="M135" s="10"/>
      <c r="N135" s="10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>
      <c r="A136" s="16"/>
      <c r="B136" s="16"/>
      <c r="C136" s="16"/>
      <c r="D136" s="16"/>
      <c r="E136" s="16"/>
      <c r="F136" s="39"/>
      <c r="G136" s="39"/>
      <c r="H136" s="10"/>
      <c r="I136" s="10"/>
      <c r="J136" s="10"/>
      <c r="K136" s="16"/>
      <c r="L136" s="10"/>
      <c r="M136" s="10"/>
      <c r="N136" s="10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>
      <c r="A137" s="16"/>
      <c r="B137" s="16"/>
      <c r="C137" s="16"/>
      <c r="D137" s="16"/>
      <c r="E137" s="16"/>
      <c r="F137" s="39"/>
      <c r="G137" s="39"/>
      <c r="H137" s="10"/>
      <c r="I137" s="10"/>
      <c r="J137" s="10"/>
      <c r="K137" s="16"/>
      <c r="L137" s="10"/>
      <c r="M137" s="10"/>
      <c r="N137" s="10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>
      <c r="A138" s="16"/>
      <c r="B138" s="16"/>
      <c r="C138" s="16"/>
      <c r="D138" s="16"/>
      <c r="E138" s="16"/>
      <c r="F138" s="39"/>
      <c r="G138" s="39"/>
      <c r="H138" s="10"/>
      <c r="I138" s="10"/>
      <c r="J138" s="10"/>
      <c r="K138" s="16"/>
      <c r="L138" s="10"/>
      <c r="M138" s="10"/>
      <c r="N138" s="10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>
      <c r="A139" s="16"/>
      <c r="B139" s="16"/>
      <c r="C139" s="16"/>
      <c r="D139" s="16"/>
      <c r="E139" s="16"/>
      <c r="F139" s="39"/>
      <c r="G139" s="39"/>
      <c r="H139" s="10"/>
      <c r="I139" s="10"/>
      <c r="J139" s="10"/>
      <c r="K139" s="16"/>
      <c r="L139" s="10"/>
      <c r="M139" s="10"/>
      <c r="N139" s="10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>
      <c r="A140" s="16"/>
      <c r="B140" s="16"/>
      <c r="C140" s="16"/>
      <c r="D140" s="16"/>
      <c r="E140" s="16"/>
      <c r="F140" s="39"/>
      <c r="G140" s="39"/>
      <c r="H140" s="10"/>
      <c r="I140" s="10"/>
      <c r="J140" s="10"/>
      <c r="K140" s="16"/>
      <c r="L140" s="10"/>
      <c r="M140" s="10"/>
      <c r="N140" s="10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>
      <c r="A141" s="16"/>
      <c r="B141" s="16"/>
      <c r="C141" s="16"/>
      <c r="D141" s="16"/>
      <c r="E141" s="16"/>
      <c r="F141" s="39"/>
      <c r="G141" s="39"/>
      <c r="H141" s="10"/>
      <c r="I141" s="10"/>
      <c r="J141" s="10"/>
      <c r="K141" s="16"/>
      <c r="L141" s="10"/>
      <c r="M141" s="10"/>
      <c r="N141" s="10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>
      <c r="A142" s="16"/>
      <c r="B142" s="16"/>
      <c r="C142" s="16"/>
      <c r="D142" s="16"/>
      <c r="E142" s="16"/>
      <c r="F142" s="39"/>
      <c r="G142" s="39"/>
      <c r="H142" s="10"/>
      <c r="I142" s="10"/>
      <c r="J142" s="10"/>
      <c r="K142" s="16"/>
      <c r="L142" s="10"/>
      <c r="M142" s="10"/>
      <c r="N142" s="10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>
      <c r="A143" s="16"/>
      <c r="B143" s="16"/>
      <c r="C143" s="16"/>
      <c r="D143" s="16"/>
      <c r="E143" s="16"/>
      <c r="F143" s="39"/>
      <c r="G143" s="39"/>
      <c r="H143" s="10"/>
      <c r="I143" s="10"/>
      <c r="J143" s="10"/>
      <c r="K143" s="16"/>
      <c r="L143" s="10"/>
      <c r="M143" s="10"/>
      <c r="N143" s="10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>
      <c r="A144" s="16"/>
      <c r="B144" s="16"/>
      <c r="C144" s="16"/>
      <c r="D144" s="16"/>
      <c r="E144" s="16"/>
      <c r="F144" s="39"/>
      <c r="G144" s="39"/>
      <c r="H144" s="10"/>
      <c r="I144" s="10"/>
      <c r="J144" s="10"/>
      <c r="K144" s="16"/>
      <c r="L144" s="10"/>
      <c r="M144" s="10"/>
      <c r="N144" s="10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>
      <c r="A145" s="16"/>
      <c r="B145" s="16"/>
      <c r="C145" s="16"/>
      <c r="D145" s="16"/>
      <c r="E145" s="16"/>
      <c r="F145" s="39"/>
      <c r="G145" s="39"/>
      <c r="H145" s="10"/>
      <c r="I145" s="10"/>
      <c r="J145" s="10"/>
      <c r="K145" s="16"/>
      <c r="L145" s="10"/>
      <c r="M145" s="10"/>
      <c r="N145" s="10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>
      <c r="A146" s="16"/>
      <c r="B146" s="16"/>
      <c r="C146" s="16"/>
      <c r="D146" s="16"/>
      <c r="E146" s="16"/>
      <c r="F146" s="39"/>
      <c r="G146" s="39"/>
      <c r="H146" s="10"/>
      <c r="I146" s="10"/>
      <c r="J146" s="10"/>
      <c r="K146" s="16"/>
      <c r="L146" s="10"/>
      <c r="M146" s="10"/>
      <c r="N146" s="10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>
      <c r="A147" s="16"/>
      <c r="B147" s="16"/>
      <c r="C147" s="16"/>
      <c r="D147" s="16"/>
      <c r="E147" s="16"/>
      <c r="F147" s="39"/>
      <c r="G147" s="39"/>
      <c r="H147" s="10"/>
      <c r="I147" s="10"/>
      <c r="J147" s="10"/>
      <c r="K147" s="16"/>
      <c r="L147" s="10"/>
      <c r="M147" s="10"/>
      <c r="N147" s="10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>
      <c r="A148" s="16"/>
      <c r="B148" s="16"/>
      <c r="C148" s="16"/>
      <c r="D148" s="16"/>
      <c r="E148" s="16"/>
      <c r="F148" s="39"/>
      <c r="G148" s="39"/>
      <c r="H148" s="10"/>
      <c r="I148" s="10"/>
      <c r="J148" s="10"/>
      <c r="K148" s="16"/>
      <c r="L148" s="10"/>
      <c r="M148" s="10"/>
      <c r="N148" s="10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>
      <c r="A149" s="16"/>
      <c r="B149" s="16"/>
      <c r="C149" s="16"/>
      <c r="D149" s="16"/>
      <c r="E149" s="16"/>
      <c r="F149" s="39"/>
      <c r="G149" s="39"/>
      <c r="H149" s="10"/>
      <c r="I149" s="10"/>
      <c r="J149" s="10"/>
      <c r="K149" s="16"/>
      <c r="L149" s="10"/>
      <c r="M149" s="10"/>
      <c r="N149" s="10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>
      <c r="A150" s="16"/>
      <c r="B150" s="16"/>
      <c r="C150" s="16"/>
      <c r="D150" s="16"/>
      <c r="E150" s="16"/>
      <c r="F150" s="39"/>
      <c r="G150" s="39"/>
      <c r="H150" s="10"/>
      <c r="I150" s="10"/>
      <c r="J150" s="10"/>
      <c r="K150" s="16"/>
      <c r="L150" s="10"/>
      <c r="M150" s="10"/>
      <c r="N150" s="10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>
      <c r="A151" s="16"/>
      <c r="B151" s="16"/>
      <c r="C151" s="16"/>
      <c r="D151" s="16"/>
      <c r="E151" s="16"/>
      <c r="F151" s="39"/>
      <c r="G151" s="39"/>
      <c r="H151" s="10"/>
      <c r="I151" s="10"/>
      <c r="J151" s="10"/>
      <c r="K151" s="16"/>
      <c r="L151" s="10"/>
      <c r="M151" s="10"/>
      <c r="N151" s="10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>
      <c r="A152" s="16"/>
      <c r="B152" s="16"/>
      <c r="C152" s="16"/>
      <c r="D152" s="16"/>
      <c r="E152" s="16"/>
      <c r="F152" s="39"/>
      <c r="G152" s="39"/>
      <c r="H152" s="10"/>
      <c r="I152" s="10"/>
      <c r="J152" s="10"/>
      <c r="K152" s="16"/>
      <c r="L152" s="10"/>
      <c r="M152" s="10"/>
      <c r="N152" s="10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>
      <c r="A153" s="16"/>
      <c r="B153" s="16"/>
      <c r="C153" s="16"/>
      <c r="D153" s="16"/>
      <c r="E153" s="16"/>
      <c r="F153" s="39"/>
      <c r="G153" s="39"/>
      <c r="H153" s="10"/>
      <c r="I153" s="10"/>
      <c r="J153" s="10"/>
      <c r="K153" s="16"/>
      <c r="L153" s="10"/>
      <c r="M153" s="10"/>
      <c r="N153" s="10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>
      <c r="A154" s="16"/>
      <c r="B154" s="16"/>
      <c r="C154" s="16"/>
      <c r="D154" s="16"/>
      <c r="E154" s="16"/>
      <c r="F154" s="39"/>
      <c r="G154" s="39"/>
      <c r="H154" s="10"/>
      <c r="I154" s="10"/>
      <c r="J154" s="10"/>
      <c r="K154" s="16"/>
      <c r="L154" s="10"/>
      <c r="M154" s="10"/>
      <c r="N154" s="10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>
      <c r="A155" s="16"/>
      <c r="B155" s="16"/>
      <c r="C155" s="16"/>
      <c r="D155" s="16"/>
      <c r="E155" s="16"/>
      <c r="F155" s="39"/>
      <c r="G155" s="39"/>
      <c r="H155" s="10"/>
      <c r="I155" s="10"/>
      <c r="J155" s="10"/>
      <c r="K155" s="16"/>
      <c r="L155" s="10"/>
      <c r="M155" s="10"/>
      <c r="N155" s="10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>
      <c r="A156" s="16"/>
      <c r="B156" s="16"/>
      <c r="C156" s="16"/>
      <c r="D156" s="16"/>
      <c r="E156" s="16"/>
      <c r="F156" s="39"/>
      <c r="G156" s="39"/>
      <c r="H156" s="10"/>
      <c r="I156" s="10"/>
      <c r="J156" s="10"/>
      <c r="K156" s="16"/>
      <c r="L156" s="10"/>
      <c r="M156" s="10"/>
      <c r="N156" s="10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>
      <c r="A157" s="16"/>
      <c r="B157" s="16"/>
      <c r="C157" s="16"/>
      <c r="D157" s="16"/>
      <c r="E157" s="16"/>
      <c r="F157" s="39"/>
      <c r="G157" s="39"/>
      <c r="H157" s="10"/>
      <c r="I157" s="10"/>
      <c r="J157" s="10"/>
      <c r="K157" s="16"/>
      <c r="L157" s="10"/>
      <c r="M157" s="10"/>
      <c r="N157" s="10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>
      <c r="A158" s="16"/>
      <c r="B158" s="16"/>
      <c r="C158" s="16"/>
      <c r="D158" s="16"/>
      <c r="E158" s="16"/>
      <c r="F158" s="39"/>
      <c r="G158" s="39"/>
      <c r="H158" s="10"/>
      <c r="I158" s="10"/>
      <c r="J158" s="10"/>
      <c r="K158" s="16"/>
      <c r="L158" s="10"/>
      <c r="M158" s="10"/>
      <c r="N158" s="10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>
      <c r="A159" s="16"/>
      <c r="B159" s="16"/>
      <c r="C159" s="16"/>
      <c r="D159" s="16"/>
      <c r="E159" s="16"/>
      <c r="F159" s="39"/>
      <c r="G159" s="39"/>
      <c r="H159" s="10"/>
      <c r="I159" s="10"/>
      <c r="J159" s="10"/>
      <c r="K159" s="16"/>
      <c r="L159" s="10"/>
      <c r="M159" s="10"/>
      <c r="N159" s="10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>
      <c r="A160" s="16"/>
      <c r="B160" s="16"/>
      <c r="C160" s="16"/>
      <c r="D160" s="16"/>
      <c r="E160" s="16"/>
      <c r="F160" s="39"/>
      <c r="G160" s="39"/>
      <c r="H160" s="10"/>
      <c r="I160" s="10"/>
      <c r="J160" s="10"/>
      <c r="K160" s="16"/>
      <c r="L160" s="10"/>
      <c r="M160" s="10"/>
      <c r="N160" s="10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>
      <c r="A161" s="16"/>
      <c r="B161" s="16"/>
      <c r="C161" s="16"/>
      <c r="D161" s="16"/>
      <c r="E161" s="16"/>
      <c r="F161" s="39"/>
      <c r="G161" s="39"/>
      <c r="H161" s="10"/>
      <c r="I161" s="10"/>
      <c r="J161" s="10"/>
      <c r="K161" s="16"/>
      <c r="L161" s="10"/>
      <c r="M161" s="10"/>
      <c r="N161" s="10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>
      <c r="A162" s="16"/>
      <c r="B162" s="16"/>
      <c r="C162" s="16"/>
      <c r="D162" s="16"/>
      <c r="E162" s="16"/>
      <c r="F162" s="39"/>
      <c r="G162" s="39"/>
      <c r="H162" s="10"/>
      <c r="I162" s="10"/>
      <c r="J162" s="10"/>
      <c r="K162" s="16"/>
      <c r="L162" s="10"/>
      <c r="M162" s="10"/>
      <c r="N162" s="10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>
      <c r="A163" s="16"/>
      <c r="B163" s="16"/>
      <c r="C163" s="16"/>
      <c r="D163" s="16"/>
      <c r="E163" s="16"/>
      <c r="F163" s="39"/>
      <c r="G163" s="39"/>
      <c r="H163" s="10"/>
      <c r="I163" s="10"/>
      <c r="J163" s="10"/>
      <c r="K163" s="16"/>
      <c r="L163" s="10"/>
      <c r="M163" s="10"/>
      <c r="N163" s="10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>
      <c r="A164" s="16"/>
      <c r="B164" s="16"/>
      <c r="C164" s="16"/>
      <c r="D164" s="16"/>
      <c r="E164" s="16"/>
      <c r="F164" s="39"/>
      <c r="G164" s="39"/>
      <c r="H164" s="10"/>
      <c r="I164" s="10"/>
      <c r="J164" s="10"/>
      <c r="K164" s="16"/>
      <c r="L164" s="10"/>
      <c r="M164" s="10"/>
      <c r="N164" s="10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>
      <c r="A165" s="16"/>
      <c r="B165" s="16"/>
      <c r="C165" s="16"/>
      <c r="D165" s="16"/>
      <c r="E165" s="16"/>
      <c r="F165" s="39"/>
      <c r="G165" s="39"/>
      <c r="H165" s="10"/>
      <c r="I165" s="10"/>
      <c r="J165" s="10"/>
      <c r="K165" s="16"/>
      <c r="L165" s="10"/>
      <c r="M165" s="10"/>
      <c r="N165" s="10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>
      <c r="A166" s="16"/>
      <c r="B166" s="16"/>
      <c r="C166" s="16"/>
      <c r="D166" s="16"/>
      <c r="E166" s="16"/>
      <c r="F166" s="39"/>
      <c r="G166" s="39"/>
      <c r="H166" s="10"/>
      <c r="I166" s="10"/>
      <c r="J166" s="10"/>
      <c r="K166" s="16"/>
      <c r="L166" s="10"/>
      <c r="M166" s="10"/>
      <c r="N166" s="10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>
      <c r="A167" s="16"/>
      <c r="B167" s="16"/>
      <c r="C167" s="16"/>
      <c r="D167" s="16"/>
      <c r="E167" s="16"/>
      <c r="F167" s="39"/>
      <c r="G167" s="39"/>
      <c r="H167" s="10"/>
      <c r="I167" s="10"/>
      <c r="J167" s="10"/>
      <c r="K167" s="16"/>
      <c r="L167" s="10"/>
      <c r="M167" s="10"/>
      <c r="N167" s="10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>
      <c r="A168" s="16"/>
      <c r="B168" s="16"/>
      <c r="C168" s="16"/>
      <c r="D168" s="16"/>
      <c r="E168" s="16"/>
      <c r="F168" s="39"/>
      <c r="G168" s="39"/>
      <c r="H168" s="10"/>
      <c r="I168" s="10"/>
      <c r="J168" s="10"/>
      <c r="K168" s="16"/>
      <c r="L168" s="10"/>
      <c r="M168" s="10"/>
      <c r="N168" s="10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>
      <c r="A169" s="16"/>
      <c r="B169" s="16"/>
      <c r="C169" s="16"/>
      <c r="D169" s="16"/>
      <c r="E169" s="16"/>
      <c r="F169" s="39"/>
      <c r="G169" s="39"/>
      <c r="H169" s="10"/>
      <c r="I169" s="10"/>
      <c r="J169" s="10"/>
      <c r="K169" s="16"/>
      <c r="L169" s="10"/>
      <c r="M169" s="10"/>
      <c r="N169" s="10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>
      <c r="A170" s="16"/>
      <c r="B170" s="16"/>
      <c r="C170" s="16"/>
      <c r="D170" s="16"/>
      <c r="E170" s="16"/>
      <c r="F170" s="39"/>
      <c r="G170" s="39"/>
      <c r="H170" s="10"/>
      <c r="I170" s="10"/>
      <c r="J170" s="10"/>
      <c r="K170" s="16"/>
      <c r="L170" s="10"/>
      <c r="M170" s="10"/>
      <c r="N170" s="10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>
      <c r="A171" s="16"/>
      <c r="B171" s="16"/>
      <c r="C171" s="16"/>
      <c r="D171" s="16"/>
      <c r="E171" s="16"/>
      <c r="F171" s="39"/>
      <c r="G171" s="39"/>
      <c r="H171" s="10"/>
      <c r="I171" s="10"/>
      <c r="J171" s="10"/>
      <c r="K171" s="16"/>
      <c r="L171" s="10"/>
      <c r="M171" s="10"/>
      <c r="N171" s="10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>
      <c r="A172" s="16"/>
      <c r="B172" s="16"/>
      <c r="C172" s="16"/>
      <c r="D172" s="16"/>
      <c r="E172" s="16"/>
      <c r="F172" s="39"/>
      <c r="G172" s="39"/>
      <c r="H172" s="10"/>
      <c r="I172" s="10"/>
      <c r="J172" s="10"/>
      <c r="K172" s="16"/>
      <c r="L172" s="10"/>
      <c r="M172" s="10"/>
      <c r="N172" s="10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>
      <c r="A173" s="16"/>
      <c r="B173" s="16"/>
      <c r="C173" s="16"/>
      <c r="D173" s="16"/>
      <c r="E173" s="16"/>
      <c r="F173" s="39"/>
      <c r="G173" s="39"/>
      <c r="H173" s="10"/>
      <c r="I173" s="10"/>
      <c r="J173" s="10"/>
      <c r="K173" s="16"/>
      <c r="L173" s="10"/>
      <c r="M173" s="10"/>
      <c r="N173" s="10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>
      <c r="A174" s="16"/>
      <c r="B174" s="16"/>
      <c r="C174" s="16"/>
      <c r="D174" s="16"/>
      <c r="E174" s="16"/>
      <c r="F174" s="39"/>
      <c r="G174" s="39"/>
      <c r="H174" s="10"/>
      <c r="I174" s="10"/>
      <c r="J174" s="10"/>
      <c r="K174" s="16"/>
      <c r="L174" s="10"/>
      <c r="M174" s="10"/>
      <c r="N174" s="10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>
      <c r="A175" s="16"/>
      <c r="B175" s="16"/>
      <c r="C175" s="16"/>
      <c r="D175" s="16"/>
      <c r="E175" s="16"/>
      <c r="F175" s="39"/>
      <c r="G175" s="39"/>
      <c r="H175" s="10"/>
      <c r="I175" s="10"/>
      <c r="J175" s="10"/>
      <c r="K175" s="16"/>
      <c r="L175" s="10"/>
      <c r="M175" s="10"/>
      <c r="N175" s="10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>
      <c r="A176" s="16"/>
      <c r="B176" s="16"/>
      <c r="C176" s="16"/>
      <c r="D176" s="16"/>
      <c r="E176" s="16"/>
      <c r="F176" s="39"/>
      <c r="G176" s="39"/>
      <c r="H176" s="10"/>
      <c r="I176" s="10"/>
      <c r="J176" s="10"/>
      <c r="K176" s="16"/>
      <c r="L176" s="10"/>
      <c r="M176" s="10"/>
      <c r="N176" s="10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>
      <c r="A177" s="16"/>
      <c r="B177" s="16"/>
      <c r="C177" s="16"/>
      <c r="D177" s="16"/>
      <c r="E177" s="16"/>
      <c r="F177" s="39"/>
      <c r="G177" s="39"/>
      <c r="H177" s="10"/>
      <c r="I177" s="10"/>
      <c r="J177" s="10"/>
      <c r="K177" s="16"/>
      <c r="L177" s="10"/>
      <c r="M177" s="10"/>
      <c r="N177" s="10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>
      <c r="A178" s="16"/>
      <c r="B178" s="16"/>
      <c r="C178" s="16"/>
      <c r="D178" s="16"/>
      <c r="E178" s="16"/>
      <c r="F178" s="39"/>
      <c r="G178" s="39"/>
      <c r="H178" s="10"/>
      <c r="I178" s="10"/>
      <c r="J178" s="10"/>
      <c r="K178" s="16"/>
      <c r="L178" s="10"/>
      <c r="M178" s="10"/>
      <c r="N178" s="10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>
      <c r="A179" s="16"/>
      <c r="B179" s="16"/>
      <c r="C179" s="16"/>
      <c r="D179" s="16"/>
      <c r="E179" s="16"/>
      <c r="F179" s="39"/>
      <c r="G179" s="39"/>
      <c r="H179" s="10"/>
      <c r="I179" s="10"/>
      <c r="J179" s="10"/>
      <c r="K179" s="16"/>
      <c r="L179" s="10"/>
      <c r="M179" s="10"/>
      <c r="N179" s="10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>
      <c r="A180" s="16"/>
      <c r="B180" s="16"/>
      <c r="C180" s="16"/>
      <c r="D180" s="16"/>
      <c r="E180" s="16"/>
      <c r="F180" s="39"/>
      <c r="G180" s="39"/>
      <c r="H180" s="10"/>
      <c r="I180" s="10"/>
      <c r="J180" s="10"/>
      <c r="K180" s="16"/>
      <c r="L180" s="10"/>
      <c r="M180" s="10"/>
      <c r="N180" s="10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>
      <c r="A181" s="16"/>
      <c r="B181" s="16"/>
      <c r="C181" s="16"/>
      <c r="D181" s="16"/>
      <c r="E181" s="16"/>
      <c r="F181" s="39"/>
      <c r="G181" s="39"/>
      <c r="H181" s="10"/>
      <c r="I181" s="10"/>
      <c r="J181" s="10"/>
      <c r="K181" s="16"/>
      <c r="L181" s="10"/>
      <c r="M181" s="10"/>
      <c r="N181" s="10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>
      <c r="A182" s="16"/>
      <c r="B182" s="16"/>
      <c r="C182" s="16"/>
      <c r="D182" s="16"/>
      <c r="E182" s="16"/>
      <c r="F182" s="39"/>
      <c r="G182" s="39"/>
      <c r="H182" s="10"/>
      <c r="I182" s="10"/>
      <c r="J182" s="10"/>
      <c r="K182" s="16"/>
      <c r="L182" s="10"/>
      <c r="M182" s="10"/>
      <c r="N182" s="10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>
      <c r="A183" s="16"/>
      <c r="B183" s="16"/>
      <c r="C183" s="16"/>
      <c r="D183" s="16"/>
      <c r="E183" s="16"/>
      <c r="F183" s="39"/>
      <c r="G183" s="39"/>
      <c r="H183" s="10"/>
      <c r="I183" s="10"/>
      <c r="J183" s="10"/>
      <c r="K183" s="16"/>
      <c r="L183" s="10"/>
      <c r="M183" s="10"/>
      <c r="N183" s="10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>
      <c r="A184" s="16"/>
      <c r="B184" s="16"/>
      <c r="C184" s="16"/>
      <c r="D184" s="16"/>
      <c r="E184" s="16"/>
      <c r="F184" s="39"/>
      <c r="G184" s="39"/>
      <c r="H184" s="10"/>
      <c r="I184" s="10"/>
      <c r="J184" s="10"/>
      <c r="K184" s="16"/>
      <c r="L184" s="10"/>
      <c r="M184" s="10"/>
      <c r="N184" s="10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>
      <c r="A185" s="16"/>
      <c r="B185" s="16"/>
      <c r="C185" s="16"/>
      <c r="D185" s="16"/>
      <c r="E185" s="16"/>
      <c r="F185" s="39"/>
      <c r="G185" s="39"/>
      <c r="H185" s="10"/>
      <c r="I185" s="10"/>
      <c r="J185" s="10"/>
      <c r="K185" s="16"/>
      <c r="L185" s="10"/>
      <c r="M185" s="10"/>
      <c r="N185" s="10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>
      <c r="A186" s="16"/>
      <c r="B186" s="16"/>
      <c r="C186" s="16"/>
      <c r="D186" s="16"/>
      <c r="E186" s="16"/>
      <c r="F186" s="39"/>
      <c r="G186" s="39"/>
      <c r="H186" s="10"/>
      <c r="I186" s="10"/>
      <c r="J186" s="10"/>
      <c r="K186" s="16"/>
      <c r="L186" s="10"/>
      <c r="M186" s="10"/>
      <c r="N186" s="10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>
      <c r="A187" s="16"/>
      <c r="B187" s="16"/>
      <c r="C187" s="16"/>
      <c r="D187" s="16"/>
      <c r="E187" s="16"/>
      <c r="F187" s="39"/>
      <c r="G187" s="39"/>
      <c r="H187" s="10"/>
      <c r="I187" s="10"/>
      <c r="J187" s="10"/>
      <c r="K187" s="16"/>
      <c r="L187" s="10"/>
      <c r="M187" s="10"/>
      <c r="N187" s="10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>
      <c r="A188" s="16"/>
      <c r="B188" s="16"/>
      <c r="C188" s="16"/>
      <c r="D188" s="16"/>
      <c r="E188" s="16"/>
      <c r="F188" s="39"/>
      <c r="G188" s="39"/>
      <c r="H188" s="10"/>
      <c r="I188" s="10"/>
      <c r="J188" s="10"/>
      <c r="K188" s="16"/>
      <c r="L188" s="10"/>
      <c r="M188" s="10"/>
      <c r="N188" s="10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>
      <c r="A189" s="16"/>
      <c r="B189" s="16"/>
      <c r="C189" s="16"/>
      <c r="D189" s="16"/>
      <c r="E189" s="16"/>
      <c r="F189" s="39"/>
      <c r="G189" s="39"/>
      <c r="H189" s="10"/>
      <c r="I189" s="10"/>
      <c r="J189" s="10"/>
      <c r="K189" s="16"/>
      <c r="L189" s="10"/>
      <c r="M189" s="10"/>
      <c r="N189" s="10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>
      <c r="A190" s="16"/>
      <c r="B190" s="16"/>
      <c r="C190" s="16"/>
      <c r="D190" s="16"/>
      <c r="E190" s="16"/>
      <c r="F190" s="39"/>
      <c r="G190" s="39"/>
      <c r="H190" s="10"/>
      <c r="I190" s="10"/>
      <c r="J190" s="10"/>
      <c r="K190" s="16"/>
      <c r="L190" s="10"/>
      <c r="M190" s="10"/>
      <c r="N190" s="10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>
      <c r="A191" s="16"/>
      <c r="B191" s="16"/>
      <c r="C191" s="16"/>
      <c r="D191" s="16"/>
      <c r="E191" s="16"/>
      <c r="F191" s="39"/>
      <c r="G191" s="39"/>
      <c r="H191" s="10"/>
      <c r="I191" s="10"/>
      <c r="J191" s="10"/>
      <c r="K191" s="16"/>
      <c r="L191" s="10"/>
      <c r="M191" s="10"/>
      <c r="N191" s="10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>
      <c r="A192" s="16"/>
      <c r="B192" s="16"/>
      <c r="C192" s="16"/>
      <c r="D192" s="16"/>
      <c r="E192" s="16"/>
      <c r="F192" s="39"/>
      <c r="G192" s="39"/>
      <c r="H192" s="10"/>
      <c r="I192" s="10"/>
      <c r="J192" s="10"/>
      <c r="K192" s="16"/>
      <c r="L192" s="10"/>
      <c r="M192" s="10"/>
      <c r="N192" s="10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>
      <c r="A193" s="16"/>
      <c r="B193" s="16"/>
      <c r="C193" s="16"/>
      <c r="D193" s="16"/>
      <c r="E193" s="16"/>
      <c r="F193" s="39"/>
      <c r="G193" s="39"/>
      <c r="H193" s="10"/>
      <c r="I193" s="10"/>
      <c r="J193" s="10"/>
      <c r="K193" s="16"/>
      <c r="L193" s="10"/>
      <c r="M193" s="10"/>
      <c r="N193" s="10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>
      <c r="A194" s="16"/>
      <c r="B194" s="16"/>
      <c r="C194" s="16"/>
      <c r="D194" s="16"/>
      <c r="E194" s="16"/>
      <c r="F194" s="39"/>
      <c r="G194" s="39"/>
      <c r="H194" s="10"/>
      <c r="I194" s="10"/>
      <c r="J194" s="10"/>
      <c r="K194" s="16"/>
      <c r="L194" s="10"/>
      <c r="M194" s="10"/>
      <c r="N194" s="10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>
      <c r="A195" s="16"/>
      <c r="B195" s="16"/>
      <c r="C195" s="16"/>
      <c r="D195" s="16"/>
      <c r="E195" s="16"/>
      <c r="F195" s="39"/>
      <c r="G195" s="39"/>
      <c r="H195" s="10"/>
      <c r="I195" s="10"/>
      <c r="J195" s="10"/>
      <c r="K195" s="16"/>
      <c r="L195" s="10"/>
      <c r="M195" s="10"/>
      <c r="N195" s="10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>
      <c r="A196" s="16"/>
      <c r="B196" s="16"/>
      <c r="C196" s="16"/>
      <c r="D196" s="16"/>
      <c r="E196" s="16"/>
      <c r="F196" s="39"/>
      <c r="G196" s="39"/>
      <c r="H196" s="10"/>
      <c r="I196" s="10"/>
      <c r="J196" s="10"/>
      <c r="K196" s="16"/>
      <c r="L196" s="10"/>
      <c r="M196" s="10"/>
      <c r="N196" s="10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>
      <c r="A197" s="16"/>
      <c r="B197" s="16"/>
      <c r="C197" s="16"/>
      <c r="D197" s="16"/>
      <c r="E197" s="16"/>
      <c r="F197" s="39"/>
      <c r="G197" s="39"/>
      <c r="H197" s="10"/>
      <c r="I197" s="10"/>
      <c r="J197" s="10"/>
      <c r="K197" s="16"/>
      <c r="L197" s="10"/>
      <c r="M197" s="10"/>
      <c r="N197" s="10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>
      <c r="A198" s="16"/>
      <c r="B198" s="16"/>
      <c r="C198" s="16"/>
      <c r="D198" s="16"/>
      <c r="E198" s="16"/>
      <c r="F198" s="39"/>
      <c r="G198" s="39"/>
      <c r="H198" s="10"/>
      <c r="I198" s="10"/>
      <c r="J198" s="10"/>
      <c r="K198" s="16"/>
      <c r="L198" s="10"/>
      <c r="M198" s="10"/>
      <c r="N198" s="10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>
      <c r="A199" s="16"/>
      <c r="B199" s="16"/>
      <c r="C199" s="16"/>
      <c r="D199" s="16"/>
      <c r="E199" s="16"/>
      <c r="F199" s="39"/>
      <c r="G199" s="39"/>
      <c r="H199" s="10"/>
      <c r="I199" s="10"/>
      <c r="J199" s="10"/>
      <c r="K199" s="16"/>
      <c r="L199" s="10"/>
      <c r="M199" s="10"/>
      <c r="N199" s="10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>
      <c r="A200" s="16"/>
      <c r="B200" s="16"/>
      <c r="C200" s="16"/>
      <c r="D200" s="16"/>
      <c r="E200" s="16"/>
      <c r="F200" s="39"/>
      <c r="G200" s="39"/>
      <c r="H200" s="10"/>
      <c r="I200" s="10"/>
      <c r="J200" s="10"/>
      <c r="K200" s="16"/>
      <c r="L200" s="10"/>
      <c r="M200" s="10"/>
      <c r="N200" s="10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>
      <c r="A201" s="16"/>
      <c r="B201" s="16"/>
      <c r="C201" s="16"/>
      <c r="D201" s="16"/>
      <c r="E201" s="16"/>
      <c r="F201" s="39"/>
      <c r="G201" s="39"/>
      <c r="H201" s="10"/>
      <c r="I201" s="10"/>
      <c r="J201" s="10"/>
      <c r="K201" s="16"/>
      <c r="L201" s="10"/>
      <c r="M201" s="10"/>
      <c r="N201" s="10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>
      <c r="A202" s="16"/>
      <c r="B202" s="16"/>
      <c r="C202" s="16"/>
      <c r="D202" s="16"/>
      <c r="E202" s="16"/>
      <c r="F202" s="39"/>
      <c r="G202" s="39"/>
      <c r="H202" s="10"/>
      <c r="I202" s="10"/>
      <c r="J202" s="10"/>
      <c r="K202" s="16"/>
      <c r="L202" s="10"/>
      <c r="M202" s="10"/>
      <c r="N202" s="10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>
      <c r="A203" s="16"/>
      <c r="B203" s="16"/>
      <c r="C203" s="16"/>
      <c r="D203" s="16"/>
      <c r="E203" s="16"/>
      <c r="F203" s="39"/>
      <c r="G203" s="39"/>
      <c r="H203" s="10"/>
      <c r="I203" s="10"/>
      <c r="J203" s="10"/>
      <c r="K203" s="16"/>
      <c r="L203" s="10"/>
      <c r="M203" s="10"/>
      <c r="N203" s="10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>
      <c r="A204" s="16"/>
      <c r="B204" s="16"/>
      <c r="C204" s="16"/>
      <c r="D204" s="16"/>
      <c r="E204" s="16"/>
      <c r="F204" s="39"/>
      <c r="G204" s="39"/>
      <c r="H204" s="10"/>
      <c r="I204" s="10"/>
      <c r="J204" s="10"/>
      <c r="K204" s="16"/>
      <c r="L204" s="10"/>
      <c r="M204" s="10"/>
      <c r="N204" s="10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>
      <c r="A205" s="16"/>
      <c r="B205" s="16"/>
      <c r="C205" s="16"/>
      <c r="D205" s="16"/>
      <c r="E205" s="16"/>
      <c r="F205" s="39"/>
      <c r="G205" s="39"/>
      <c r="H205" s="10"/>
      <c r="I205" s="10"/>
      <c r="J205" s="10"/>
      <c r="K205" s="16"/>
      <c r="L205" s="10"/>
      <c r="M205" s="10"/>
      <c r="N205" s="10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>
      <c r="A206" s="16"/>
      <c r="B206" s="16"/>
      <c r="C206" s="16"/>
      <c r="D206" s="16"/>
      <c r="E206" s="16"/>
      <c r="F206" s="39"/>
      <c r="G206" s="39"/>
      <c r="H206" s="10"/>
      <c r="I206" s="10"/>
      <c r="J206" s="10"/>
      <c r="K206" s="16"/>
      <c r="L206" s="10"/>
      <c r="M206" s="10"/>
      <c r="N206" s="10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>
      <c r="A207" s="16"/>
      <c r="B207" s="16"/>
      <c r="C207" s="16"/>
      <c r="D207" s="16"/>
      <c r="E207" s="16"/>
      <c r="F207" s="39"/>
      <c r="G207" s="39"/>
      <c r="H207" s="10"/>
      <c r="I207" s="10"/>
      <c r="J207" s="10"/>
      <c r="K207" s="16"/>
      <c r="L207" s="10"/>
      <c r="M207" s="10"/>
      <c r="N207" s="10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>
      <c r="A208" s="16"/>
      <c r="B208" s="16"/>
      <c r="C208" s="16"/>
      <c r="D208" s="16"/>
      <c r="E208" s="16"/>
      <c r="F208" s="39"/>
      <c r="G208" s="39"/>
      <c r="H208" s="10"/>
      <c r="I208" s="10"/>
      <c r="J208" s="10"/>
      <c r="K208" s="16"/>
      <c r="L208" s="10"/>
      <c r="M208" s="10"/>
      <c r="N208" s="10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>
      <c r="A209" s="16"/>
      <c r="B209" s="16"/>
      <c r="C209" s="16"/>
      <c r="D209" s="16"/>
      <c r="E209" s="16"/>
      <c r="F209" s="39"/>
      <c r="G209" s="39"/>
      <c r="H209" s="10"/>
      <c r="I209" s="10"/>
      <c r="J209" s="10"/>
      <c r="K209" s="16"/>
      <c r="L209" s="10"/>
      <c r="M209" s="10"/>
      <c r="N209" s="10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>
      <c r="A210" s="16"/>
      <c r="B210" s="16"/>
      <c r="C210" s="16"/>
      <c r="D210" s="16"/>
      <c r="E210" s="16"/>
      <c r="F210" s="39"/>
      <c r="G210" s="39"/>
      <c r="H210" s="10"/>
      <c r="I210" s="10"/>
      <c r="J210" s="10"/>
      <c r="K210" s="16"/>
      <c r="L210" s="10"/>
      <c r="M210" s="10"/>
      <c r="N210" s="10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>
      <c r="A211" s="16"/>
      <c r="B211" s="16"/>
      <c r="C211" s="16"/>
      <c r="D211" s="16"/>
      <c r="E211" s="16"/>
      <c r="F211" s="39"/>
      <c r="G211" s="39"/>
      <c r="H211" s="10"/>
      <c r="I211" s="10"/>
      <c r="J211" s="10"/>
      <c r="K211" s="16"/>
      <c r="L211" s="10"/>
      <c r="M211" s="10"/>
      <c r="N211" s="10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>
      <c r="A212" s="16"/>
      <c r="B212" s="16"/>
      <c r="C212" s="16"/>
      <c r="D212" s="16"/>
      <c r="E212" s="16"/>
      <c r="F212" s="39"/>
      <c r="G212" s="39"/>
      <c r="H212" s="10"/>
      <c r="I212" s="10"/>
      <c r="J212" s="10"/>
      <c r="K212" s="16"/>
      <c r="L212" s="10"/>
      <c r="M212" s="10"/>
      <c r="N212" s="10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>
      <c r="A213" s="16"/>
      <c r="B213" s="16"/>
      <c r="C213" s="16"/>
      <c r="D213" s="16"/>
      <c r="E213" s="16"/>
      <c r="F213" s="39"/>
      <c r="G213" s="39"/>
      <c r="H213" s="10"/>
      <c r="I213" s="10"/>
      <c r="J213" s="10"/>
      <c r="K213" s="16"/>
      <c r="L213" s="10"/>
      <c r="M213" s="10"/>
      <c r="N213" s="10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>
      <c r="A214" s="16"/>
      <c r="B214" s="16"/>
      <c r="C214" s="16"/>
      <c r="D214" s="16"/>
      <c r="E214" s="16"/>
      <c r="F214" s="39"/>
      <c r="G214" s="39"/>
      <c r="H214" s="10"/>
      <c r="I214" s="10"/>
      <c r="J214" s="10"/>
      <c r="K214" s="16"/>
      <c r="L214" s="10"/>
      <c r="M214" s="10"/>
      <c r="N214" s="10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>
      <c r="A215" s="16"/>
      <c r="B215" s="16"/>
      <c r="C215" s="16"/>
      <c r="D215" s="16"/>
      <c r="E215" s="16"/>
      <c r="F215" s="39"/>
      <c r="G215" s="39"/>
      <c r="H215" s="10"/>
      <c r="I215" s="10"/>
      <c r="J215" s="10"/>
      <c r="K215" s="16"/>
      <c r="L215" s="10"/>
      <c r="M215" s="10"/>
      <c r="N215" s="10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>
      <c r="A216" s="16"/>
      <c r="B216" s="16"/>
      <c r="C216" s="16"/>
      <c r="D216" s="16"/>
      <c r="E216" s="16"/>
      <c r="F216" s="39"/>
      <c r="G216" s="39"/>
      <c r="H216" s="10"/>
      <c r="I216" s="10"/>
      <c r="J216" s="10"/>
      <c r="K216" s="16"/>
      <c r="L216" s="10"/>
      <c r="M216" s="10"/>
      <c r="N216" s="10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>
      <c r="A217" s="16"/>
      <c r="B217" s="16"/>
      <c r="C217" s="16"/>
      <c r="D217" s="16"/>
      <c r="E217" s="16"/>
      <c r="F217" s="39"/>
      <c r="G217" s="39"/>
      <c r="H217" s="10"/>
      <c r="I217" s="10"/>
      <c r="J217" s="10"/>
      <c r="K217" s="16"/>
      <c r="L217" s="10"/>
      <c r="M217" s="10"/>
      <c r="N217" s="10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>
      <c r="A218" s="16"/>
      <c r="B218" s="16"/>
      <c r="C218" s="16"/>
      <c r="D218" s="16"/>
      <c r="E218" s="16"/>
      <c r="F218" s="39"/>
      <c r="G218" s="39"/>
      <c r="H218" s="10"/>
      <c r="I218" s="10"/>
      <c r="J218" s="10"/>
      <c r="K218" s="16"/>
      <c r="L218" s="10"/>
      <c r="M218" s="10"/>
      <c r="N218" s="10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>
      <c r="A219" s="16"/>
      <c r="B219" s="16"/>
      <c r="C219" s="16"/>
      <c r="D219" s="16"/>
      <c r="E219" s="16"/>
      <c r="F219" s="39"/>
      <c r="G219" s="39"/>
      <c r="H219" s="10"/>
      <c r="I219" s="10"/>
      <c r="J219" s="10"/>
      <c r="K219" s="16"/>
      <c r="L219" s="10"/>
      <c r="M219" s="10"/>
      <c r="N219" s="10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>
      <c r="A220" s="16"/>
      <c r="B220" s="16"/>
      <c r="C220" s="16"/>
      <c r="D220" s="16"/>
      <c r="E220" s="16"/>
      <c r="F220" s="39"/>
      <c r="G220" s="39"/>
      <c r="H220" s="10"/>
      <c r="I220" s="10"/>
      <c r="J220" s="10"/>
      <c r="K220" s="16"/>
      <c r="L220" s="10"/>
      <c r="M220" s="10"/>
      <c r="N220" s="10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>
      <c r="A221" s="16"/>
      <c r="B221" s="16"/>
      <c r="C221" s="16"/>
      <c r="D221" s="16"/>
      <c r="E221" s="16"/>
      <c r="F221" s="39"/>
      <c r="G221" s="39"/>
      <c r="H221" s="10"/>
      <c r="I221" s="10"/>
      <c r="J221" s="10"/>
      <c r="K221" s="16"/>
      <c r="L221" s="10"/>
      <c r="M221" s="10"/>
      <c r="N221" s="10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>
      <c r="A222" s="16"/>
      <c r="B222" s="16"/>
      <c r="C222" s="16"/>
      <c r="D222" s="16"/>
      <c r="E222" s="16"/>
      <c r="F222" s="39"/>
      <c r="G222" s="39"/>
      <c r="H222" s="10"/>
      <c r="I222" s="10"/>
      <c r="J222" s="10"/>
      <c r="K222" s="16"/>
      <c r="L222" s="10"/>
      <c r="M222" s="10"/>
      <c r="N222" s="10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>
      <c r="A223" s="16"/>
      <c r="B223" s="16"/>
      <c r="C223" s="16"/>
      <c r="D223" s="16"/>
      <c r="E223" s="16"/>
      <c r="F223" s="39"/>
      <c r="G223" s="39"/>
      <c r="H223" s="10"/>
      <c r="I223" s="10"/>
      <c r="J223" s="10"/>
      <c r="K223" s="16"/>
      <c r="L223" s="10"/>
      <c r="M223" s="10"/>
      <c r="N223" s="10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>
      <c r="A224" s="16"/>
      <c r="B224" s="16"/>
      <c r="C224" s="16"/>
      <c r="D224" s="16"/>
      <c r="E224" s="16"/>
      <c r="F224" s="39"/>
      <c r="G224" s="39"/>
      <c r="H224" s="10"/>
      <c r="I224" s="10"/>
      <c r="J224" s="10"/>
      <c r="K224" s="16"/>
      <c r="L224" s="10"/>
      <c r="M224" s="10"/>
      <c r="N224" s="10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>
      <c r="A225" s="16"/>
      <c r="B225" s="16"/>
      <c r="C225" s="16"/>
      <c r="D225" s="16"/>
      <c r="E225" s="16"/>
      <c r="F225" s="39"/>
      <c r="G225" s="39"/>
      <c r="H225" s="10"/>
      <c r="I225" s="10"/>
      <c r="J225" s="10"/>
      <c r="K225" s="16"/>
      <c r="L225" s="10"/>
      <c r="M225" s="10"/>
      <c r="N225" s="10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>
      <c r="A226" s="16"/>
      <c r="B226" s="16"/>
      <c r="C226" s="16"/>
      <c r="D226" s="16"/>
      <c r="E226" s="16"/>
      <c r="F226" s="39"/>
      <c r="G226" s="39"/>
      <c r="H226" s="10"/>
      <c r="I226" s="10"/>
      <c r="J226" s="10"/>
      <c r="K226" s="16"/>
      <c r="L226" s="10"/>
      <c r="M226" s="10"/>
      <c r="N226" s="10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>
      <c r="A227" s="16"/>
      <c r="B227" s="16"/>
      <c r="C227" s="16"/>
      <c r="D227" s="16"/>
      <c r="E227" s="16"/>
      <c r="F227" s="39"/>
      <c r="G227" s="39"/>
      <c r="H227" s="10"/>
      <c r="I227" s="10"/>
      <c r="J227" s="10"/>
      <c r="K227" s="16"/>
      <c r="L227" s="10"/>
      <c r="M227" s="10"/>
      <c r="N227" s="10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>
      <c r="A228" s="16"/>
      <c r="B228" s="16"/>
      <c r="C228" s="16"/>
      <c r="D228" s="16"/>
      <c r="E228" s="16"/>
      <c r="F228" s="39"/>
      <c r="G228" s="39"/>
      <c r="H228" s="10"/>
      <c r="I228" s="10"/>
      <c r="J228" s="10"/>
      <c r="K228" s="16"/>
      <c r="L228" s="10"/>
      <c r="M228" s="10"/>
      <c r="N228" s="10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>
      <c r="A229" s="16"/>
      <c r="B229" s="16"/>
      <c r="C229" s="16"/>
      <c r="D229" s="16"/>
      <c r="E229" s="16"/>
      <c r="F229" s="39"/>
      <c r="G229" s="39"/>
      <c r="H229" s="10"/>
      <c r="I229" s="10"/>
      <c r="J229" s="10"/>
      <c r="K229" s="16"/>
      <c r="L229" s="10"/>
      <c r="M229" s="10"/>
      <c r="N229" s="10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>
      <c r="A230" s="16"/>
      <c r="B230" s="16"/>
      <c r="C230" s="16"/>
      <c r="D230" s="16"/>
      <c r="E230" s="16"/>
      <c r="F230" s="39"/>
      <c r="G230" s="39"/>
      <c r="H230" s="10"/>
      <c r="I230" s="10"/>
      <c r="J230" s="10"/>
      <c r="K230" s="16"/>
      <c r="L230" s="10"/>
      <c r="M230" s="10"/>
      <c r="N230" s="10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>
      <c r="A231" s="16"/>
      <c r="B231" s="16"/>
      <c r="C231" s="16"/>
      <c r="D231" s="16"/>
      <c r="E231" s="16"/>
      <c r="F231" s="39"/>
      <c r="G231" s="39"/>
      <c r="H231" s="10"/>
      <c r="I231" s="10"/>
      <c r="J231" s="10"/>
      <c r="K231" s="16"/>
      <c r="L231" s="10"/>
      <c r="M231" s="10"/>
      <c r="N231" s="10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>
      <c r="A232" s="16"/>
      <c r="B232" s="16"/>
      <c r="C232" s="16"/>
      <c r="D232" s="16"/>
      <c r="E232" s="16"/>
      <c r="F232" s="39"/>
      <c r="G232" s="39"/>
      <c r="H232" s="10"/>
      <c r="I232" s="10"/>
      <c r="J232" s="10"/>
      <c r="K232" s="16"/>
      <c r="L232" s="10"/>
      <c r="M232" s="10"/>
      <c r="N232" s="10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>
      <c r="A233" s="16"/>
      <c r="B233" s="16"/>
      <c r="C233" s="16"/>
      <c r="D233" s="16"/>
      <c r="E233" s="16"/>
      <c r="F233" s="39"/>
      <c r="G233" s="39"/>
      <c r="H233" s="10"/>
      <c r="I233" s="10"/>
      <c r="J233" s="10"/>
      <c r="K233" s="16"/>
      <c r="L233" s="10"/>
      <c r="M233" s="10"/>
      <c r="N233" s="10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>
      <c r="A234" s="16"/>
      <c r="B234" s="16"/>
      <c r="C234" s="16"/>
      <c r="D234" s="16"/>
      <c r="E234" s="16"/>
      <c r="F234" s="39"/>
      <c r="G234" s="39"/>
      <c r="H234" s="10"/>
      <c r="I234" s="10"/>
      <c r="J234" s="10"/>
      <c r="K234" s="16"/>
      <c r="L234" s="10"/>
      <c r="M234" s="10"/>
      <c r="N234" s="10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>
      <c r="A235" s="16"/>
      <c r="B235" s="16"/>
      <c r="C235" s="16"/>
      <c r="D235" s="16"/>
      <c r="E235" s="16"/>
      <c r="F235" s="39"/>
      <c r="G235" s="39"/>
      <c r="H235" s="10"/>
      <c r="I235" s="10"/>
      <c r="J235" s="10"/>
      <c r="K235" s="16"/>
      <c r="L235" s="10"/>
      <c r="M235" s="10"/>
      <c r="N235" s="10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>
      <c r="A236" s="16"/>
      <c r="B236" s="16"/>
      <c r="C236" s="16"/>
      <c r="D236" s="16"/>
      <c r="E236" s="16"/>
      <c r="F236" s="39"/>
      <c r="G236" s="39"/>
      <c r="H236" s="10"/>
      <c r="I236" s="10"/>
      <c r="J236" s="10"/>
      <c r="K236" s="16"/>
      <c r="L236" s="10"/>
      <c r="M236" s="10"/>
      <c r="N236" s="10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>
      <c r="A237" s="16"/>
      <c r="B237" s="16"/>
      <c r="C237" s="16"/>
      <c r="D237" s="16"/>
      <c r="E237" s="16"/>
      <c r="F237" s="39"/>
      <c r="G237" s="39"/>
      <c r="H237" s="10"/>
      <c r="I237" s="10"/>
      <c r="J237" s="10"/>
      <c r="K237" s="16"/>
      <c r="L237" s="10"/>
      <c r="M237" s="10"/>
      <c r="N237" s="10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>
      <c r="A238" s="16"/>
      <c r="B238" s="16"/>
      <c r="C238" s="16"/>
      <c r="D238" s="16"/>
      <c r="E238" s="16"/>
      <c r="F238" s="39"/>
      <c r="G238" s="39"/>
      <c r="H238" s="10"/>
      <c r="I238" s="10"/>
      <c r="J238" s="10"/>
      <c r="K238" s="16"/>
      <c r="L238" s="10"/>
      <c r="M238" s="10"/>
      <c r="N238" s="10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>
      <c r="A239" s="16"/>
      <c r="B239" s="16"/>
      <c r="C239" s="16"/>
      <c r="D239" s="16"/>
      <c r="E239" s="16"/>
      <c r="F239" s="39"/>
      <c r="G239" s="39"/>
      <c r="H239" s="10"/>
      <c r="I239" s="10"/>
      <c r="J239" s="10"/>
      <c r="K239" s="16"/>
      <c r="L239" s="10"/>
      <c r="M239" s="10"/>
      <c r="N239" s="10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>
      <c r="A240" s="16"/>
      <c r="B240" s="16"/>
      <c r="C240" s="16"/>
      <c r="D240" s="16"/>
      <c r="E240" s="16"/>
      <c r="F240" s="39"/>
      <c r="G240" s="39"/>
      <c r="H240" s="10"/>
      <c r="I240" s="10"/>
      <c r="J240" s="10"/>
      <c r="K240" s="16"/>
      <c r="L240" s="10"/>
      <c r="M240" s="10"/>
      <c r="N240" s="10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>
      <c r="A241" s="16"/>
      <c r="B241" s="16"/>
      <c r="C241" s="16"/>
      <c r="D241" s="16"/>
      <c r="E241" s="16"/>
      <c r="F241" s="39"/>
      <c r="G241" s="39"/>
      <c r="H241" s="10"/>
      <c r="I241" s="10"/>
      <c r="J241" s="10"/>
      <c r="K241" s="16"/>
      <c r="L241" s="10"/>
      <c r="M241" s="10"/>
      <c r="N241" s="10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>
      <c r="A242" s="16"/>
      <c r="B242" s="16"/>
      <c r="C242" s="16"/>
      <c r="D242" s="16"/>
      <c r="E242" s="16"/>
      <c r="F242" s="39"/>
      <c r="G242" s="39"/>
      <c r="H242" s="10"/>
      <c r="I242" s="10"/>
      <c r="J242" s="10"/>
      <c r="K242" s="16"/>
      <c r="L242" s="10"/>
      <c r="M242" s="10"/>
      <c r="N242" s="10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>
      <c r="A243" s="16"/>
      <c r="B243" s="16"/>
      <c r="C243" s="16"/>
      <c r="D243" s="16"/>
      <c r="E243" s="16"/>
      <c r="F243" s="39"/>
      <c r="G243" s="39"/>
      <c r="H243" s="10"/>
      <c r="I243" s="10"/>
      <c r="J243" s="10"/>
      <c r="K243" s="16"/>
      <c r="L243" s="10"/>
      <c r="M243" s="10"/>
      <c r="N243" s="10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>
      <c r="A244" s="16"/>
      <c r="B244" s="16"/>
      <c r="C244" s="16"/>
      <c r="D244" s="16"/>
      <c r="E244" s="16"/>
      <c r="F244" s="39"/>
      <c r="G244" s="39"/>
      <c r="H244" s="10"/>
      <c r="I244" s="10"/>
      <c r="J244" s="10"/>
      <c r="K244" s="16"/>
      <c r="L244" s="10"/>
      <c r="M244" s="10"/>
      <c r="N244" s="10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>
      <c r="A245" s="16"/>
      <c r="B245" s="16"/>
      <c r="C245" s="16"/>
      <c r="D245" s="16"/>
      <c r="E245" s="16"/>
      <c r="F245" s="39"/>
      <c r="G245" s="39"/>
      <c r="H245" s="10"/>
      <c r="I245" s="10"/>
      <c r="J245" s="10"/>
      <c r="K245" s="16"/>
      <c r="L245" s="10"/>
      <c r="M245" s="10"/>
      <c r="N245" s="10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>
      <c r="A246" s="16"/>
      <c r="B246" s="16"/>
      <c r="C246" s="16"/>
      <c r="D246" s="16"/>
      <c r="E246" s="16"/>
      <c r="F246" s="39"/>
      <c r="G246" s="39"/>
      <c r="H246" s="10"/>
      <c r="I246" s="10"/>
      <c r="J246" s="10"/>
      <c r="K246" s="16"/>
      <c r="L246" s="10"/>
      <c r="M246" s="10"/>
      <c r="N246" s="10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>
      <c r="A247" s="16"/>
      <c r="B247" s="16"/>
      <c r="C247" s="16"/>
      <c r="D247" s="16"/>
      <c r="E247" s="16"/>
      <c r="F247" s="39"/>
      <c r="G247" s="39"/>
      <c r="H247" s="10"/>
      <c r="I247" s="10"/>
      <c r="J247" s="10"/>
      <c r="K247" s="16"/>
      <c r="L247" s="10"/>
      <c r="M247" s="10"/>
      <c r="N247" s="10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>
      <c r="A248" s="16"/>
      <c r="B248" s="16"/>
      <c r="C248" s="16"/>
      <c r="D248" s="16"/>
      <c r="E248" s="16"/>
      <c r="F248" s="39"/>
      <c r="G248" s="39"/>
      <c r="H248" s="10"/>
      <c r="I248" s="10"/>
      <c r="J248" s="10"/>
      <c r="K248" s="16"/>
      <c r="L248" s="10"/>
      <c r="M248" s="10"/>
      <c r="N248" s="10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>
      <c r="A249" s="16"/>
      <c r="B249" s="16"/>
      <c r="C249" s="16"/>
      <c r="D249" s="16"/>
      <c r="E249" s="16"/>
      <c r="F249" s="39"/>
      <c r="G249" s="39"/>
      <c r="H249" s="10"/>
      <c r="I249" s="10"/>
      <c r="J249" s="10"/>
      <c r="K249" s="16"/>
      <c r="L249" s="10"/>
      <c r="M249" s="10"/>
      <c r="N249" s="10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>
      <c r="A250" s="16"/>
      <c r="B250" s="16"/>
      <c r="C250" s="16"/>
      <c r="D250" s="16"/>
      <c r="E250" s="16"/>
      <c r="F250" s="39"/>
      <c r="G250" s="39"/>
      <c r="H250" s="10"/>
      <c r="I250" s="10"/>
      <c r="J250" s="10"/>
      <c r="K250" s="16"/>
      <c r="L250" s="10"/>
      <c r="M250" s="10"/>
      <c r="N250" s="10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>
      <c r="A251" s="16"/>
      <c r="B251" s="16"/>
      <c r="C251" s="16"/>
      <c r="D251" s="16"/>
      <c r="E251" s="16"/>
      <c r="F251" s="39"/>
      <c r="G251" s="39"/>
      <c r="H251" s="10"/>
      <c r="I251" s="10"/>
      <c r="J251" s="10"/>
      <c r="K251" s="16"/>
      <c r="L251" s="10"/>
      <c r="M251" s="10"/>
      <c r="N251" s="10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>
      <c r="A252" s="16"/>
      <c r="B252" s="16"/>
      <c r="C252" s="16"/>
      <c r="D252" s="16"/>
      <c r="E252" s="16"/>
      <c r="F252" s="39"/>
      <c r="G252" s="39"/>
      <c r="H252" s="10"/>
      <c r="I252" s="10"/>
      <c r="J252" s="10"/>
      <c r="K252" s="16"/>
      <c r="L252" s="10"/>
      <c r="M252" s="10"/>
      <c r="N252" s="10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>
      <c r="A253" s="16"/>
      <c r="B253" s="16"/>
      <c r="C253" s="16"/>
      <c r="D253" s="16"/>
      <c r="E253" s="16"/>
      <c r="F253" s="39"/>
      <c r="G253" s="39"/>
      <c r="H253" s="10"/>
      <c r="I253" s="10"/>
      <c r="J253" s="10"/>
      <c r="K253" s="16"/>
      <c r="L253" s="10"/>
      <c r="M253" s="10"/>
      <c r="N253" s="10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>
      <c r="A254" s="16"/>
      <c r="B254" s="16"/>
      <c r="C254" s="16"/>
      <c r="D254" s="16"/>
      <c r="E254" s="16"/>
      <c r="F254" s="39"/>
      <c r="G254" s="39"/>
      <c r="H254" s="10"/>
      <c r="I254" s="10"/>
      <c r="J254" s="10"/>
      <c r="K254" s="16"/>
      <c r="L254" s="10"/>
      <c r="M254" s="10"/>
      <c r="N254" s="10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>
      <c r="A255" s="16"/>
      <c r="B255" s="16"/>
      <c r="C255" s="16"/>
      <c r="D255" s="16"/>
      <c r="E255" s="16"/>
      <c r="F255" s="39"/>
      <c r="G255" s="39"/>
      <c r="H255" s="10"/>
      <c r="I255" s="10"/>
      <c r="J255" s="10"/>
      <c r="K255" s="16"/>
      <c r="L255" s="10"/>
      <c r="M255" s="10"/>
      <c r="N255" s="10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>
      <c r="A256" s="16"/>
      <c r="B256" s="16"/>
      <c r="C256" s="16"/>
      <c r="D256" s="16"/>
      <c r="E256" s="16"/>
      <c r="F256" s="39"/>
      <c r="G256" s="39"/>
      <c r="H256" s="10"/>
      <c r="I256" s="10"/>
      <c r="J256" s="10"/>
      <c r="K256" s="16"/>
      <c r="L256" s="10"/>
      <c r="M256" s="10"/>
      <c r="N256" s="10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>
      <c r="A257" s="16"/>
      <c r="B257" s="16"/>
      <c r="C257" s="16"/>
      <c r="D257" s="16"/>
      <c r="E257" s="16"/>
      <c r="F257" s="39"/>
      <c r="G257" s="39"/>
      <c r="H257" s="10"/>
      <c r="I257" s="10"/>
      <c r="J257" s="10"/>
      <c r="K257" s="16"/>
      <c r="L257" s="10"/>
      <c r="M257" s="10"/>
      <c r="N257" s="10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>
      <c r="A258" s="16"/>
      <c r="B258" s="16"/>
      <c r="C258" s="16"/>
      <c r="D258" s="16"/>
      <c r="E258" s="16"/>
      <c r="F258" s="39"/>
      <c r="G258" s="39"/>
      <c r="H258" s="10"/>
      <c r="I258" s="10"/>
      <c r="J258" s="10"/>
      <c r="K258" s="16"/>
      <c r="L258" s="10"/>
      <c r="M258" s="10"/>
      <c r="N258" s="10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>
      <c r="A259" s="16"/>
      <c r="B259" s="16"/>
      <c r="C259" s="16"/>
      <c r="D259" s="16"/>
      <c r="E259" s="16"/>
      <c r="F259" s="39"/>
      <c r="G259" s="39"/>
      <c r="H259" s="10"/>
      <c r="I259" s="10"/>
      <c r="J259" s="10"/>
      <c r="K259" s="16"/>
      <c r="L259" s="10"/>
      <c r="M259" s="10"/>
      <c r="N259" s="10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>
      <c r="A260" s="16"/>
      <c r="B260" s="16"/>
      <c r="C260" s="16"/>
      <c r="D260" s="16"/>
      <c r="E260" s="16"/>
      <c r="F260" s="39"/>
      <c r="G260" s="39"/>
      <c r="H260" s="10"/>
      <c r="I260" s="10"/>
      <c r="J260" s="10"/>
      <c r="K260" s="16"/>
      <c r="L260" s="10"/>
      <c r="M260" s="10"/>
      <c r="N260" s="10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>
      <c r="A261" s="16"/>
      <c r="B261" s="16"/>
      <c r="C261" s="16"/>
      <c r="D261" s="16"/>
      <c r="E261" s="16"/>
      <c r="F261" s="39"/>
      <c r="G261" s="39"/>
      <c r="H261" s="10"/>
      <c r="I261" s="10"/>
      <c r="J261" s="10"/>
      <c r="K261" s="16"/>
      <c r="L261" s="10"/>
      <c r="M261" s="10"/>
      <c r="N261" s="10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>
      <c r="A262" s="16"/>
      <c r="B262" s="16"/>
      <c r="C262" s="16"/>
      <c r="D262" s="16"/>
      <c r="E262" s="16"/>
      <c r="F262" s="39"/>
      <c r="G262" s="39"/>
      <c r="H262" s="10"/>
      <c r="I262" s="10"/>
      <c r="J262" s="10"/>
      <c r="K262" s="16"/>
      <c r="L262" s="10"/>
      <c r="M262" s="10"/>
      <c r="N262" s="10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>
      <c r="A263" s="16"/>
      <c r="B263" s="16"/>
      <c r="C263" s="16"/>
      <c r="D263" s="16"/>
      <c r="E263" s="16"/>
      <c r="F263" s="39"/>
      <c r="G263" s="39"/>
      <c r="H263" s="10"/>
      <c r="I263" s="10"/>
      <c r="J263" s="10"/>
      <c r="K263" s="16"/>
      <c r="L263" s="10"/>
      <c r="M263" s="10"/>
      <c r="N263" s="10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>
      <c r="A264" s="16"/>
      <c r="B264" s="16"/>
      <c r="C264" s="16"/>
      <c r="D264" s="16"/>
      <c r="E264" s="16"/>
      <c r="F264" s="39"/>
      <c r="G264" s="39"/>
      <c r="H264" s="10"/>
      <c r="I264" s="10"/>
      <c r="J264" s="10"/>
      <c r="K264" s="16"/>
      <c r="L264" s="10"/>
      <c r="M264" s="10"/>
      <c r="N264" s="10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>
      <c r="A265" s="16"/>
      <c r="B265" s="16"/>
      <c r="C265" s="16"/>
      <c r="D265" s="16"/>
      <c r="E265" s="16"/>
      <c r="F265" s="39"/>
      <c r="G265" s="39"/>
      <c r="H265" s="10"/>
      <c r="I265" s="10"/>
      <c r="J265" s="10"/>
      <c r="K265" s="16"/>
      <c r="L265" s="10"/>
      <c r="M265" s="10"/>
      <c r="N265" s="10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>
      <c r="A266" s="16"/>
      <c r="B266" s="16"/>
      <c r="C266" s="16"/>
      <c r="D266" s="16"/>
      <c r="E266" s="16"/>
      <c r="F266" s="39"/>
      <c r="G266" s="39"/>
      <c r="H266" s="10"/>
      <c r="I266" s="10"/>
      <c r="J266" s="10"/>
      <c r="K266" s="16"/>
      <c r="L266" s="10"/>
      <c r="M266" s="10"/>
      <c r="N266" s="10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>
      <c r="A267" s="16"/>
      <c r="B267" s="16"/>
      <c r="C267" s="16"/>
      <c r="D267" s="16"/>
      <c r="E267" s="16"/>
      <c r="F267" s="39"/>
      <c r="G267" s="39"/>
      <c r="H267" s="10"/>
      <c r="I267" s="10"/>
      <c r="J267" s="10"/>
      <c r="K267" s="16"/>
      <c r="L267" s="10"/>
      <c r="M267" s="10"/>
      <c r="N267" s="10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>
      <c r="A268" s="16"/>
      <c r="B268" s="16"/>
      <c r="C268" s="16"/>
      <c r="D268" s="16"/>
      <c r="E268" s="16"/>
      <c r="F268" s="39"/>
      <c r="G268" s="39"/>
      <c r="H268" s="10"/>
      <c r="I268" s="10"/>
      <c r="J268" s="10"/>
      <c r="K268" s="16"/>
      <c r="L268" s="10"/>
      <c r="M268" s="10"/>
      <c r="N268" s="10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>
      <c r="A269" s="16"/>
      <c r="B269" s="16"/>
      <c r="C269" s="16"/>
      <c r="D269" s="16"/>
      <c r="E269" s="16"/>
      <c r="F269" s="39"/>
      <c r="G269" s="39"/>
      <c r="H269" s="10"/>
      <c r="I269" s="10"/>
      <c r="J269" s="10"/>
      <c r="K269" s="16"/>
      <c r="L269" s="10"/>
      <c r="M269" s="10"/>
      <c r="N269" s="10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>
      <c r="A270" s="16"/>
      <c r="B270" s="16"/>
      <c r="C270" s="16"/>
      <c r="D270" s="16"/>
      <c r="E270" s="16"/>
      <c r="F270" s="39"/>
      <c r="G270" s="39"/>
      <c r="H270" s="10"/>
      <c r="I270" s="10"/>
      <c r="J270" s="10"/>
      <c r="K270" s="16"/>
      <c r="L270" s="10"/>
      <c r="M270" s="10"/>
      <c r="N270" s="10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>
      <c r="A271" s="16"/>
      <c r="B271" s="16"/>
      <c r="C271" s="16"/>
      <c r="D271" s="16"/>
      <c r="E271" s="16"/>
      <c r="F271" s="39"/>
      <c r="G271" s="39"/>
      <c r="H271" s="10"/>
      <c r="I271" s="10"/>
      <c r="J271" s="10"/>
      <c r="K271" s="16"/>
      <c r="L271" s="10"/>
      <c r="M271" s="10"/>
      <c r="N271" s="10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>
      <c r="A272" s="16"/>
      <c r="B272" s="16"/>
      <c r="C272" s="16"/>
      <c r="D272" s="16"/>
      <c r="E272" s="16"/>
      <c r="F272" s="39"/>
      <c r="G272" s="39"/>
      <c r="H272" s="10"/>
      <c r="I272" s="10"/>
      <c r="J272" s="10"/>
      <c r="K272" s="16"/>
      <c r="L272" s="10"/>
      <c r="M272" s="10"/>
      <c r="N272" s="10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>
      <c r="A273" s="16"/>
      <c r="B273" s="16"/>
      <c r="C273" s="16"/>
      <c r="D273" s="16"/>
      <c r="E273" s="16"/>
      <c r="F273" s="39"/>
      <c r="G273" s="39"/>
      <c r="H273" s="10"/>
      <c r="I273" s="10"/>
      <c r="J273" s="10"/>
      <c r="K273" s="16"/>
      <c r="L273" s="10"/>
      <c r="M273" s="10"/>
      <c r="N273" s="10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>
      <c r="A274" s="16"/>
      <c r="B274" s="16"/>
      <c r="C274" s="16"/>
      <c r="D274" s="16"/>
      <c r="E274" s="16"/>
      <c r="F274" s="39"/>
      <c r="G274" s="39"/>
      <c r="H274" s="10"/>
      <c r="I274" s="10"/>
      <c r="J274" s="10"/>
      <c r="K274" s="16"/>
      <c r="L274" s="10"/>
      <c r="M274" s="10"/>
      <c r="N274" s="10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>
      <c r="A275" s="16"/>
      <c r="B275" s="16"/>
      <c r="C275" s="16"/>
      <c r="D275" s="16"/>
      <c r="E275" s="16"/>
      <c r="F275" s="39"/>
      <c r="G275" s="39"/>
      <c r="H275" s="10"/>
      <c r="I275" s="10"/>
      <c r="J275" s="10"/>
      <c r="K275" s="16"/>
      <c r="L275" s="10"/>
      <c r="M275" s="10"/>
      <c r="N275" s="10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>
      <c r="A276" s="16"/>
      <c r="B276" s="16"/>
      <c r="C276" s="16"/>
      <c r="D276" s="16"/>
      <c r="E276" s="16"/>
      <c r="F276" s="39"/>
      <c r="G276" s="39"/>
      <c r="H276" s="10"/>
      <c r="I276" s="10"/>
      <c r="J276" s="10"/>
      <c r="K276" s="16"/>
      <c r="L276" s="10"/>
      <c r="M276" s="10"/>
      <c r="N276" s="10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>
      <c r="A277" s="16"/>
      <c r="B277" s="16"/>
      <c r="C277" s="16"/>
      <c r="D277" s="16"/>
      <c r="E277" s="16"/>
      <c r="F277" s="39"/>
      <c r="G277" s="39"/>
      <c r="H277" s="10"/>
      <c r="I277" s="10"/>
      <c r="J277" s="10"/>
      <c r="K277" s="16"/>
      <c r="L277" s="10"/>
      <c r="M277" s="10"/>
      <c r="N277" s="10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>
      <c r="A278" s="16"/>
      <c r="B278" s="16"/>
      <c r="C278" s="16"/>
      <c r="D278" s="16"/>
      <c r="E278" s="16"/>
      <c r="F278" s="39"/>
      <c r="G278" s="39"/>
      <c r="H278" s="10"/>
      <c r="I278" s="10"/>
      <c r="J278" s="10"/>
      <c r="K278" s="16"/>
      <c r="L278" s="10"/>
      <c r="M278" s="10"/>
      <c r="N278" s="10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>
      <c r="A279" s="16"/>
      <c r="B279" s="16"/>
      <c r="C279" s="16"/>
      <c r="D279" s="16"/>
      <c r="E279" s="16"/>
      <c r="F279" s="39"/>
      <c r="G279" s="39"/>
      <c r="H279" s="10"/>
      <c r="I279" s="10"/>
      <c r="J279" s="10"/>
      <c r="K279" s="16"/>
      <c r="L279" s="10"/>
      <c r="M279" s="10"/>
      <c r="N279" s="10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>
      <c r="A280" s="16"/>
      <c r="B280" s="16"/>
      <c r="C280" s="16"/>
      <c r="D280" s="16"/>
      <c r="E280" s="16"/>
      <c r="F280" s="39"/>
      <c r="G280" s="39"/>
      <c r="H280" s="10"/>
      <c r="I280" s="10"/>
      <c r="J280" s="10"/>
      <c r="K280" s="16"/>
      <c r="L280" s="10"/>
      <c r="M280" s="10"/>
      <c r="N280" s="10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>
      <c r="A281" s="16"/>
      <c r="B281" s="16"/>
      <c r="C281" s="16"/>
      <c r="D281" s="16"/>
      <c r="E281" s="16"/>
      <c r="F281" s="39"/>
      <c r="G281" s="39"/>
      <c r="H281" s="10"/>
      <c r="I281" s="10"/>
      <c r="J281" s="10"/>
      <c r="K281" s="16"/>
      <c r="L281" s="10"/>
      <c r="M281" s="10"/>
      <c r="N281" s="10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>
      <c r="A282" s="16"/>
      <c r="B282" s="16"/>
      <c r="C282" s="16"/>
      <c r="D282" s="16"/>
      <c r="E282" s="16"/>
      <c r="F282" s="39"/>
      <c r="G282" s="39"/>
      <c r="H282" s="10"/>
      <c r="I282" s="10"/>
      <c r="J282" s="10"/>
      <c r="K282" s="16"/>
      <c r="L282" s="10"/>
      <c r="M282" s="10"/>
      <c r="N282" s="10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>
      <c r="A283" s="16"/>
      <c r="B283" s="16"/>
      <c r="C283" s="16"/>
      <c r="D283" s="16"/>
      <c r="E283" s="16"/>
      <c r="F283" s="39"/>
      <c r="G283" s="39"/>
      <c r="H283" s="10"/>
      <c r="I283" s="10"/>
      <c r="J283" s="10"/>
      <c r="K283" s="16"/>
      <c r="L283" s="10"/>
      <c r="M283" s="10"/>
      <c r="N283" s="10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>
      <c r="A284" s="16"/>
      <c r="B284" s="16"/>
      <c r="C284" s="16"/>
      <c r="D284" s="16"/>
      <c r="E284" s="16"/>
      <c r="F284" s="39"/>
      <c r="G284" s="39"/>
      <c r="H284" s="10"/>
      <c r="I284" s="10"/>
      <c r="J284" s="10"/>
      <c r="K284" s="16"/>
      <c r="L284" s="10"/>
      <c r="M284" s="10"/>
      <c r="N284" s="10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>
      <c r="A285" s="16"/>
      <c r="B285" s="16"/>
      <c r="C285" s="16"/>
      <c r="D285" s="16"/>
      <c r="E285" s="16"/>
      <c r="F285" s="39"/>
      <c r="G285" s="39"/>
      <c r="H285" s="10"/>
      <c r="I285" s="10"/>
      <c r="J285" s="10"/>
      <c r="K285" s="16"/>
      <c r="L285" s="10"/>
      <c r="M285" s="10"/>
      <c r="N285" s="10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>
      <c r="A286" s="16"/>
      <c r="B286" s="16"/>
      <c r="C286" s="16"/>
      <c r="D286" s="16"/>
      <c r="E286" s="16"/>
      <c r="F286" s="39"/>
      <c r="G286" s="39"/>
      <c r="H286" s="10"/>
      <c r="I286" s="10"/>
      <c r="J286" s="10"/>
      <c r="K286" s="16"/>
      <c r="L286" s="10"/>
      <c r="M286" s="10"/>
      <c r="N286" s="10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>
      <c r="A287" s="16"/>
      <c r="B287" s="16"/>
      <c r="C287" s="16"/>
      <c r="D287" s="16"/>
      <c r="E287" s="16"/>
      <c r="F287" s="39"/>
      <c r="G287" s="39"/>
      <c r="H287" s="10"/>
      <c r="I287" s="10"/>
      <c r="J287" s="10"/>
      <c r="K287" s="16"/>
      <c r="L287" s="10"/>
      <c r="M287" s="10"/>
      <c r="N287" s="10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>
      <c r="A288" s="16"/>
      <c r="B288" s="16"/>
      <c r="C288" s="16"/>
      <c r="D288" s="16"/>
      <c r="E288" s="16"/>
      <c r="F288" s="39"/>
      <c r="G288" s="39"/>
      <c r="H288" s="10"/>
      <c r="I288" s="10"/>
      <c r="J288" s="10"/>
      <c r="K288" s="16"/>
      <c r="L288" s="10"/>
      <c r="M288" s="10"/>
      <c r="N288" s="10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>
      <c r="A289" s="16"/>
      <c r="B289" s="16"/>
      <c r="C289" s="16"/>
      <c r="D289" s="16"/>
      <c r="E289" s="16"/>
      <c r="F289" s="39"/>
      <c r="G289" s="39"/>
      <c r="H289" s="10"/>
      <c r="I289" s="10"/>
      <c r="J289" s="10"/>
      <c r="K289" s="16"/>
      <c r="L289" s="10"/>
      <c r="M289" s="10"/>
      <c r="N289" s="10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>
      <c r="A290" s="16"/>
      <c r="B290" s="16"/>
      <c r="C290" s="16"/>
      <c r="D290" s="16"/>
      <c r="E290" s="16"/>
      <c r="F290" s="39"/>
      <c r="G290" s="39"/>
      <c r="H290" s="10"/>
      <c r="I290" s="10"/>
      <c r="J290" s="10"/>
      <c r="K290" s="16"/>
      <c r="L290" s="10"/>
      <c r="M290" s="10"/>
      <c r="N290" s="10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>
      <c r="A291" s="16"/>
      <c r="B291" s="16"/>
      <c r="C291" s="16"/>
      <c r="D291" s="16"/>
      <c r="E291" s="16"/>
      <c r="F291" s="39"/>
      <c r="G291" s="39"/>
      <c r="H291" s="10"/>
      <c r="I291" s="10"/>
      <c r="J291" s="10"/>
      <c r="K291" s="16"/>
      <c r="L291" s="10"/>
      <c r="M291" s="10"/>
      <c r="N291" s="10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>
      <c r="A292" s="16"/>
      <c r="B292" s="16"/>
      <c r="C292" s="16"/>
      <c r="D292" s="16"/>
      <c r="E292" s="16"/>
      <c r="F292" s="39"/>
      <c r="G292" s="39"/>
      <c r="H292" s="10"/>
      <c r="I292" s="10"/>
      <c r="J292" s="10"/>
      <c r="K292" s="16"/>
      <c r="L292" s="10"/>
      <c r="M292" s="10"/>
      <c r="N292" s="10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>
      <c r="A293" s="16"/>
      <c r="B293" s="16"/>
      <c r="C293" s="16"/>
      <c r="D293" s="16"/>
      <c r="E293" s="16"/>
      <c r="F293" s="39"/>
      <c r="G293" s="39"/>
      <c r="H293" s="10"/>
      <c r="I293" s="10"/>
      <c r="J293" s="10"/>
      <c r="K293" s="16"/>
      <c r="L293" s="10"/>
      <c r="M293" s="10"/>
      <c r="N293" s="10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>
      <c r="A294" s="16"/>
      <c r="B294" s="16"/>
      <c r="C294" s="16"/>
      <c r="D294" s="16"/>
      <c r="E294" s="16"/>
      <c r="F294" s="39"/>
      <c r="G294" s="39"/>
      <c r="H294" s="10"/>
      <c r="I294" s="10"/>
      <c r="J294" s="10"/>
      <c r="K294" s="16"/>
      <c r="L294" s="10"/>
      <c r="M294" s="10"/>
      <c r="N294" s="10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>
      <c r="A295" s="16"/>
      <c r="B295" s="16"/>
      <c r="C295" s="16"/>
      <c r="D295" s="16"/>
      <c r="E295" s="16"/>
      <c r="F295" s="39"/>
      <c r="G295" s="39"/>
      <c r="H295" s="10"/>
      <c r="I295" s="10"/>
      <c r="J295" s="10"/>
      <c r="K295" s="16"/>
      <c r="L295" s="10"/>
      <c r="M295" s="10"/>
      <c r="N295" s="10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>
      <c r="A296" s="16"/>
      <c r="B296" s="16"/>
      <c r="C296" s="16"/>
      <c r="D296" s="16"/>
      <c r="E296" s="16"/>
      <c r="F296" s="39"/>
      <c r="G296" s="39"/>
      <c r="H296" s="10"/>
      <c r="I296" s="10"/>
      <c r="J296" s="10"/>
      <c r="K296" s="16"/>
      <c r="L296" s="10"/>
      <c r="M296" s="10"/>
      <c r="N296" s="10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>
      <c r="A297" s="16"/>
      <c r="B297" s="16"/>
      <c r="C297" s="16"/>
      <c r="D297" s="16"/>
      <c r="E297" s="16"/>
      <c r="F297" s="39"/>
      <c r="G297" s="39"/>
      <c r="H297" s="10"/>
      <c r="I297" s="10"/>
      <c r="J297" s="10"/>
      <c r="K297" s="16"/>
      <c r="L297" s="10"/>
      <c r="M297" s="10"/>
      <c r="N297" s="10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>
      <c r="A298" s="16"/>
      <c r="B298" s="16"/>
      <c r="C298" s="16"/>
      <c r="D298" s="16"/>
      <c r="E298" s="16"/>
      <c r="F298" s="39"/>
      <c r="G298" s="39"/>
      <c r="H298" s="10"/>
      <c r="I298" s="10"/>
      <c r="J298" s="10"/>
      <c r="K298" s="16"/>
      <c r="L298" s="10"/>
      <c r="M298" s="10"/>
      <c r="N298" s="10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>
      <c r="A299" s="16"/>
      <c r="B299" s="16"/>
      <c r="C299" s="16"/>
      <c r="D299" s="16"/>
      <c r="E299" s="16"/>
      <c r="F299" s="39"/>
      <c r="G299" s="39"/>
      <c r="H299" s="10"/>
      <c r="I299" s="10"/>
      <c r="J299" s="10"/>
      <c r="K299" s="16"/>
      <c r="L299" s="10"/>
      <c r="M299" s="10"/>
      <c r="N299" s="10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>
      <c r="A300" s="16"/>
      <c r="B300" s="16"/>
      <c r="C300" s="16"/>
      <c r="D300" s="16"/>
      <c r="E300" s="16"/>
      <c r="F300" s="39"/>
      <c r="G300" s="39"/>
      <c r="H300" s="10"/>
      <c r="I300" s="10"/>
      <c r="J300" s="10"/>
      <c r="K300" s="16"/>
      <c r="L300" s="10"/>
      <c r="M300" s="10"/>
      <c r="N300" s="10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>
      <c r="A301" s="16"/>
      <c r="B301" s="16"/>
      <c r="C301" s="16"/>
      <c r="D301" s="16"/>
      <c r="E301" s="16"/>
      <c r="F301" s="39"/>
      <c r="G301" s="39"/>
      <c r="H301" s="10"/>
      <c r="I301" s="10"/>
      <c r="J301" s="10"/>
      <c r="K301" s="16"/>
      <c r="L301" s="10"/>
      <c r="M301" s="10"/>
      <c r="N301" s="10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>
      <c r="A302" s="16"/>
      <c r="B302" s="16"/>
      <c r="C302" s="16"/>
      <c r="D302" s="16"/>
      <c r="E302" s="16"/>
      <c r="F302" s="39"/>
      <c r="G302" s="39"/>
      <c r="H302" s="10"/>
      <c r="I302" s="10"/>
      <c r="J302" s="10"/>
      <c r="K302" s="16"/>
      <c r="L302" s="10"/>
      <c r="M302" s="10"/>
      <c r="N302" s="10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>
      <c r="A303" s="16"/>
      <c r="B303" s="16"/>
      <c r="C303" s="16"/>
      <c r="D303" s="16"/>
      <c r="E303" s="16"/>
      <c r="F303" s="39"/>
      <c r="G303" s="39"/>
      <c r="H303" s="10"/>
      <c r="I303" s="10"/>
      <c r="J303" s="10"/>
      <c r="K303" s="16"/>
      <c r="L303" s="10"/>
      <c r="M303" s="10"/>
      <c r="N303" s="10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>
      <c r="A304" s="16"/>
      <c r="B304" s="16"/>
      <c r="C304" s="16"/>
      <c r="D304" s="16"/>
      <c r="E304" s="16"/>
      <c r="F304" s="39"/>
      <c r="G304" s="39"/>
      <c r="H304" s="10"/>
      <c r="I304" s="10"/>
      <c r="J304" s="10"/>
      <c r="K304" s="16"/>
      <c r="L304" s="10"/>
      <c r="M304" s="10"/>
      <c r="N304" s="10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>
      <c r="A305" s="16"/>
      <c r="B305" s="16"/>
      <c r="C305" s="16"/>
      <c r="D305" s="16"/>
      <c r="E305" s="16"/>
      <c r="F305" s="39"/>
      <c r="G305" s="39"/>
      <c r="H305" s="10"/>
      <c r="I305" s="10"/>
      <c r="J305" s="10"/>
      <c r="K305" s="16"/>
      <c r="L305" s="10"/>
      <c r="M305" s="10"/>
      <c r="N305" s="10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>
      <c r="A306" s="16"/>
      <c r="B306" s="16"/>
      <c r="C306" s="16"/>
      <c r="D306" s="16"/>
      <c r="E306" s="16"/>
      <c r="F306" s="39"/>
      <c r="G306" s="39"/>
      <c r="H306" s="10"/>
      <c r="I306" s="10"/>
      <c r="J306" s="10"/>
      <c r="K306" s="16"/>
      <c r="L306" s="10"/>
      <c r="M306" s="10"/>
      <c r="N306" s="10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>
      <c r="A307" s="16"/>
      <c r="B307" s="16"/>
      <c r="C307" s="16"/>
      <c r="D307" s="16"/>
      <c r="E307" s="16"/>
      <c r="F307" s="39"/>
      <c r="G307" s="39"/>
      <c r="H307" s="10"/>
      <c r="I307" s="10"/>
      <c r="J307" s="10"/>
      <c r="K307" s="16"/>
      <c r="L307" s="10"/>
      <c r="M307" s="10"/>
      <c r="N307" s="10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>
      <c r="A308" s="16"/>
      <c r="B308" s="16"/>
      <c r="C308" s="16"/>
      <c r="D308" s="16"/>
      <c r="E308" s="16"/>
      <c r="F308" s="39"/>
      <c r="G308" s="39"/>
      <c r="H308" s="10"/>
      <c r="I308" s="10"/>
      <c r="J308" s="10"/>
      <c r="K308" s="16"/>
      <c r="L308" s="10"/>
      <c r="M308" s="10"/>
      <c r="N308" s="10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>
      <c r="A309" s="16"/>
      <c r="B309" s="16"/>
      <c r="C309" s="16"/>
      <c r="D309" s="16"/>
      <c r="E309" s="16"/>
      <c r="F309" s="39"/>
      <c r="G309" s="39"/>
      <c r="H309" s="10"/>
      <c r="I309" s="10"/>
      <c r="J309" s="10"/>
      <c r="K309" s="16"/>
      <c r="L309" s="10"/>
      <c r="M309" s="10"/>
      <c r="N309" s="10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>
      <c r="A310" s="16"/>
      <c r="B310" s="16"/>
      <c r="C310" s="16"/>
      <c r="D310" s="16"/>
      <c r="E310" s="16"/>
      <c r="F310" s="39"/>
      <c r="G310" s="39"/>
      <c r="H310" s="10"/>
      <c r="I310" s="10"/>
      <c r="J310" s="10"/>
      <c r="K310" s="16"/>
      <c r="L310" s="10"/>
      <c r="M310" s="10"/>
      <c r="N310" s="10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>
      <c r="A311" s="16"/>
      <c r="B311" s="16"/>
      <c r="C311" s="16"/>
      <c r="D311" s="16"/>
      <c r="E311" s="16"/>
      <c r="F311" s="39"/>
      <c r="G311" s="39"/>
      <c r="H311" s="10"/>
      <c r="I311" s="10"/>
      <c r="J311" s="10"/>
      <c r="K311" s="16"/>
      <c r="L311" s="10"/>
      <c r="M311" s="10"/>
      <c r="N311" s="10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>
      <c r="A312" s="16"/>
      <c r="B312" s="16"/>
      <c r="C312" s="16"/>
      <c r="D312" s="16"/>
      <c r="E312" s="16"/>
      <c r="F312" s="39"/>
      <c r="G312" s="39"/>
      <c r="H312" s="10"/>
      <c r="I312" s="10"/>
      <c r="J312" s="10"/>
      <c r="K312" s="16"/>
      <c r="L312" s="10"/>
      <c r="M312" s="10"/>
      <c r="N312" s="10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>
      <c r="A313" s="16"/>
      <c r="B313" s="16"/>
      <c r="C313" s="16"/>
      <c r="D313" s="16"/>
      <c r="E313" s="16"/>
      <c r="F313" s="39"/>
      <c r="G313" s="39"/>
      <c r="H313" s="10"/>
      <c r="I313" s="10"/>
      <c r="J313" s="10"/>
      <c r="K313" s="16"/>
      <c r="L313" s="10"/>
      <c r="M313" s="10"/>
      <c r="N313" s="10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>
      <c r="A314" s="16"/>
      <c r="B314" s="16"/>
      <c r="C314" s="16"/>
      <c r="D314" s="16"/>
      <c r="E314" s="16"/>
      <c r="F314" s="39"/>
      <c r="G314" s="39"/>
      <c r="H314" s="10"/>
      <c r="I314" s="10"/>
      <c r="J314" s="10"/>
      <c r="K314" s="16"/>
      <c r="L314" s="10"/>
      <c r="M314" s="10"/>
      <c r="N314" s="10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>
      <c r="A315" s="16"/>
      <c r="B315" s="16"/>
      <c r="C315" s="16"/>
      <c r="D315" s="16"/>
      <c r="E315" s="16"/>
      <c r="F315" s="39"/>
      <c r="G315" s="39"/>
      <c r="H315" s="10"/>
      <c r="I315" s="10"/>
      <c r="J315" s="10"/>
      <c r="K315" s="16"/>
      <c r="L315" s="10"/>
      <c r="M315" s="10"/>
      <c r="N315" s="10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>
      <c r="A316" s="16"/>
      <c r="B316" s="16"/>
      <c r="C316" s="16"/>
      <c r="D316" s="16"/>
      <c r="E316" s="16"/>
      <c r="F316" s="39"/>
      <c r="G316" s="39"/>
      <c r="H316" s="10"/>
      <c r="I316" s="10"/>
      <c r="J316" s="10"/>
      <c r="K316" s="16"/>
      <c r="L316" s="10"/>
      <c r="M316" s="10"/>
      <c r="N316" s="10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>
      <c r="A317" s="16"/>
      <c r="B317" s="16"/>
      <c r="C317" s="16"/>
      <c r="D317" s="16"/>
      <c r="E317" s="16"/>
      <c r="F317" s="39"/>
      <c r="G317" s="39"/>
      <c r="H317" s="10"/>
      <c r="I317" s="10"/>
      <c r="J317" s="10"/>
      <c r="K317" s="16"/>
      <c r="L317" s="10"/>
      <c r="M317" s="10"/>
      <c r="N317" s="10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>
      <c r="A318" s="16"/>
      <c r="B318" s="16"/>
      <c r="C318" s="16"/>
      <c r="D318" s="16"/>
      <c r="E318" s="16"/>
      <c r="F318" s="39"/>
      <c r="G318" s="39"/>
      <c r="H318" s="10"/>
      <c r="I318" s="10"/>
      <c r="J318" s="10"/>
      <c r="K318" s="16"/>
      <c r="L318" s="10"/>
      <c r="M318" s="10"/>
      <c r="N318" s="10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>
      <c r="A319" s="16"/>
      <c r="B319" s="16"/>
      <c r="C319" s="16"/>
      <c r="D319" s="16"/>
      <c r="E319" s="16"/>
      <c r="F319" s="39"/>
      <c r="G319" s="39"/>
      <c r="H319" s="10"/>
      <c r="I319" s="10"/>
      <c r="J319" s="10"/>
      <c r="K319" s="16"/>
      <c r="L319" s="10"/>
      <c r="M319" s="10"/>
      <c r="N319" s="10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>
      <c r="A320" s="16"/>
      <c r="B320" s="16"/>
      <c r="C320" s="16"/>
      <c r="D320" s="16"/>
      <c r="E320" s="16"/>
      <c r="F320" s="39"/>
      <c r="G320" s="39"/>
      <c r="H320" s="10"/>
      <c r="I320" s="10"/>
      <c r="J320" s="10"/>
      <c r="K320" s="16"/>
      <c r="L320" s="10"/>
      <c r="M320" s="10"/>
      <c r="N320" s="10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>
      <c r="A321" s="16"/>
      <c r="B321" s="16"/>
      <c r="C321" s="16"/>
      <c r="D321" s="16"/>
      <c r="E321" s="16"/>
      <c r="F321" s="39"/>
      <c r="G321" s="39"/>
      <c r="H321" s="10"/>
      <c r="I321" s="10"/>
      <c r="J321" s="10"/>
      <c r="K321" s="16"/>
      <c r="L321" s="10"/>
      <c r="M321" s="10"/>
      <c r="N321" s="10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>
      <c r="A322" s="16"/>
      <c r="B322" s="16"/>
      <c r="C322" s="16"/>
      <c r="D322" s="16"/>
      <c r="E322" s="16"/>
      <c r="F322" s="39"/>
      <c r="G322" s="39"/>
      <c r="H322" s="10"/>
      <c r="I322" s="10"/>
      <c r="J322" s="10"/>
      <c r="K322" s="16"/>
      <c r="L322" s="10"/>
      <c r="M322" s="10"/>
      <c r="N322" s="10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>
      <c r="A323" s="16"/>
      <c r="B323" s="16"/>
      <c r="C323" s="16"/>
      <c r="D323" s="16"/>
      <c r="E323" s="16"/>
      <c r="F323" s="39"/>
      <c r="G323" s="39"/>
      <c r="H323" s="10"/>
      <c r="I323" s="10"/>
      <c r="J323" s="10"/>
      <c r="K323" s="16"/>
      <c r="L323" s="10"/>
      <c r="M323" s="10"/>
      <c r="N323" s="10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>
      <c r="A324" s="16"/>
      <c r="B324" s="16"/>
      <c r="C324" s="16"/>
      <c r="D324" s="16"/>
      <c r="E324" s="16"/>
      <c r="F324" s="39"/>
      <c r="G324" s="39"/>
      <c r="H324" s="10"/>
      <c r="I324" s="10"/>
      <c r="J324" s="10"/>
      <c r="K324" s="16"/>
      <c r="L324" s="10"/>
      <c r="M324" s="10"/>
      <c r="N324" s="10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>
      <c r="A325" s="16"/>
      <c r="B325" s="16"/>
      <c r="C325" s="16"/>
      <c r="D325" s="16"/>
      <c r="E325" s="16"/>
      <c r="F325" s="39"/>
      <c r="G325" s="39"/>
      <c r="H325" s="10"/>
      <c r="I325" s="10"/>
      <c r="J325" s="10"/>
      <c r="K325" s="16"/>
      <c r="L325" s="10"/>
      <c r="M325" s="10"/>
      <c r="N325" s="10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>
      <c r="A326" s="16"/>
      <c r="B326" s="16"/>
      <c r="C326" s="16"/>
      <c r="D326" s="16"/>
      <c r="E326" s="16"/>
      <c r="F326" s="39"/>
      <c r="G326" s="39"/>
      <c r="H326" s="10"/>
      <c r="I326" s="10"/>
      <c r="J326" s="10"/>
      <c r="K326" s="16"/>
      <c r="L326" s="10"/>
      <c r="M326" s="10"/>
      <c r="N326" s="10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>
      <c r="A327" s="16"/>
      <c r="B327" s="16"/>
      <c r="C327" s="16"/>
      <c r="D327" s="16"/>
      <c r="E327" s="16"/>
      <c r="F327" s="39"/>
      <c r="G327" s="39"/>
      <c r="H327" s="10"/>
      <c r="I327" s="10"/>
      <c r="J327" s="10"/>
      <c r="K327" s="16"/>
      <c r="L327" s="10"/>
      <c r="M327" s="10"/>
      <c r="N327" s="10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>
      <c r="A328" s="16"/>
      <c r="B328" s="16"/>
      <c r="C328" s="16"/>
      <c r="D328" s="16"/>
      <c r="E328" s="16"/>
      <c r="F328" s="39"/>
      <c r="G328" s="39"/>
      <c r="H328" s="10"/>
      <c r="I328" s="10"/>
      <c r="J328" s="10"/>
      <c r="K328" s="16"/>
      <c r="L328" s="10"/>
      <c r="M328" s="10"/>
      <c r="N328" s="10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>
      <c r="A329" s="16"/>
      <c r="B329" s="16"/>
      <c r="C329" s="16"/>
      <c r="D329" s="16"/>
      <c r="E329" s="16"/>
      <c r="F329" s="39"/>
      <c r="G329" s="39"/>
      <c r="H329" s="10"/>
      <c r="I329" s="10"/>
      <c r="J329" s="10"/>
      <c r="K329" s="16"/>
      <c r="L329" s="10"/>
      <c r="M329" s="10"/>
      <c r="N329" s="10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>
      <c r="A330" s="16"/>
      <c r="B330" s="16"/>
      <c r="C330" s="16"/>
      <c r="D330" s="16"/>
      <c r="E330" s="16"/>
      <c r="F330" s="39"/>
      <c r="G330" s="39"/>
      <c r="H330" s="10"/>
      <c r="I330" s="10"/>
      <c r="J330" s="10"/>
      <c r="K330" s="16"/>
      <c r="L330" s="10"/>
      <c r="M330" s="10"/>
      <c r="N330" s="10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>
      <c r="A331" s="16"/>
      <c r="B331" s="16"/>
      <c r="C331" s="16"/>
      <c r="D331" s="16"/>
      <c r="E331" s="16"/>
      <c r="F331" s="39"/>
      <c r="G331" s="39"/>
      <c r="H331" s="10"/>
      <c r="I331" s="10"/>
      <c r="J331" s="10"/>
      <c r="K331" s="16"/>
      <c r="L331" s="10"/>
      <c r="M331" s="10"/>
      <c r="N331" s="10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>
      <c r="A332" s="16"/>
      <c r="B332" s="16"/>
      <c r="C332" s="16"/>
      <c r="D332" s="16"/>
      <c r="E332" s="16"/>
      <c r="F332" s="39"/>
      <c r="G332" s="39"/>
      <c r="H332" s="10"/>
      <c r="I332" s="10"/>
      <c r="J332" s="10"/>
      <c r="K332" s="16"/>
      <c r="L332" s="10"/>
      <c r="M332" s="10"/>
      <c r="N332" s="10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>
      <c r="A333" s="16"/>
      <c r="B333" s="16"/>
      <c r="C333" s="16"/>
      <c r="D333" s="16"/>
      <c r="E333" s="16"/>
      <c r="F333" s="39"/>
      <c r="G333" s="39"/>
      <c r="H333" s="10"/>
      <c r="I333" s="10"/>
      <c r="J333" s="10"/>
      <c r="K333" s="16"/>
      <c r="L333" s="10"/>
      <c r="M333" s="10"/>
      <c r="N333" s="10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>
      <c r="A334" s="16"/>
      <c r="B334" s="16"/>
      <c r="C334" s="16"/>
      <c r="D334" s="16"/>
      <c r="E334" s="16"/>
      <c r="F334" s="39"/>
      <c r="G334" s="39"/>
      <c r="H334" s="10"/>
      <c r="I334" s="10"/>
      <c r="J334" s="10"/>
      <c r="K334" s="16"/>
      <c r="L334" s="10"/>
      <c r="M334" s="10"/>
      <c r="N334" s="10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>
      <c r="A335" s="16"/>
      <c r="B335" s="16"/>
      <c r="C335" s="16"/>
      <c r="D335" s="16"/>
      <c r="E335" s="16"/>
      <c r="F335" s="39"/>
      <c r="G335" s="39"/>
      <c r="H335" s="10"/>
      <c r="I335" s="10"/>
      <c r="J335" s="10"/>
      <c r="K335" s="16"/>
      <c r="L335" s="10"/>
      <c r="M335" s="10"/>
      <c r="N335" s="10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>
      <c r="A336" s="16"/>
      <c r="B336" s="16"/>
      <c r="C336" s="16"/>
      <c r="D336" s="16"/>
      <c r="E336" s="16"/>
      <c r="F336" s="39"/>
      <c r="G336" s="39"/>
      <c r="H336" s="10"/>
      <c r="I336" s="10"/>
      <c r="J336" s="10"/>
      <c r="K336" s="16"/>
      <c r="L336" s="10"/>
      <c r="M336" s="10"/>
      <c r="N336" s="10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>
      <c r="A337" s="16"/>
      <c r="B337" s="16"/>
      <c r="C337" s="16"/>
      <c r="D337" s="16"/>
      <c r="E337" s="16"/>
      <c r="F337" s="39"/>
      <c r="G337" s="39"/>
      <c r="H337" s="10"/>
      <c r="I337" s="10"/>
      <c r="J337" s="10"/>
      <c r="K337" s="16"/>
      <c r="L337" s="10"/>
      <c r="M337" s="10"/>
      <c r="N337" s="10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>
      <c r="A338" s="16"/>
      <c r="B338" s="16"/>
      <c r="C338" s="16"/>
      <c r="D338" s="16"/>
      <c r="E338" s="16"/>
      <c r="F338" s="39"/>
      <c r="G338" s="39"/>
      <c r="H338" s="10"/>
      <c r="I338" s="10"/>
      <c r="J338" s="10"/>
      <c r="K338" s="16"/>
      <c r="L338" s="10"/>
      <c r="M338" s="10"/>
      <c r="N338" s="10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>
      <c r="A339" s="16"/>
      <c r="B339" s="16"/>
      <c r="C339" s="16"/>
      <c r="D339" s="16"/>
      <c r="E339" s="16"/>
      <c r="F339" s="39"/>
      <c r="G339" s="39"/>
      <c r="H339" s="10"/>
      <c r="I339" s="10"/>
      <c r="J339" s="10"/>
      <c r="K339" s="16"/>
      <c r="L339" s="10"/>
      <c r="M339" s="10"/>
      <c r="N339" s="10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>
      <c r="A340" s="16"/>
      <c r="B340" s="16"/>
      <c r="C340" s="16"/>
      <c r="D340" s="16"/>
      <c r="E340" s="16"/>
      <c r="F340" s="39"/>
      <c r="G340" s="39"/>
      <c r="H340" s="10"/>
      <c r="I340" s="10"/>
      <c r="J340" s="10"/>
      <c r="K340" s="16"/>
      <c r="L340" s="10"/>
      <c r="M340" s="10"/>
      <c r="N340" s="10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>
      <c r="A341" s="16"/>
      <c r="B341" s="16"/>
      <c r="C341" s="16"/>
      <c r="D341" s="16"/>
      <c r="E341" s="16"/>
      <c r="F341" s="39"/>
      <c r="G341" s="39"/>
      <c r="H341" s="10"/>
      <c r="I341" s="10"/>
      <c r="J341" s="10"/>
      <c r="K341" s="16"/>
      <c r="L341" s="10"/>
      <c r="M341" s="10"/>
      <c r="N341" s="10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>
      <c r="A342" s="16"/>
      <c r="B342" s="16"/>
      <c r="C342" s="16"/>
      <c r="D342" s="16"/>
      <c r="E342" s="16"/>
      <c r="F342" s="39"/>
      <c r="G342" s="39"/>
      <c r="H342" s="10"/>
      <c r="I342" s="10"/>
      <c r="J342" s="10"/>
      <c r="K342" s="16"/>
      <c r="L342" s="10"/>
      <c r="M342" s="10"/>
      <c r="N342" s="10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>
      <c r="A343" s="16"/>
      <c r="B343" s="16"/>
      <c r="C343" s="16"/>
      <c r="D343" s="16"/>
      <c r="E343" s="16"/>
      <c r="F343" s="39"/>
      <c r="G343" s="39"/>
      <c r="H343" s="10"/>
      <c r="I343" s="10"/>
      <c r="J343" s="10"/>
      <c r="K343" s="16"/>
      <c r="L343" s="10"/>
      <c r="M343" s="10"/>
      <c r="N343" s="10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>
      <c r="A344" s="16"/>
      <c r="B344" s="16"/>
      <c r="C344" s="16"/>
      <c r="D344" s="16"/>
      <c r="E344" s="16"/>
      <c r="F344" s="39"/>
      <c r="G344" s="39"/>
      <c r="H344" s="10"/>
      <c r="I344" s="10"/>
      <c r="J344" s="10"/>
      <c r="K344" s="16"/>
      <c r="L344" s="10"/>
      <c r="M344" s="10"/>
      <c r="N344" s="10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>
      <c r="A345" s="16"/>
      <c r="B345" s="16"/>
      <c r="C345" s="16"/>
      <c r="D345" s="16"/>
      <c r="E345" s="16"/>
      <c r="F345" s="39"/>
      <c r="G345" s="39"/>
      <c r="H345" s="10"/>
      <c r="I345" s="10"/>
      <c r="J345" s="10"/>
      <c r="K345" s="16"/>
      <c r="L345" s="10"/>
      <c r="M345" s="10"/>
      <c r="N345" s="10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>
      <c r="A346" s="16"/>
      <c r="B346" s="16"/>
      <c r="C346" s="16"/>
      <c r="D346" s="16"/>
      <c r="E346" s="16"/>
      <c r="F346" s="39"/>
      <c r="G346" s="39"/>
      <c r="H346" s="10"/>
      <c r="I346" s="10"/>
      <c r="J346" s="10"/>
      <c r="K346" s="16"/>
      <c r="L346" s="10"/>
      <c r="M346" s="10"/>
      <c r="N346" s="10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>
      <c r="A347" s="16"/>
      <c r="B347" s="16"/>
      <c r="C347" s="16"/>
      <c r="D347" s="16"/>
      <c r="E347" s="16"/>
      <c r="F347" s="39"/>
      <c r="G347" s="39"/>
      <c r="H347" s="10"/>
      <c r="I347" s="10"/>
      <c r="J347" s="10"/>
      <c r="K347" s="16"/>
      <c r="L347" s="10"/>
      <c r="M347" s="10"/>
      <c r="N347" s="10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>
      <c r="A348" s="16"/>
      <c r="B348" s="16"/>
      <c r="C348" s="16"/>
      <c r="D348" s="16"/>
      <c r="E348" s="16"/>
      <c r="F348" s="39"/>
      <c r="G348" s="39"/>
      <c r="H348" s="10"/>
      <c r="I348" s="10"/>
      <c r="J348" s="10"/>
      <c r="K348" s="16"/>
      <c r="L348" s="10"/>
      <c r="M348" s="10"/>
      <c r="N348" s="10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>
      <c r="A349" s="16"/>
      <c r="B349" s="16"/>
      <c r="C349" s="16"/>
      <c r="D349" s="16"/>
      <c r="E349" s="16"/>
      <c r="F349" s="39"/>
      <c r="G349" s="39"/>
      <c r="H349" s="10"/>
      <c r="I349" s="10"/>
      <c r="J349" s="10"/>
      <c r="K349" s="16"/>
      <c r="L349" s="10"/>
      <c r="M349" s="10"/>
      <c r="N349" s="10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>
      <c r="A350" s="16"/>
      <c r="B350" s="16"/>
      <c r="C350" s="16"/>
      <c r="D350" s="16"/>
      <c r="E350" s="16"/>
      <c r="F350" s="39"/>
      <c r="G350" s="39"/>
      <c r="H350" s="10"/>
      <c r="I350" s="10"/>
      <c r="J350" s="10"/>
      <c r="K350" s="16"/>
      <c r="L350" s="10"/>
      <c r="M350" s="10"/>
      <c r="N350" s="10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>
      <c r="A351" s="16"/>
      <c r="B351" s="16"/>
      <c r="C351" s="16"/>
      <c r="D351" s="16"/>
      <c r="E351" s="16"/>
      <c r="F351" s="39"/>
      <c r="G351" s="39"/>
      <c r="H351" s="10"/>
      <c r="I351" s="10"/>
      <c r="J351" s="10"/>
      <c r="K351" s="16"/>
      <c r="L351" s="10"/>
      <c r="M351" s="10"/>
      <c r="N351" s="10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>
      <c r="A352" s="16"/>
      <c r="B352" s="16"/>
      <c r="C352" s="16"/>
      <c r="D352" s="16"/>
      <c r="E352" s="16"/>
      <c r="F352" s="39"/>
      <c r="G352" s="39"/>
      <c r="H352" s="10"/>
      <c r="I352" s="10"/>
      <c r="J352" s="10"/>
      <c r="K352" s="16"/>
      <c r="L352" s="10"/>
      <c r="M352" s="10"/>
      <c r="N352" s="10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>
      <c r="A353" s="16"/>
      <c r="B353" s="16"/>
      <c r="C353" s="16"/>
      <c r="D353" s="16"/>
      <c r="E353" s="16"/>
      <c r="F353" s="39"/>
      <c r="G353" s="39"/>
      <c r="H353" s="10"/>
      <c r="I353" s="10"/>
      <c r="J353" s="10"/>
      <c r="K353" s="16"/>
      <c r="L353" s="10"/>
      <c r="M353" s="10"/>
      <c r="N353" s="10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>
      <c r="A354" s="16"/>
      <c r="B354" s="16"/>
      <c r="C354" s="16"/>
      <c r="D354" s="16"/>
      <c r="E354" s="16"/>
      <c r="F354" s="39"/>
      <c r="G354" s="39"/>
      <c r="H354" s="10"/>
      <c r="I354" s="10"/>
      <c r="J354" s="10"/>
      <c r="K354" s="16"/>
      <c r="L354" s="10"/>
      <c r="M354" s="10"/>
      <c r="N354" s="10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>
      <c r="A355" s="16"/>
      <c r="B355" s="16"/>
      <c r="C355" s="16"/>
      <c r="D355" s="16"/>
      <c r="E355" s="16"/>
      <c r="F355" s="39"/>
      <c r="G355" s="39"/>
      <c r="H355" s="10"/>
      <c r="I355" s="10"/>
      <c r="J355" s="10"/>
      <c r="K355" s="16"/>
      <c r="L355" s="10"/>
      <c r="M355" s="10"/>
      <c r="N355" s="10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>
      <c r="A356" s="16"/>
      <c r="B356" s="16"/>
      <c r="C356" s="16"/>
      <c r="D356" s="16"/>
      <c r="E356" s="16"/>
      <c r="F356" s="39"/>
      <c r="G356" s="39"/>
      <c r="H356" s="10"/>
      <c r="I356" s="10"/>
      <c r="J356" s="10"/>
      <c r="K356" s="16"/>
      <c r="L356" s="10"/>
      <c r="M356" s="10"/>
      <c r="N356" s="10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>
      <c r="A357" s="16"/>
      <c r="B357" s="16"/>
      <c r="C357" s="16"/>
      <c r="D357" s="16"/>
      <c r="E357" s="16"/>
      <c r="F357" s="39"/>
      <c r="G357" s="39"/>
      <c r="H357" s="10"/>
      <c r="I357" s="10"/>
      <c r="J357" s="10"/>
      <c r="K357" s="16"/>
      <c r="L357" s="10"/>
      <c r="M357" s="10"/>
      <c r="N357" s="10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>
      <c r="A358" s="16"/>
      <c r="B358" s="16"/>
      <c r="C358" s="16"/>
      <c r="D358" s="16"/>
      <c r="E358" s="16"/>
      <c r="F358" s="39"/>
      <c r="G358" s="39"/>
      <c r="H358" s="10"/>
      <c r="I358" s="10"/>
      <c r="J358" s="10"/>
      <c r="K358" s="16"/>
      <c r="L358" s="10"/>
      <c r="M358" s="10"/>
      <c r="N358" s="10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>
      <c r="A359" s="16"/>
      <c r="B359" s="16"/>
      <c r="C359" s="16"/>
      <c r="D359" s="16"/>
      <c r="E359" s="16"/>
      <c r="F359" s="39"/>
      <c r="G359" s="39"/>
      <c r="H359" s="10"/>
      <c r="I359" s="10"/>
      <c r="J359" s="10"/>
      <c r="K359" s="16"/>
      <c r="L359" s="10"/>
      <c r="M359" s="10"/>
      <c r="N359" s="10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>
      <c r="A360" s="16"/>
      <c r="B360" s="16"/>
      <c r="C360" s="16"/>
      <c r="D360" s="16"/>
      <c r="E360" s="16"/>
      <c r="F360" s="39"/>
      <c r="G360" s="39"/>
      <c r="H360" s="10"/>
      <c r="I360" s="10"/>
      <c r="J360" s="10"/>
      <c r="K360" s="16"/>
      <c r="L360" s="10"/>
      <c r="M360" s="10"/>
      <c r="N360" s="10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>
      <c r="A361" s="16"/>
      <c r="B361" s="16"/>
      <c r="C361" s="16"/>
      <c r="D361" s="16"/>
      <c r="E361" s="16"/>
      <c r="F361" s="39"/>
      <c r="G361" s="39"/>
      <c r="H361" s="10"/>
      <c r="I361" s="10"/>
      <c r="J361" s="10"/>
      <c r="K361" s="16"/>
      <c r="L361" s="10"/>
      <c r="M361" s="10"/>
      <c r="N361" s="10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>
      <c r="A362" s="16"/>
      <c r="B362" s="16"/>
      <c r="C362" s="16"/>
      <c r="D362" s="16"/>
      <c r="E362" s="16"/>
      <c r="F362" s="39"/>
      <c r="G362" s="39"/>
      <c r="H362" s="10"/>
      <c r="I362" s="10"/>
      <c r="J362" s="10"/>
      <c r="K362" s="16"/>
      <c r="L362" s="10"/>
      <c r="M362" s="10"/>
      <c r="N362" s="10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>
      <c r="A363" s="16"/>
      <c r="B363" s="16"/>
      <c r="C363" s="16"/>
      <c r="D363" s="16"/>
      <c r="E363" s="16"/>
      <c r="F363" s="39"/>
      <c r="G363" s="39"/>
      <c r="H363" s="10"/>
      <c r="I363" s="10"/>
      <c r="J363" s="10"/>
      <c r="K363" s="16"/>
      <c r="L363" s="10"/>
      <c r="M363" s="10"/>
      <c r="N363" s="10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>
      <c r="A364" s="16"/>
      <c r="B364" s="16"/>
      <c r="C364" s="16"/>
      <c r="D364" s="16"/>
      <c r="E364" s="16"/>
      <c r="F364" s="39"/>
      <c r="G364" s="39"/>
      <c r="H364" s="10"/>
      <c r="I364" s="10"/>
      <c r="J364" s="10"/>
      <c r="K364" s="16"/>
      <c r="L364" s="10"/>
      <c r="M364" s="10"/>
      <c r="N364" s="10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>
      <c r="A365" s="16"/>
      <c r="B365" s="16"/>
      <c r="C365" s="16"/>
      <c r="D365" s="16"/>
      <c r="E365" s="16"/>
      <c r="F365" s="39"/>
      <c r="G365" s="39"/>
      <c r="H365" s="10"/>
      <c r="I365" s="10"/>
      <c r="J365" s="10"/>
      <c r="K365" s="16"/>
      <c r="L365" s="10"/>
      <c r="M365" s="10"/>
      <c r="N365" s="10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>
      <c r="A366" s="16"/>
      <c r="B366" s="16"/>
      <c r="C366" s="16"/>
      <c r="D366" s="16"/>
      <c r="E366" s="16"/>
      <c r="F366" s="39"/>
      <c r="G366" s="39"/>
      <c r="H366" s="10"/>
      <c r="I366" s="10"/>
      <c r="J366" s="10"/>
      <c r="K366" s="16"/>
      <c r="L366" s="10"/>
      <c r="M366" s="10"/>
      <c r="N366" s="10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>
      <c r="A367" s="16"/>
      <c r="B367" s="16"/>
      <c r="C367" s="16"/>
      <c r="D367" s="16"/>
      <c r="E367" s="16"/>
      <c r="F367" s="39"/>
      <c r="G367" s="39"/>
      <c r="H367" s="10"/>
      <c r="I367" s="10"/>
      <c r="J367" s="10"/>
      <c r="K367" s="16"/>
      <c r="L367" s="10"/>
      <c r="M367" s="10"/>
      <c r="N367" s="10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>
      <c r="A368" s="16"/>
      <c r="B368" s="16"/>
      <c r="C368" s="16"/>
      <c r="D368" s="16"/>
      <c r="E368" s="16"/>
      <c r="F368" s="39"/>
      <c r="G368" s="39"/>
      <c r="H368" s="10"/>
      <c r="I368" s="10"/>
      <c r="J368" s="10"/>
      <c r="K368" s="16"/>
      <c r="L368" s="10"/>
      <c r="M368" s="10"/>
      <c r="N368" s="10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>
      <c r="A369" s="16"/>
      <c r="B369" s="16"/>
      <c r="C369" s="16"/>
      <c r="D369" s="16"/>
      <c r="E369" s="16"/>
      <c r="F369" s="39"/>
      <c r="G369" s="39"/>
      <c r="H369" s="10"/>
      <c r="I369" s="10"/>
      <c r="J369" s="10"/>
      <c r="K369" s="16"/>
      <c r="L369" s="10"/>
      <c r="M369" s="10"/>
      <c r="N369" s="10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>
      <c r="A370" s="16"/>
      <c r="B370" s="16"/>
      <c r="C370" s="16"/>
      <c r="D370" s="16"/>
      <c r="E370" s="16"/>
      <c r="F370" s="39"/>
      <c r="G370" s="39"/>
      <c r="H370" s="10"/>
      <c r="I370" s="10"/>
      <c r="J370" s="10"/>
      <c r="K370" s="16"/>
      <c r="L370" s="10"/>
      <c r="M370" s="10"/>
      <c r="N370" s="10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>
      <c r="A371" s="16"/>
      <c r="B371" s="16"/>
      <c r="C371" s="16"/>
      <c r="D371" s="16"/>
      <c r="E371" s="16"/>
      <c r="F371" s="39"/>
      <c r="G371" s="39"/>
      <c r="H371" s="10"/>
      <c r="I371" s="10"/>
      <c r="J371" s="10"/>
      <c r="K371" s="16"/>
      <c r="L371" s="10"/>
      <c r="M371" s="10"/>
      <c r="N371" s="10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>
      <c r="A372" s="16"/>
      <c r="B372" s="16"/>
      <c r="C372" s="16"/>
      <c r="D372" s="16"/>
      <c r="E372" s="16"/>
      <c r="F372" s="39"/>
      <c r="G372" s="39"/>
      <c r="H372" s="10"/>
      <c r="I372" s="10"/>
      <c r="J372" s="10"/>
      <c r="K372" s="16"/>
      <c r="L372" s="10"/>
      <c r="M372" s="10"/>
      <c r="N372" s="10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>
      <c r="A373" s="16"/>
      <c r="B373" s="16"/>
      <c r="C373" s="16"/>
      <c r="D373" s="16"/>
      <c r="E373" s="16"/>
      <c r="F373" s="39"/>
      <c r="G373" s="39"/>
      <c r="H373" s="10"/>
      <c r="I373" s="10"/>
      <c r="J373" s="10"/>
      <c r="K373" s="16"/>
      <c r="L373" s="10"/>
      <c r="M373" s="10"/>
      <c r="N373" s="10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>
      <c r="A374" s="16"/>
      <c r="B374" s="16"/>
      <c r="C374" s="16"/>
      <c r="D374" s="16"/>
      <c r="E374" s="16"/>
      <c r="F374" s="39"/>
      <c r="G374" s="39"/>
      <c r="H374" s="10"/>
      <c r="I374" s="10"/>
      <c r="J374" s="10"/>
      <c r="K374" s="16"/>
      <c r="L374" s="10"/>
      <c r="M374" s="10"/>
      <c r="N374" s="10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>
      <c r="A375" s="16"/>
      <c r="B375" s="16"/>
      <c r="C375" s="16"/>
      <c r="D375" s="16"/>
      <c r="E375" s="16"/>
      <c r="F375" s="39"/>
      <c r="G375" s="39"/>
      <c r="H375" s="10"/>
      <c r="I375" s="10"/>
      <c r="J375" s="10"/>
      <c r="K375" s="16"/>
      <c r="L375" s="10"/>
      <c r="M375" s="10"/>
      <c r="N375" s="10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>
      <c r="A376" s="16"/>
      <c r="B376" s="16"/>
      <c r="C376" s="16"/>
      <c r="D376" s="16"/>
      <c r="E376" s="16"/>
      <c r="F376" s="39"/>
      <c r="G376" s="39"/>
      <c r="H376" s="10"/>
      <c r="I376" s="10"/>
      <c r="J376" s="10"/>
      <c r="K376" s="16"/>
      <c r="L376" s="10"/>
      <c r="M376" s="10"/>
      <c r="N376" s="10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>
      <c r="A377" s="16"/>
      <c r="B377" s="16"/>
      <c r="C377" s="16"/>
      <c r="D377" s="16"/>
      <c r="E377" s="16"/>
      <c r="F377" s="39"/>
      <c r="G377" s="39"/>
      <c r="H377" s="10"/>
      <c r="I377" s="10"/>
      <c r="J377" s="10"/>
      <c r="K377" s="16"/>
      <c r="L377" s="10"/>
      <c r="M377" s="10"/>
      <c r="N377" s="10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>
      <c r="A378" s="16"/>
      <c r="B378" s="16"/>
      <c r="C378" s="16"/>
      <c r="D378" s="16"/>
      <c r="E378" s="16"/>
      <c r="F378" s="39"/>
      <c r="G378" s="39"/>
      <c r="H378" s="10"/>
      <c r="I378" s="10"/>
      <c r="J378" s="10"/>
      <c r="K378" s="16"/>
      <c r="L378" s="10"/>
      <c r="M378" s="10"/>
      <c r="N378" s="10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>
      <c r="A379" s="16"/>
      <c r="B379" s="16"/>
      <c r="C379" s="16"/>
      <c r="D379" s="16"/>
      <c r="E379" s="16"/>
      <c r="F379" s="39"/>
      <c r="G379" s="39"/>
      <c r="H379" s="10"/>
      <c r="I379" s="10"/>
      <c r="J379" s="10"/>
      <c r="K379" s="16"/>
      <c r="L379" s="10"/>
      <c r="M379" s="10"/>
      <c r="N379" s="10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>
      <c r="A380" s="16"/>
      <c r="B380" s="16"/>
      <c r="C380" s="16"/>
      <c r="D380" s="16"/>
      <c r="E380" s="16"/>
      <c r="F380" s="39"/>
      <c r="G380" s="39"/>
      <c r="H380" s="10"/>
      <c r="I380" s="10"/>
      <c r="J380" s="10"/>
      <c r="K380" s="16"/>
      <c r="L380" s="10"/>
      <c r="M380" s="10"/>
      <c r="N380" s="10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>
      <c r="A381" s="16"/>
      <c r="B381" s="16"/>
      <c r="C381" s="16"/>
      <c r="D381" s="16"/>
      <c r="E381" s="16"/>
      <c r="F381" s="39"/>
      <c r="G381" s="39"/>
      <c r="H381" s="10"/>
      <c r="I381" s="10"/>
      <c r="J381" s="10"/>
      <c r="K381" s="16"/>
      <c r="L381" s="10"/>
      <c r="M381" s="10"/>
      <c r="N381" s="10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>
      <c r="A382" s="16"/>
      <c r="B382" s="16"/>
      <c r="C382" s="16"/>
      <c r="D382" s="16"/>
      <c r="E382" s="16"/>
      <c r="F382" s="39"/>
      <c r="G382" s="39"/>
      <c r="H382" s="10"/>
      <c r="I382" s="10"/>
      <c r="J382" s="10"/>
      <c r="K382" s="16"/>
      <c r="L382" s="10"/>
      <c r="M382" s="10"/>
      <c r="N382" s="10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>
      <c r="A383" s="16"/>
      <c r="B383" s="16"/>
      <c r="C383" s="16"/>
      <c r="D383" s="16"/>
      <c r="E383" s="16"/>
      <c r="F383" s="39"/>
      <c r="G383" s="39"/>
      <c r="H383" s="10"/>
      <c r="I383" s="10"/>
      <c r="J383" s="10"/>
      <c r="K383" s="16"/>
      <c r="L383" s="10"/>
      <c r="M383" s="10"/>
      <c r="N383" s="10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>
      <c r="A384" s="16"/>
      <c r="B384" s="16"/>
      <c r="C384" s="16"/>
      <c r="D384" s="16"/>
      <c r="E384" s="16"/>
      <c r="F384" s="39"/>
      <c r="G384" s="39"/>
      <c r="H384" s="10"/>
      <c r="I384" s="10"/>
      <c r="J384" s="10"/>
      <c r="K384" s="16"/>
      <c r="L384" s="10"/>
      <c r="M384" s="10"/>
      <c r="N384" s="10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>
      <c r="A385" s="16"/>
      <c r="B385" s="16"/>
      <c r="C385" s="16"/>
      <c r="D385" s="16"/>
      <c r="E385" s="16"/>
      <c r="F385" s="39"/>
      <c r="G385" s="39"/>
      <c r="H385" s="10"/>
      <c r="I385" s="10"/>
      <c r="J385" s="10"/>
      <c r="K385" s="16"/>
      <c r="L385" s="10"/>
      <c r="M385" s="10"/>
      <c r="N385" s="10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>
      <c r="A386" s="16"/>
      <c r="B386" s="16"/>
      <c r="C386" s="16"/>
      <c r="D386" s="16"/>
      <c r="E386" s="16"/>
      <c r="F386" s="39"/>
      <c r="G386" s="39"/>
      <c r="H386" s="10"/>
      <c r="I386" s="10"/>
      <c r="J386" s="10"/>
      <c r="K386" s="16"/>
      <c r="L386" s="10"/>
      <c r="M386" s="10"/>
      <c r="N386" s="10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>
      <c r="A387" s="16"/>
      <c r="B387" s="16"/>
      <c r="C387" s="16"/>
      <c r="D387" s="16"/>
      <c r="E387" s="16"/>
      <c r="F387" s="39"/>
      <c r="G387" s="39"/>
      <c r="H387" s="10"/>
      <c r="I387" s="10"/>
      <c r="J387" s="10"/>
      <c r="K387" s="16"/>
      <c r="L387" s="10"/>
      <c r="M387" s="10"/>
      <c r="N387" s="10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>
      <c r="A388" s="16"/>
      <c r="B388" s="16"/>
      <c r="C388" s="16"/>
      <c r="D388" s="16"/>
      <c r="E388" s="16"/>
      <c r="F388" s="39"/>
      <c r="G388" s="39"/>
      <c r="H388" s="10"/>
      <c r="I388" s="10"/>
      <c r="J388" s="10"/>
      <c r="K388" s="16"/>
      <c r="L388" s="10"/>
      <c r="M388" s="10"/>
      <c r="N388" s="10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>
      <c r="A389" s="16"/>
      <c r="B389" s="16"/>
      <c r="C389" s="16"/>
      <c r="D389" s="16"/>
      <c r="E389" s="16"/>
      <c r="F389" s="39"/>
      <c r="G389" s="39"/>
      <c r="H389" s="10"/>
      <c r="I389" s="10"/>
      <c r="J389" s="10"/>
      <c r="K389" s="16"/>
      <c r="L389" s="10"/>
      <c r="M389" s="10"/>
      <c r="N389" s="10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>
      <c r="A390" s="16"/>
      <c r="B390" s="16"/>
      <c r="C390" s="16"/>
      <c r="D390" s="16"/>
      <c r="E390" s="16"/>
      <c r="F390" s="39"/>
      <c r="G390" s="39"/>
      <c r="H390" s="10"/>
      <c r="I390" s="10"/>
      <c r="J390" s="10"/>
      <c r="K390" s="16"/>
      <c r="L390" s="10"/>
      <c r="M390" s="10"/>
      <c r="N390" s="10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>
      <c r="A391" s="16"/>
      <c r="B391" s="16"/>
      <c r="C391" s="16"/>
      <c r="D391" s="16"/>
      <c r="E391" s="16"/>
      <c r="F391" s="39"/>
      <c r="G391" s="39"/>
      <c r="H391" s="10"/>
      <c r="I391" s="10"/>
      <c r="J391" s="10"/>
      <c r="K391" s="16"/>
      <c r="L391" s="10"/>
      <c r="M391" s="10"/>
      <c r="N391" s="10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>
      <c r="A392" s="16"/>
      <c r="B392" s="16"/>
      <c r="C392" s="16"/>
      <c r="D392" s="16"/>
      <c r="E392" s="16"/>
      <c r="F392" s="39"/>
      <c r="G392" s="39"/>
      <c r="H392" s="10"/>
      <c r="I392" s="10"/>
      <c r="J392" s="10"/>
      <c r="K392" s="16"/>
      <c r="L392" s="10"/>
      <c r="M392" s="10"/>
      <c r="N392" s="10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>
      <c r="A393" s="16"/>
      <c r="B393" s="16"/>
      <c r="C393" s="16"/>
      <c r="D393" s="16"/>
      <c r="E393" s="16"/>
      <c r="F393" s="39"/>
      <c r="G393" s="39"/>
      <c r="H393" s="10"/>
      <c r="I393" s="10"/>
      <c r="J393" s="10"/>
      <c r="K393" s="16"/>
      <c r="L393" s="10"/>
      <c r="M393" s="10"/>
      <c r="N393" s="10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>
      <c r="A394" s="16"/>
      <c r="B394" s="16"/>
      <c r="C394" s="16"/>
      <c r="D394" s="16"/>
      <c r="E394" s="16"/>
      <c r="F394" s="39"/>
      <c r="G394" s="39"/>
      <c r="H394" s="10"/>
      <c r="I394" s="10"/>
      <c r="J394" s="10"/>
      <c r="K394" s="16"/>
      <c r="L394" s="10"/>
      <c r="M394" s="10"/>
      <c r="N394" s="10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>
      <c r="A395" s="16"/>
      <c r="B395" s="16"/>
      <c r="C395" s="16"/>
      <c r="D395" s="16"/>
      <c r="E395" s="16"/>
      <c r="F395" s="39"/>
      <c r="G395" s="39"/>
      <c r="H395" s="10"/>
      <c r="I395" s="10"/>
      <c r="J395" s="10"/>
      <c r="K395" s="16"/>
      <c r="L395" s="10"/>
      <c r="M395" s="10"/>
      <c r="N395" s="10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>
      <c r="A396" s="16"/>
      <c r="B396" s="16"/>
      <c r="C396" s="16"/>
      <c r="D396" s="16"/>
      <c r="E396" s="16"/>
      <c r="F396" s="39"/>
      <c r="G396" s="39"/>
      <c r="H396" s="10"/>
      <c r="I396" s="10"/>
      <c r="J396" s="10"/>
      <c r="K396" s="16"/>
      <c r="L396" s="10"/>
      <c r="M396" s="10"/>
      <c r="N396" s="10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>
      <c r="A397" s="16"/>
      <c r="B397" s="16"/>
      <c r="C397" s="16"/>
      <c r="D397" s="16"/>
      <c r="E397" s="16"/>
      <c r="F397" s="39"/>
      <c r="G397" s="39"/>
      <c r="H397" s="10"/>
      <c r="I397" s="10"/>
      <c r="J397" s="10"/>
      <c r="K397" s="16"/>
      <c r="L397" s="10"/>
      <c r="M397" s="10"/>
      <c r="N397" s="10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>
      <c r="A398" s="16"/>
      <c r="B398" s="16"/>
      <c r="C398" s="16"/>
      <c r="D398" s="16"/>
      <c r="E398" s="16"/>
      <c r="F398" s="39"/>
      <c r="G398" s="39"/>
      <c r="H398" s="10"/>
      <c r="I398" s="10"/>
      <c r="J398" s="10"/>
      <c r="K398" s="16"/>
      <c r="L398" s="10"/>
      <c r="M398" s="10"/>
      <c r="N398" s="10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>
      <c r="A399" s="16"/>
      <c r="B399" s="16"/>
      <c r="C399" s="16"/>
      <c r="D399" s="16"/>
      <c r="E399" s="16"/>
      <c r="F399" s="39"/>
      <c r="G399" s="39"/>
      <c r="H399" s="10"/>
      <c r="I399" s="10"/>
      <c r="J399" s="10"/>
      <c r="K399" s="16"/>
      <c r="L399" s="10"/>
      <c r="M399" s="10"/>
      <c r="N399" s="10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>
      <c r="A400" s="16"/>
      <c r="B400" s="16"/>
      <c r="C400" s="16"/>
      <c r="D400" s="16"/>
      <c r="E400" s="16"/>
      <c r="F400" s="39"/>
      <c r="G400" s="39"/>
      <c r="H400" s="10"/>
      <c r="I400" s="10"/>
      <c r="J400" s="10"/>
      <c r="K400" s="16"/>
      <c r="L400" s="10"/>
      <c r="M400" s="10"/>
      <c r="N400" s="10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>
      <c r="A401" s="16"/>
      <c r="B401" s="16"/>
      <c r="C401" s="16"/>
      <c r="D401" s="16"/>
      <c r="E401" s="16"/>
      <c r="F401" s="39"/>
      <c r="G401" s="39"/>
      <c r="H401" s="10"/>
      <c r="I401" s="10"/>
      <c r="J401" s="10"/>
      <c r="K401" s="16"/>
      <c r="L401" s="10"/>
      <c r="M401" s="10"/>
      <c r="N401" s="10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>
      <c r="A402" s="16"/>
      <c r="B402" s="16"/>
      <c r="C402" s="16"/>
      <c r="D402" s="16"/>
      <c r="E402" s="16"/>
      <c r="F402" s="39"/>
      <c r="G402" s="39"/>
      <c r="H402" s="10"/>
      <c r="I402" s="10"/>
      <c r="J402" s="10"/>
      <c r="K402" s="16"/>
      <c r="L402" s="10"/>
      <c r="M402" s="10"/>
      <c r="N402" s="10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>
      <c r="A403" s="16"/>
      <c r="B403" s="16"/>
      <c r="C403" s="16"/>
      <c r="D403" s="16"/>
      <c r="E403" s="16"/>
      <c r="F403" s="39"/>
      <c r="G403" s="39"/>
      <c r="H403" s="10"/>
      <c r="I403" s="10"/>
      <c r="J403" s="10"/>
      <c r="K403" s="16"/>
      <c r="L403" s="10"/>
      <c r="M403" s="10"/>
      <c r="N403" s="10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>
      <c r="A404" s="16"/>
      <c r="B404" s="16"/>
      <c r="C404" s="16"/>
      <c r="D404" s="16"/>
      <c r="E404" s="16"/>
      <c r="F404" s="39"/>
      <c r="G404" s="39"/>
      <c r="H404" s="10"/>
      <c r="I404" s="10"/>
      <c r="J404" s="10"/>
      <c r="K404" s="16"/>
      <c r="L404" s="10"/>
      <c r="M404" s="10"/>
      <c r="N404" s="10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>
      <c r="A405" s="16"/>
      <c r="B405" s="16"/>
      <c r="C405" s="16"/>
      <c r="D405" s="16"/>
      <c r="E405" s="16"/>
      <c r="F405" s="39"/>
      <c r="G405" s="39"/>
      <c r="H405" s="10"/>
      <c r="I405" s="10"/>
      <c r="J405" s="10"/>
      <c r="K405" s="16"/>
      <c r="L405" s="10"/>
      <c r="M405" s="10"/>
      <c r="N405" s="10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>
      <c r="A406" s="16"/>
      <c r="B406" s="16"/>
      <c r="C406" s="16"/>
      <c r="D406" s="16"/>
      <c r="E406" s="16"/>
      <c r="F406" s="39"/>
      <c r="G406" s="39"/>
      <c r="H406" s="10"/>
      <c r="I406" s="10"/>
      <c r="J406" s="10"/>
      <c r="K406" s="16"/>
      <c r="L406" s="10"/>
      <c r="M406" s="10"/>
      <c r="N406" s="10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>
      <c r="A407" s="16"/>
      <c r="B407" s="16"/>
      <c r="C407" s="16"/>
      <c r="D407" s="16"/>
      <c r="E407" s="16"/>
      <c r="F407" s="39"/>
      <c r="G407" s="39"/>
      <c r="H407" s="10"/>
      <c r="I407" s="10"/>
      <c r="J407" s="10"/>
      <c r="K407" s="16"/>
      <c r="L407" s="10"/>
      <c r="M407" s="10"/>
      <c r="N407" s="10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>
      <c r="A408" s="16"/>
      <c r="B408" s="16"/>
      <c r="C408" s="16"/>
      <c r="D408" s="16"/>
      <c r="E408" s="16"/>
      <c r="F408" s="39"/>
      <c r="G408" s="39"/>
      <c r="H408" s="10"/>
      <c r="I408" s="10"/>
      <c r="J408" s="10"/>
      <c r="K408" s="16"/>
      <c r="L408" s="10"/>
      <c r="M408" s="10"/>
      <c r="N408" s="10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>
      <c r="A409" s="16"/>
      <c r="B409" s="16"/>
      <c r="C409" s="16"/>
      <c r="D409" s="16"/>
      <c r="E409" s="16"/>
      <c r="F409" s="39"/>
      <c r="G409" s="39"/>
      <c r="H409" s="10"/>
      <c r="I409" s="10"/>
      <c r="J409" s="10"/>
      <c r="K409" s="16"/>
      <c r="L409" s="10"/>
      <c r="M409" s="10"/>
      <c r="N409" s="10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>
      <c r="A410" s="16"/>
      <c r="B410" s="16"/>
      <c r="C410" s="16"/>
      <c r="D410" s="16"/>
      <c r="E410" s="16"/>
      <c r="F410" s="39"/>
      <c r="G410" s="39"/>
      <c r="H410" s="10"/>
      <c r="I410" s="10"/>
      <c r="J410" s="10"/>
      <c r="K410" s="16"/>
      <c r="L410" s="10"/>
      <c r="M410" s="10"/>
      <c r="N410" s="10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>
      <c r="A411" s="16"/>
      <c r="B411" s="16"/>
      <c r="C411" s="16"/>
      <c r="D411" s="16"/>
      <c r="E411" s="16"/>
      <c r="F411" s="39"/>
      <c r="G411" s="39"/>
      <c r="H411" s="10"/>
      <c r="I411" s="10"/>
      <c r="J411" s="10"/>
      <c r="K411" s="16"/>
      <c r="L411" s="10"/>
      <c r="M411" s="10"/>
      <c r="N411" s="10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>
      <c r="A412" s="16"/>
      <c r="B412" s="16"/>
      <c r="C412" s="16"/>
      <c r="D412" s="16"/>
      <c r="E412" s="16"/>
      <c r="F412" s="39"/>
      <c r="G412" s="39"/>
      <c r="H412" s="10"/>
      <c r="I412" s="10"/>
      <c r="J412" s="10"/>
      <c r="K412" s="16"/>
      <c r="L412" s="10"/>
      <c r="M412" s="10"/>
      <c r="N412" s="10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>
      <c r="A413" s="16"/>
      <c r="B413" s="16"/>
      <c r="C413" s="16"/>
      <c r="D413" s="16"/>
      <c r="E413" s="16"/>
      <c r="F413" s="39"/>
      <c r="G413" s="39"/>
      <c r="H413" s="10"/>
      <c r="I413" s="10"/>
      <c r="J413" s="10"/>
      <c r="K413" s="16"/>
      <c r="L413" s="10"/>
      <c r="M413" s="10"/>
      <c r="N413" s="10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>
      <c r="A414" s="16"/>
      <c r="B414" s="16"/>
      <c r="C414" s="16"/>
      <c r="D414" s="16"/>
      <c r="E414" s="16"/>
      <c r="F414" s="39"/>
      <c r="G414" s="39"/>
      <c r="H414" s="10"/>
      <c r="I414" s="10"/>
      <c r="J414" s="10"/>
      <c r="K414" s="16"/>
      <c r="L414" s="10"/>
      <c r="M414" s="10"/>
      <c r="N414" s="10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>
      <c r="A415" s="16"/>
      <c r="B415" s="16"/>
      <c r="C415" s="16"/>
      <c r="D415" s="16"/>
      <c r="E415" s="16"/>
      <c r="F415" s="39"/>
      <c r="G415" s="39"/>
      <c r="H415" s="10"/>
      <c r="I415" s="10"/>
      <c r="J415" s="10"/>
      <c r="K415" s="16"/>
      <c r="L415" s="10"/>
      <c r="M415" s="10"/>
      <c r="N415" s="10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>
      <c r="A416" s="16"/>
      <c r="B416" s="16"/>
      <c r="C416" s="16"/>
      <c r="D416" s="16"/>
      <c r="E416" s="16"/>
      <c r="F416" s="39"/>
      <c r="G416" s="39"/>
      <c r="H416" s="10"/>
      <c r="I416" s="10"/>
      <c r="J416" s="10"/>
      <c r="K416" s="16"/>
      <c r="L416" s="10"/>
      <c r="M416" s="10"/>
      <c r="N416" s="10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>
      <c r="A417" s="16"/>
      <c r="B417" s="16"/>
      <c r="C417" s="16"/>
      <c r="D417" s="16"/>
      <c r="E417" s="16"/>
      <c r="F417" s="39"/>
      <c r="G417" s="39"/>
      <c r="H417" s="10"/>
      <c r="I417" s="10"/>
      <c r="J417" s="10"/>
      <c r="K417" s="16"/>
      <c r="L417" s="10"/>
      <c r="M417" s="10"/>
      <c r="N417" s="10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>
      <c r="A418" s="16"/>
      <c r="B418" s="16"/>
      <c r="C418" s="16"/>
      <c r="D418" s="16"/>
      <c r="E418" s="16"/>
      <c r="F418" s="39"/>
      <c r="G418" s="39"/>
      <c r="H418" s="10"/>
      <c r="I418" s="10"/>
      <c r="J418" s="10"/>
      <c r="K418" s="16"/>
      <c r="L418" s="10"/>
      <c r="M418" s="10"/>
      <c r="N418" s="10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>
      <c r="A419" s="16"/>
      <c r="B419" s="16"/>
      <c r="C419" s="16"/>
      <c r="D419" s="16"/>
      <c r="E419" s="16"/>
      <c r="F419" s="39"/>
      <c r="G419" s="39"/>
      <c r="H419" s="10"/>
      <c r="I419" s="10"/>
      <c r="J419" s="10"/>
      <c r="K419" s="16"/>
      <c r="L419" s="10"/>
      <c r="M419" s="10"/>
      <c r="N419" s="10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>
      <c r="A420" s="16"/>
      <c r="B420" s="16"/>
      <c r="C420" s="16"/>
      <c r="D420" s="16"/>
      <c r="E420" s="16"/>
      <c r="F420" s="39"/>
      <c r="G420" s="39"/>
      <c r="H420" s="10"/>
      <c r="I420" s="10"/>
      <c r="J420" s="10"/>
      <c r="K420" s="16"/>
      <c r="L420" s="10"/>
      <c r="M420" s="10"/>
      <c r="N420" s="10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>
      <c r="A421" s="16"/>
      <c r="B421" s="16"/>
      <c r="C421" s="16"/>
      <c r="D421" s="16"/>
      <c r="E421" s="16"/>
      <c r="F421" s="39"/>
      <c r="G421" s="39"/>
      <c r="H421" s="10"/>
      <c r="I421" s="10"/>
      <c r="J421" s="10"/>
      <c r="K421" s="16"/>
      <c r="L421" s="10"/>
      <c r="M421" s="10"/>
      <c r="N421" s="10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>
      <c r="A422" s="16"/>
      <c r="B422" s="16"/>
      <c r="C422" s="16"/>
      <c r="D422" s="16"/>
      <c r="E422" s="16"/>
      <c r="F422" s="39"/>
      <c r="G422" s="39"/>
      <c r="H422" s="10"/>
      <c r="I422" s="10"/>
      <c r="J422" s="10"/>
      <c r="K422" s="16"/>
      <c r="L422" s="10"/>
      <c r="M422" s="10"/>
      <c r="N422" s="10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>
      <c r="A423" s="16"/>
      <c r="B423" s="16"/>
      <c r="C423" s="16"/>
      <c r="D423" s="16"/>
      <c r="E423" s="16"/>
      <c r="F423" s="39"/>
      <c r="G423" s="39"/>
      <c r="H423" s="10"/>
      <c r="I423" s="10"/>
      <c r="J423" s="10"/>
      <c r="K423" s="16"/>
      <c r="L423" s="10"/>
      <c r="M423" s="10"/>
      <c r="N423" s="10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>
      <c r="A424" s="16"/>
      <c r="B424" s="16"/>
      <c r="C424" s="16"/>
      <c r="D424" s="16"/>
      <c r="E424" s="16"/>
      <c r="F424" s="39"/>
      <c r="G424" s="39"/>
      <c r="H424" s="10"/>
      <c r="I424" s="10"/>
      <c r="J424" s="10"/>
      <c r="K424" s="16"/>
      <c r="L424" s="10"/>
      <c r="M424" s="10"/>
      <c r="N424" s="10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>
      <c r="A425" s="16"/>
      <c r="B425" s="16"/>
      <c r="C425" s="16"/>
      <c r="D425" s="16"/>
      <c r="E425" s="16"/>
      <c r="F425" s="39"/>
      <c r="G425" s="39"/>
      <c r="H425" s="10"/>
      <c r="I425" s="10"/>
      <c r="J425" s="10"/>
      <c r="K425" s="16"/>
      <c r="L425" s="10"/>
      <c r="M425" s="10"/>
      <c r="N425" s="10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>
      <c r="A426" s="16"/>
      <c r="B426" s="16"/>
      <c r="C426" s="16"/>
      <c r="D426" s="16"/>
      <c r="E426" s="16"/>
      <c r="F426" s="39"/>
      <c r="G426" s="39"/>
      <c r="H426" s="10"/>
      <c r="I426" s="10"/>
      <c r="J426" s="10"/>
      <c r="K426" s="16"/>
      <c r="L426" s="10"/>
      <c r="M426" s="10"/>
      <c r="N426" s="10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>
      <c r="A427" s="16"/>
      <c r="B427" s="16"/>
      <c r="C427" s="16"/>
      <c r="D427" s="16"/>
      <c r="E427" s="16"/>
      <c r="F427" s="39"/>
      <c r="G427" s="39"/>
      <c r="H427" s="10"/>
      <c r="I427" s="10"/>
      <c r="J427" s="10"/>
      <c r="K427" s="16"/>
      <c r="L427" s="10"/>
      <c r="M427" s="10"/>
      <c r="N427" s="10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>
      <c r="A428" s="16"/>
      <c r="B428" s="16"/>
      <c r="C428" s="16"/>
      <c r="D428" s="16"/>
      <c r="E428" s="16"/>
      <c r="F428" s="39"/>
      <c r="G428" s="39"/>
      <c r="H428" s="10"/>
      <c r="I428" s="10"/>
      <c r="J428" s="10"/>
      <c r="K428" s="16"/>
      <c r="L428" s="10"/>
      <c r="M428" s="10"/>
      <c r="N428" s="10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>
      <c r="A429" s="16"/>
      <c r="B429" s="16"/>
      <c r="C429" s="16"/>
      <c r="D429" s="16"/>
      <c r="E429" s="16"/>
      <c r="F429" s="39"/>
      <c r="G429" s="39"/>
      <c r="H429" s="10"/>
      <c r="I429" s="10"/>
      <c r="J429" s="10"/>
      <c r="K429" s="16"/>
      <c r="L429" s="10"/>
      <c r="M429" s="10"/>
      <c r="N429" s="10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>
      <c r="A430" s="16"/>
      <c r="B430" s="16"/>
      <c r="C430" s="16"/>
      <c r="D430" s="16"/>
      <c r="E430" s="16"/>
      <c r="F430" s="39"/>
      <c r="G430" s="39"/>
      <c r="H430" s="10"/>
      <c r="I430" s="10"/>
      <c r="J430" s="10"/>
      <c r="K430" s="16"/>
      <c r="L430" s="10"/>
      <c r="M430" s="10"/>
      <c r="N430" s="10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>
      <c r="A431" s="16"/>
      <c r="B431" s="16"/>
      <c r="C431" s="16"/>
      <c r="D431" s="16"/>
      <c r="E431" s="16"/>
      <c r="F431" s="39"/>
      <c r="G431" s="39"/>
      <c r="H431" s="10"/>
      <c r="I431" s="10"/>
      <c r="J431" s="10"/>
      <c r="K431" s="16"/>
      <c r="L431" s="10"/>
      <c r="M431" s="10"/>
      <c r="N431" s="10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>
      <c r="A432" s="16"/>
      <c r="B432" s="16"/>
      <c r="C432" s="16"/>
      <c r="D432" s="16"/>
      <c r="E432" s="16"/>
      <c r="F432" s="39"/>
      <c r="G432" s="39"/>
      <c r="H432" s="10"/>
      <c r="I432" s="10"/>
      <c r="J432" s="10"/>
      <c r="K432" s="16"/>
      <c r="L432" s="10"/>
      <c r="M432" s="10"/>
      <c r="N432" s="10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>
      <c r="A433" s="16"/>
      <c r="B433" s="16"/>
      <c r="C433" s="16"/>
      <c r="D433" s="16"/>
      <c r="E433" s="16"/>
      <c r="F433" s="39"/>
      <c r="G433" s="39"/>
      <c r="H433" s="10"/>
      <c r="I433" s="10"/>
      <c r="J433" s="10"/>
      <c r="K433" s="16"/>
      <c r="L433" s="10"/>
      <c r="M433" s="10"/>
      <c r="N433" s="10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>
      <c r="A434" s="16"/>
      <c r="B434" s="16"/>
      <c r="C434" s="16"/>
      <c r="D434" s="16"/>
      <c r="E434" s="16"/>
      <c r="F434" s="39"/>
      <c r="G434" s="39"/>
      <c r="H434" s="10"/>
      <c r="I434" s="10"/>
      <c r="J434" s="10"/>
      <c r="K434" s="16"/>
      <c r="L434" s="10"/>
      <c r="M434" s="10"/>
      <c r="N434" s="10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>
      <c r="A435" s="16"/>
      <c r="B435" s="16"/>
      <c r="C435" s="16"/>
      <c r="D435" s="16"/>
      <c r="E435" s="16"/>
      <c r="F435" s="39"/>
      <c r="G435" s="39"/>
      <c r="H435" s="10"/>
      <c r="I435" s="10"/>
      <c r="J435" s="10"/>
      <c r="K435" s="16"/>
      <c r="L435" s="10"/>
      <c r="M435" s="10"/>
      <c r="N435" s="10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>
      <c r="A436" s="16"/>
      <c r="B436" s="16"/>
      <c r="C436" s="16"/>
      <c r="D436" s="16"/>
      <c r="E436" s="16"/>
      <c r="F436" s="39"/>
      <c r="G436" s="39"/>
      <c r="H436" s="10"/>
      <c r="I436" s="10"/>
      <c r="J436" s="10"/>
      <c r="K436" s="16"/>
      <c r="L436" s="10"/>
      <c r="M436" s="10"/>
      <c r="N436" s="10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>
      <c r="A437" s="16"/>
      <c r="B437" s="16"/>
      <c r="C437" s="16"/>
      <c r="D437" s="16"/>
      <c r="E437" s="16"/>
      <c r="F437" s="39"/>
      <c r="G437" s="39"/>
      <c r="H437" s="10"/>
      <c r="I437" s="10"/>
      <c r="J437" s="10"/>
      <c r="K437" s="16"/>
      <c r="L437" s="10"/>
      <c r="M437" s="10"/>
      <c r="N437" s="10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>
      <c r="A438" s="16"/>
      <c r="B438" s="16"/>
      <c r="C438" s="16"/>
      <c r="D438" s="16"/>
      <c r="E438" s="16"/>
      <c r="F438" s="39"/>
      <c r="G438" s="39"/>
      <c r="H438" s="10"/>
      <c r="I438" s="10"/>
      <c r="J438" s="10"/>
      <c r="K438" s="16"/>
      <c r="L438" s="10"/>
      <c r="M438" s="10"/>
      <c r="N438" s="10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>
      <c r="A439" s="16"/>
      <c r="B439" s="16"/>
      <c r="C439" s="16"/>
      <c r="D439" s="16"/>
      <c r="E439" s="16"/>
      <c r="F439" s="39"/>
      <c r="G439" s="39"/>
      <c r="H439" s="10"/>
      <c r="I439" s="10"/>
      <c r="J439" s="10"/>
      <c r="K439" s="16"/>
      <c r="L439" s="10"/>
      <c r="M439" s="10"/>
      <c r="N439" s="10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>
      <c r="A440" s="16"/>
      <c r="B440" s="16"/>
      <c r="C440" s="16"/>
      <c r="D440" s="16"/>
      <c r="E440" s="16"/>
      <c r="F440" s="39"/>
      <c r="G440" s="39"/>
      <c r="H440" s="10"/>
      <c r="I440" s="10"/>
      <c r="J440" s="10"/>
      <c r="K440" s="16"/>
      <c r="L440" s="10"/>
      <c r="M440" s="10"/>
      <c r="N440" s="10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>
      <c r="A441" s="16"/>
      <c r="B441" s="16"/>
      <c r="C441" s="16"/>
      <c r="D441" s="16"/>
      <c r="E441" s="16"/>
      <c r="F441" s="39"/>
      <c r="G441" s="39"/>
      <c r="H441" s="10"/>
      <c r="I441" s="10"/>
      <c r="J441" s="10"/>
      <c r="K441" s="16"/>
      <c r="L441" s="10"/>
      <c r="M441" s="10"/>
      <c r="N441" s="10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>
      <c r="A442" s="16"/>
      <c r="B442" s="16"/>
      <c r="C442" s="16"/>
      <c r="D442" s="16"/>
      <c r="E442" s="16"/>
      <c r="F442" s="39"/>
      <c r="G442" s="39"/>
      <c r="H442" s="10"/>
      <c r="I442" s="10"/>
      <c r="J442" s="10"/>
      <c r="K442" s="16"/>
      <c r="L442" s="10"/>
      <c r="M442" s="10"/>
      <c r="N442" s="10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>
      <c r="A443" s="16"/>
      <c r="B443" s="16"/>
      <c r="C443" s="16"/>
      <c r="D443" s="16"/>
      <c r="E443" s="16"/>
      <c r="F443" s="39"/>
      <c r="G443" s="39"/>
      <c r="H443" s="10"/>
      <c r="I443" s="10"/>
      <c r="J443" s="10"/>
      <c r="K443" s="16"/>
      <c r="L443" s="10"/>
      <c r="M443" s="10"/>
      <c r="N443" s="10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>
      <c r="A444" s="16"/>
      <c r="B444" s="16"/>
      <c r="C444" s="16"/>
      <c r="D444" s="16"/>
      <c r="E444" s="16"/>
      <c r="F444" s="39"/>
      <c r="G444" s="39"/>
      <c r="H444" s="10"/>
      <c r="I444" s="10"/>
      <c r="J444" s="10"/>
      <c r="K444" s="16"/>
      <c r="L444" s="10"/>
      <c r="M444" s="10"/>
      <c r="N444" s="10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>
      <c r="A445" s="16"/>
      <c r="B445" s="16"/>
      <c r="C445" s="16"/>
      <c r="D445" s="16"/>
      <c r="E445" s="16"/>
      <c r="F445" s="39"/>
      <c r="G445" s="39"/>
      <c r="H445" s="10"/>
      <c r="I445" s="10"/>
      <c r="J445" s="10"/>
      <c r="K445" s="16"/>
      <c r="L445" s="10"/>
      <c r="M445" s="10"/>
      <c r="N445" s="10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>
      <c r="A446" s="16"/>
      <c r="B446" s="16"/>
      <c r="C446" s="16"/>
      <c r="D446" s="16"/>
      <c r="E446" s="16"/>
      <c r="F446" s="39"/>
      <c r="G446" s="39"/>
      <c r="H446" s="10"/>
      <c r="I446" s="10"/>
      <c r="J446" s="10"/>
      <c r="K446" s="16"/>
      <c r="L446" s="10"/>
      <c r="M446" s="10"/>
      <c r="N446" s="10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>
      <c r="A447" s="16"/>
      <c r="B447" s="16"/>
      <c r="C447" s="16"/>
      <c r="D447" s="16"/>
      <c r="E447" s="16"/>
      <c r="F447" s="39"/>
      <c r="G447" s="39"/>
      <c r="H447" s="10"/>
      <c r="I447" s="10"/>
      <c r="J447" s="10"/>
      <c r="K447" s="16"/>
      <c r="L447" s="10"/>
      <c r="M447" s="10"/>
      <c r="N447" s="10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>
      <c r="A448" s="16"/>
      <c r="B448" s="16"/>
      <c r="C448" s="16"/>
      <c r="D448" s="16"/>
      <c r="E448" s="16"/>
      <c r="F448" s="39"/>
      <c r="G448" s="39"/>
      <c r="H448" s="10"/>
      <c r="I448" s="10"/>
      <c r="J448" s="10"/>
      <c r="K448" s="16"/>
      <c r="L448" s="10"/>
      <c r="M448" s="10"/>
      <c r="N448" s="10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>
      <c r="A449" s="16"/>
      <c r="B449" s="16"/>
      <c r="C449" s="16"/>
      <c r="D449" s="16"/>
      <c r="E449" s="16"/>
      <c r="F449" s="39"/>
      <c r="G449" s="39"/>
      <c r="H449" s="10"/>
      <c r="I449" s="10"/>
      <c r="J449" s="10"/>
      <c r="K449" s="16"/>
      <c r="L449" s="10"/>
      <c r="M449" s="10"/>
      <c r="N449" s="10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>
      <c r="A450" s="16"/>
      <c r="B450" s="16"/>
      <c r="C450" s="16"/>
      <c r="D450" s="16"/>
      <c r="E450" s="16"/>
      <c r="F450" s="39"/>
      <c r="G450" s="39"/>
      <c r="H450" s="10"/>
      <c r="I450" s="10"/>
      <c r="J450" s="10"/>
      <c r="K450" s="16"/>
      <c r="L450" s="10"/>
      <c r="M450" s="10"/>
      <c r="N450" s="10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>
      <c r="A451" s="16"/>
      <c r="B451" s="16"/>
      <c r="C451" s="16"/>
      <c r="D451" s="16"/>
      <c r="E451" s="16"/>
      <c r="F451" s="39"/>
      <c r="G451" s="39"/>
      <c r="H451" s="10"/>
      <c r="I451" s="10"/>
      <c r="J451" s="10"/>
      <c r="K451" s="16"/>
      <c r="L451" s="10"/>
      <c r="M451" s="10"/>
      <c r="N451" s="10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>
      <c r="A452" s="16"/>
      <c r="B452" s="16"/>
      <c r="C452" s="16"/>
      <c r="D452" s="16"/>
      <c r="E452" s="16"/>
      <c r="F452" s="39"/>
      <c r="G452" s="39"/>
      <c r="H452" s="10"/>
      <c r="I452" s="10"/>
      <c r="J452" s="10"/>
      <c r="K452" s="16"/>
      <c r="L452" s="10"/>
      <c r="M452" s="10"/>
      <c r="N452" s="10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>
      <c r="A453" s="16"/>
      <c r="B453" s="16"/>
      <c r="C453" s="16"/>
      <c r="D453" s="16"/>
      <c r="E453" s="16"/>
      <c r="F453" s="39"/>
      <c r="G453" s="39"/>
      <c r="H453" s="10"/>
      <c r="I453" s="10"/>
      <c r="J453" s="10"/>
      <c r="K453" s="16"/>
      <c r="L453" s="10"/>
      <c r="M453" s="10"/>
      <c r="N453" s="10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>
      <c r="A454" s="16"/>
      <c r="B454" s="16"/>
      <c r="C454" s="16"/>
      <c r="D454" s="16"/>
      <c r="E454" s="16"/>
      <c r="F454" s="39"/>
      <c r="G454" s="39"/>
      <c r="H454" s="10"/>
      <c r="I454" s="10"/>
      <c r="J454" s="10"/>
      <c r="K454" s="16"/>
      <c r="L454" s="10"/>
      <c r="M454" s="10"/>
      <c r="N454" s="10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>
      <c r="A455" s="16"/>
      <c r="B455" s="16"/>
      <c r="C455" s="16"/>
      <c r="D455" s="16"/>
      <c r="E455" s="16"/>
      <c r="F455" s="39"/>
      <c r="G455" s="39"/>
      <c r="H455" s="10"/>
      <c r="I455" s="10"/>
      <c r="J455" s="10"/>
      <c r="K455" s="16"/>
      <c r="L455" s="10"/>
      <c r="M455" s="10"/>
      <c r="N455" s="10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>
      <c r="A456" s="16"/>
      <c r="B456" s="16"/>
      <c r="C456" s="16"/>
      <c r="D456" s="16"/>
      <c r="E456" s="16"/>
      <c r="F456" s="39"/>
      <c r="G456" s="39"/>
      <c r="H456" s="10"/>
      <c r="I456" s="10"/>
      <c r="J456" s="10"/>
      <c r="K456" s="16"/>
      <c r="L456" s="10"/>
      <c r="M456" s="10"/>
      <c r="N456" s="10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>
      <c r="A457" s="16"/>
      <c r="B457" s="16"/>
      <c r="C457" s="16"/>
      <c r="D457" s="16"/>
      <c r="E457" s="16"/>
      <c r="F457" s="39"/>
      <c r="G457" s="39"/>
      <c r="H457" s="10"/>
      <c r="I457" s="10"/>
      <c r="J457" s="10"/>
      <c r="K457" s="16"/>
      <c r="L457" s="10"/>
      <c r="M457" s="10"/>
      <c r="N457" s="10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>
      <c r="A458" s="16"/>
      <c r="B458" s="16"/>
      <c r="C458" s="16"/>
      <c r="D458" s="16"/>
      <c r="E458" s="16"/>
      <c r="F458" s="39"/>
      <c r="G458" s="39"/>
      <c r="H458" s="10"/>
      <c r="I458" s="10"/>
      <c r="J458" s="10"/>
      <c r="K458" s="16"/>
      <c r="L458" s="10"/>
      <c r="M458" s="10"/>
      <c r="N458" s="10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>
      <c r="A459" s="16"/>
      <c r="B459" s="16"/>
      <c r="C459" s="16"/>
      <c r="D459" s="16"/>
      <c r="E459" s="16"/>
      <c r="F459" s="39"/>
      <c r="G459" s="39"/>
      <c r="H459" s="10"/>
      <c r="I459" s="10"/>
      <c r="J459" s="10"/>
      <c r="K459" s="16"/>
      <c r="L459" s="10"/>
      <c r="M459" s="10"/>
      <c r="N459" s="10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>
      <c r="A460" s="16"/>
      <c r="B460" s="16"/>
      <c r="C460" s="16"/>
      <c r="D460" s="16"/>
      <c r="E460" s="16"/>
      <c r="F460" s="39"/>
      <c r="G460" s="39"/>
      <c r="H460" s="10"/>
      <c r="I460" s="10"/>
      <c r="J460" s="10"/>
      <c r="K460" s="16"/>
      <c r="L460" s="10"/>
      <c r="M460" s="10"/>
      <c r="N460" s="10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>
      <c r="A461" s="16"/>
      <c r="B461" s="16"/>
      <c r="C461" s="16"/>
      <c r="D461" s="16"/>
      <c r="E461" s="16"/>
      <c r="F461" s="39"/>
      <c r="G461" s="39"/>
      <c r="H461" s="10"/>
      <c r="I461" s="10"/>
      <c r="J461" s="10"/>
      <c r="K461" s="16"/>
      <c r="L461" s="10"/>
      <c r="M461" s="10"/>
      <c r="N461" s="10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>
      <c r="A462" s="16"/>
      <c r="B462" s="16"/>
      <c r="C462" s="16"/>
      <c r="D462" s="16"/>
      <c r="E462" s="16"/>
      <c r="F462" s="39"/>
      <c r="G462" s="39"/>
      <c r="H462" s="10"/>
      <c r="I462" s="10"/>
      <c r="J462" s="10"/>
      <c r="K462" s="16"/>
      <c r="L462" s="10"/>
      <c r="M462" s="10"/>
      <c r="N462" s="10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>
      <c r="A463" s="16"/>
      <c r="B463" s="16"/>
      <c r="C463" s="16"/>
      <c r="D463" s="16"/>
      <c r="E463" s="16"/>
      <c r="F463" s="39"/>
      <c r="G463" s="39"/>
      <c r="H463" s="10"/>
      <c r="I463" s="10"/>
      <c r="J463" s="10"/>
      <c r="K463" s="16"/>
      <c r="L463" s="10"/>
      <c r="M463" s="10"/>
      <c r="N463" s="10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>
      <c r="A464" s="16"/>
      <c r="B464" s="16"/>
      <c r="C464" s="16"/>
      <c r="D464" s="16"/>
      <c r="E464" s="16"/>
      <c r="F464" s="39"/>
      <c r="G464" s="39"/>
      <c r="H464" s="10"/>
      <c r="I464" s="10"/>
      <c r="J464" s="10"/>
      <c r="K464" s="16"/>
      <c r="L464" s="10"/>
      <c r="M464" s="10"/>
      <c r="N464" s="10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>
      <c r="A465" s="16"/>
      <c r="B465" s="16"/>
      <c r="C465" s="16"/>
      <c r="D465" s="16"/>
      <c r="E465" s="16"/>
      <c r="F465" s="39"/>
      <c r="G465" s="39"/>
      <c r="H465" s="10"/>
      <c r="I465" s="10"/>
      <c r="J465" s="10"/>
      <c r="K465" s="16"/>
      <c r="L465" s="10"/>
      <c r="M465" s="10"/>
      <c r="N465" s="10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>
      <c r="A466" s="16"/>
      <c r="B466" s="16"/>
      <c r="C466" s="16"/>
      <c r="D466" s="16"/>
      <c r="E466" s="16"/>
      <c r="F466" s="39"/>
      <c r="G466" s="39"/>
      <c r="H466" s="10"/>
      <c r="I466" s="10"/>
      <c r="J466" s="10"/>
      <c r="K466" s="16"/>
      <c r="L466" s="10"/>
      <c r="M466" s="10"/>
      <c r="N466" s="10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>
      <c r="A467" s="16"/>
      <c r="B467" s="16"/>
      <c r="C467" s="16"/>
      <c r="D467" s="16"/>
      <c r="E467" s="16"/>
      <c r="F467" s="39"/>
      <c r="G467" s="39"/>
      <c r="H467" s="10"/>
      <c r="I467" s="10"/>
      <c r="J467" s="10"/>
      <c r="K467" s="16"/>
      <c r="L467" s="10"/>
      <c r="M467" s="10"/>
      <c r="N467" s="10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>
      <c r="A468" s="16"/>
      <c r="B468" s="16"/>
      <c r="C468" s="16"/>
      <c r="D468" s="16"/>
      <c r="E468" s="16"/>
      <c r="F468" s="39"/>
      <c r="G468" s="39"/>
      <c r="H468" s="10"/>
      <c r="I468" s="10"/>
      <c r="J468" s="10"/>
      <c r="K468" s="16"/>
      <c r="L468" s="10"/>
      <c r="M468" s="10"/>
      <c r="N468" s="10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>
      <c r="A469" s="16"/>
      <c r="B469" s="16"/>
      <c r="C469" s="16"/>
      <c r="D469" s="16"/>
      <c r="E469" s="16"/>
      <c r="F469" s="39"/>
      <c r="G469" s="39"/>
      <c r="H469" s="10"/>
      <c r="I469" s="10"/>
      <c r="J469" s="10"/>
      <c r="K469" s="16"/>
      <c r="L469" s="10"/>
      <c r="M469" s="10"/>
      <c r="N469" s="10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>
      <c r="A470" s="16"/>
      <c r="B470" s="16"/>
      <c r="C470" s="16"/>
      <c r="D470" s="16"/>
      <c r="E470" s="16"/>
      <c r="F470" s="39"/>
      <c r="G470" s="39"/>
      <c r="H470" s="10"/>
      <c r="I470" s="10"/>
      <c r="J470" s="10"/>
      <c r="K470" s="16"/>
      <c r="L470" s="10"/>
      <c r="M470" s="10"/>
      <c r="N470" s="10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>
      <c r="A471" s="16"/>
      <c r="B471" s="16"/>
      <c r="C471" s="16"/>
      <c r="D471" s="16"/>
      <c r="E471" s="16"/>
      <c r="F471" s="39"/>
      <c r="G471" s="39"/>
      <c r="H471" s="10"/>
      <c r="I471" s="10"/>
      <c r="J471" s="10"/>
      <c r="K471" s="16"/>
      <c r="L471" s="10"/>
      <c r="M471" s="10"/>
      <c r="N471" s="10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>
      <c r="A472" s="16"/>
      <c r="B472" s="16"/>
      <c r="C472" s="16"/>
      <c r="D472" s="16"/>
      <c r="E472" s="16"/>
      <c r="F472" s="39"/>
      <c r="G472" s="39"/>
      <c r="H472" s="10"/>
      <c r="I472" s="10"/>
      <c r="J472" s="10"/>
      <c r="K472" s="16"/>
      <c r="L472" s="10"/>
      <c r="M472" s="10"/>
      <c r="N472" s="10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>
      <c r="A473" s="16"/>
      <c r="B473" s="16"/>
      <c r="C473" s="16"/>
      <c r="D473" s="16"/>
      <c r="E473" s="16"/>
      <c r="F473" s="39"/>
      <c r="G473" s="39"/>
      <c r="H473" s="10"/>
      <c r="I473" s="10"/>
      <c r="J473" s="10"/>
      <c r="K473" s="16"/>
      <c r="L473" s="10"/>
      <c r="M473" s="10"/>
      <c r="N473" s="10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>
      <c r="A474" s="16"/>
      <c r="B474" s="16"/>
      <c r="C474" s="16"/>
      <c r="D474" s="16"/>
      <c r="E474" s="16"/>
      <c r="F474" s="39"/>
      <c r="G474" s="39"/>
      <c r="H474" s="10"/>
      <c r="I474" s="10"/>
      <c r="J474" s="10"/>
      <c r="K474" s="16"/>
      <c r="L474" s="10"/>
      <c r="M474" s="10"/>
      <c r="N474" s="10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>
      <c r="A475" s="16"/>
      <c r="B475" s="16"/>
      <c r="C475" s="16"/>
      <c r="D475" s="16"/>
      <c r="E475" s="16"/>
      <c r="F475" s="39"/>
      <c r="G475" s="39"/>
      <c r="H475" s="10"/>
      <c r="I475" s="10"/>
      <c r="J475" s="10"/>
      <c r="K475" s="16"/>
      <c r="L475" s="10"/>
      <c r="M475" s="10"/>
      <c r="N475" s="10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>
      <c r="A476" s="16"/>
      <c r="B476" s="16"/>
      <c r="C476" s="16"/>
      <c r="D476" s="16"/>
      <c r="E476" s="16"/>
      <c r="F476" s="39"/>
      <c r="G476" s="39"/>
      <c r="H476" s="10"/>
      <c r="I476" s="10"/>
      <c r="J476" s="10"/>
      <c r="K476" s="16"/>
      <c r="L476" s="10"/>
      <c r="M476" s="10"/>
      <c r="N476" s="10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>
      <c r="A477" s="16"/>
      <c r="B477" s="16"/>
      <c r="C477" s="16"/>
      <c r="D477" s="16"/>
      <c r="E477" s="16"/>
      <c r="F477" s="39"/>
      <c r="G477" s="39"/>
      <c r="H477" s="10"/>
      <c r="I477" s="10"/>
      <c r="J477" s="10"/>
      <c r="K477" s="16"/>
      <c r="L477" s="10"/>
      <c r="M477" s="10"/>
      <c r="N477" s="10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>
      <c r="A478" s="16"/>
      <c r="B478" s="16"/>
      <c r="C478" s="16"/>
      <c r="D478" s="16"/>
      <c r="E478" s="16"/>
      <c r="F478" s="39"/>
      <c r="G478" s="39"/>
      <c r="H478" s="10"/>
      <c r="I478" s="10"/>
      <c r="J478" s="10"/>
      <c r="K478" s="16"/>
      <c r="L478" s="10"/>
      <c r="M478" s="10"/>
      <c r="N478" s="10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>
      <c r="A479" s="16"/>
      <c r="B479" s="16"/>
      <c r="C479" s="16"/>
      <c r="D479" s="16"/>
      <c r="E479" s="16"/>
      <c r="F479" s="39"/>
      <c r="G479" s="39"/>
      <c r="H479" s="10"/>
      <c r="I479" s="10"/>
      <c r="J479" s="10"/>
      <c r="K479" s="16"/>
      <c r="L479" s="10"/>
      <c r="M479" s="10"/>
      <c r="N479" s="10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>
      <c r="A480" s="16"/>
      <c r="B480" s="16"/>
      <c r="C480" s="16"/>
      <c r="D480" s="16"/>
      <c r="E480" s="16"/>
      <c r="F480" s="39"/>
      <c r="G480" s="39"/>
      <c r="H480" s="10"/>
      <c r="I480" s="10"/>
      <c r="J480" s="10"/>
      <c r="K480" s="16"/>
      <c r="L480" s="10"/>
      <c r="M480" s="10"/>
      <c r="N480" s="10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>
      <c r="A481" s="16"/>
      <c r="B481" s="16"/>
      <c r="C481" s="16"/>
      <c r="D481" s="16"/>
      <c r="E481" s="16"/>
      <c r="F481" s="39"/>
      <c r="G481" s="39"/>
      <c r="H481" s="10"/>
      <c r="I481" s="10"/>
      <c r="J481" s="10"/>
      <c r="K481" s="16"/>
      <c r="L481" s="10"/>
      <c r="M481" s="10"/>
      <c r="N481" s="10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>
      <c r="A482" s="16"/>
      <c r="B482" s="16"/>
      <c r="C482" s="16"/>
      <c r="D482" s="16"/>
      <c r="E482" s="16"/>
      <c r="F482" s="39"/>
      <c r="G482" s="39"/>
      <c r="H482" s="10"/>
      <c r="I482" s="10"/>
      <c r="J482" s="10"/>
      <c r="K482" s="16"/>
      <c r="L482" s="10"/>
      <c r="M482" s="10"/>
      <c r="N482" s="10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>
      <c r="A483" s="16"/>
      <c r="B483" s="16"/>
      <c r="C483" s="16"/>
      <c r="D483" s="16"/>
      <c r="E483" s="16"/>
      <c r="F483" s="39"/>
      <c r="G483" s="39"/>
      <c r="H483" s="10"/>
      <c r="I483" s="10"/>
      <c r="J483" s="10"/>
      <c r="K483" s="16"/>
      <c r="L483" s="10"/>
      <c r="M483" s="10"/>
      <c r="N483" s="10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>
      <c r="A484" s="16"/>
      <c r="B484" s="16"/>
      <c r="C484" s="16"/>
      <c r="D484" s="16"/>
      <c r="E484" s="16"/>
      <c r="F484" s="39"/>
      <c r="G484" s="39"/>
      <c r="H484" s="10"/>
      <c r="I484" s="10"/>
      <c r="J484" s="10"/>
      <c r="K484" s="16"/>
      <c r="L484" s="10"/>
      <c r="M484" s="10"/>
      <c r="N484" s="10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>
      <c r="A485" s="16"/>
      <c r="B485" s="16"/>
      <c r="C485" s="16"/>
      <c r="D485" s="16"/>
      <c r="E485" s="16"/>
      <c r="F485" s="39"/>
      <c r="G485" s="39"/>
      <c r="H485" s="10"/>
      <c r="I485" s="10"/>
      <c r="J485" s="10"/>
      <c r="K485" s="16"/>
      <c r="L485" s="10"/>
      <c r="M485" s="10"/>
      <c r="N485" s="10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>
      <c r="A486" s="16"/>
      <c r="B486" s="16"/>
      <c r="C486" s="16"/>
      <c r="D486" s="16"/>
      <c r="E486" s="16"/>
      <c r="F486" s="39"/>
      <c r="G486" s="39"/>
      <c r="H486" s="10"/>
      <c r="I486" s="10"/>
      <c r="J486" s="10"/>
      <c r="K486" s="16"/>
      <c r="L486" s="10"/>
      <c r="M486" s="10"/>
      <c r="N486" s="10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>
      <c r="A487" s="16"/>
      <c r="B487" s="16"/>
      <c r="C487" s="16"/>
      <c r="D487" s="16"/>
      <c r="E487" s="16"/>
      <c r="F487" s="39"/>
      <c r="G487" s="39"/>
      <c r="H487" s="10"/>
      <c r="I487" s="10"/>
      <c r="J487" s="10"/>
      <c r="K487" s="16"/>
      <c r="L487" s="10"/>
      <c r="M487" s="10"/>
      <c r="N487" s="10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>
      <c r="A488" s="16"/>
      <c r="B488" s="16"/>
      <c r="C488" s="16"/>
      <c r="D488" s="16"/>
      <c r="E488" s="16"/>
      <c r="F488" s="39"/>
      <c r="G488" s="39"/>
      <c r="H488" s="10"/>
      <c r="I488" s="10"/>
      <c r="J488" s="10"/>
      <c r="K488" s="16"/>
      <c r="L488" s="10"/>
      <c r="M488" s="10"/>
      <c r="N488" s="10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>
      <c r="A489" s="16"/>
      <c r="B489" s="16"/>
      <c r="C489" s="16"/>
      <c r="D489" s="16"/>
      <c r="E489" s="16"/>
      <c r="F489" s="39"/>
      <c r="G489" s="39"/>
      <c r="H489" s="10"/>
      <c r="I489" s="10"/>
      <c r="J489" s="10"/>
      <c r="K489" s="16"/>
      <c r="L489" s="10"/>
      <c r="M489" s="10"/>
      <c r="N489" s="10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>
      <c r="A490" s="16"/>
      <c r="B490" s="16"/>
      <c r="C490" s="16"/>
      <c r="D490" s="16"/>
      <c r="E490" s="16"/>
      <c r="F490" s="39"/>
      <c r="G490" s="39"/>
      <c r="H490" s="10"/>
      <c r="I490" s="10"/>
      <c r="J490" s="10"/>
      <c r="K490" s="16"/>
      <c r="L490" s="10"/>
      <c r="M490" s="10"/>
      <c r="N490" s="10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>
      <c r="A491" s="16"/>
      <c r="B491" s="16"/>
      <c r="C491" s="16"/>
      <c r="D491" s="16"/>
      <c r="E491" s="16"/>
      <c r="F491" s="39"/>
      <c r="G491" s="39"/>
      <c r="H491" s="10"/>
      <c r="I491" s="10"/>
      <c r="J491" s="10"/>
      <c r="K491" s="16"/>
      <c r="L491" s="10"/>
      <c r="M491" s="10"/>
      <c r="N491" s="10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>
      <c r="A492" s="16"/>
      <c r="B492" s="16"/>
      <c r="C492" s="16"/>
      <c r="D492" s="16"/>
      <c r="E492" s="16"/>
      <c r="F492" s="39"/>
      <c r="G492" s="39"/>
      <c r="H492" s="10"/>
      <c r="I492" s="10"/>
      <c r="J492" s="10"/>
      <c r="K492" s="16"/>
      <c r="L492" s="10"/>
      <c r="M492" s="10"/>
      <c r="N492" s="10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>
      <c r="A493" s="16"/>
      <c r="B493" s="16"/>
      <c r="C493" s="16"/>
      <c r="D493" s="16"/>
      <c r="E493" s="16"/>
      <c r="F493" s="39"/>
      <c r="G493" s="39"/>
      <c r="H493" s="10"/>
      <c r="I493" s="10"/>
      <c r="J493" s="10"/>
      <c r="K493" s="16"/>
      <c r="L493" s="10"/>
      <c r="M493" s="10"/>
      <c r="N493" s="10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>
      <c r="A494" s="16"/>
      <c r="B494" s="16"/>
      <c r="C494" s="16"/>
      <c r="D494" s="16"/>
      <c r="E494" s="16"/>
      <c r="F494" s="39"/>
      <c r="G494" s="39"/>
      <c r="H494" s="10"/>
      <c r="I494" s="10"/>
      <c r="J494" s="10"/>
      <c r="K494" s="16"/>
      <c r="L494" s="10"/>
      <c r="M494" s="10"/>
      <c r="N494" s="10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>
      <c r="A495" s="16"/>
      <c r="B495" s="16"/>
      <c r="C495" s="16"/>
      <c r="D495" s="16"/>
      <c r="E495" s="16"/>
      <c r="F495" s="39"/>
      <c r="G495" s="39"/>
      <c r="H495" s="10"/>
      <c r="I495" s="10"/>
      <c r="J495" s="10"/>
      <c r="K495" s="16"/>
      <c r="L495" s="10"/>
      <c r="M495" s="10"/>
      <c r="N495" s="10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>
      <c r="A496" s="16"/>
      <c r="B496" s="16"/>
      <c r="C496" s="16"/>
      <c r="D496" s="16"/>
      <c r="E496" s="16"/>
      <c r="F496" s="39"/>
      <c r="G496" s="39"/>
      <c r="H496" s="10"/>
      <c r="I496" s="10"/>
      <c r="J496" s="10"/>
      <c r="K496" s="16"/>
      <c r="L496" s="10"/>
      <c r="M496" s="10"/>
      <c r="N496" s="10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>
      <c r="A497" s="16"/>
      <c r="B497" s="16"/>
      <c r="C497" s="16"/>
      <c r="D497" s="16"/>
      <c r="E497" s="16"/>
      <c r="F497" s="39"/>
      <c r="G497" s="39"/>
      <c r="H497" s="10"/>
      <c r="I497" s="10"/>
      <c r="J497" s="10"/>
      <c r="K497" s="16"/>
      <c r="L497" s="10"/>
      <c r="M497" s="10"/>
      <c r="N497" s="10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>
      <c r="A498" s="16"/>
      <c r="B498" s="16"/>
      <c r="C498" s="16"/>
      <c r="D498" s="16"/>
      <c r="E498" s="16"/>
      <c r="F498" s="39"/>
      <c r="G498" s="39"/>
      <c r="H498" s="10"/>
      <c r="I498" s="10"/>
      <c r="J498" s="10"/>
      <c r="K498" s="16"/>
      <c r="L498" s="10"/>
      <c r="M498" s="10"/>
      <c r="N498" s="10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>
      <c r="A499" s="16"/>
      <c r="B499" s="16"/>
      <c r="C499" s="16"/>
      <c r="D499" s="16"/>
      <c r="E499" s="16"/>
      <c r="F499" s="39"/>
      <c r="G499" s="39"/>
      <c r="H499" s="10"/>
      <c r="I499" s="10"/>
      <c r="J499" s="10"/>
      <c r="K499" s="16"/>
      <c r="L499" s="10"/>
      <c r="M499" s="10"/>
      <c r="N499" s="10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>
      <c r="A500" s="16"/>
      <c r="B500" s="16"/>
      <c r="C500" s="16"/>
      <c r="D500" s="16"/>
      <c r="E500" s="16"/>
      <c r="F500" s="39"/>
      <c r="G500" s="39"/>
      <c r="H500" s="10"/>
      <c r="I500" s="10"/>
      <c r="J500" s="10"/>
      <c r="K500" s="16"/>
      <c r="L500" s="10"/>
      <c r="M500" s="10"/>
      <c r="N500" s="10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>
      <c r="A501" s="16"/>
      <c r="B501" s="16"/>
      <c r="C501" s="16"/>
      <c r="D501" s="16"/>
      <c r="E501" s="16"/>
      <c r="F501" s="39"/>
      <c r="G501" s="39"/>
      <c r="H501" s="10"/>
      <c r="I501" s="10"/>
      <c r="J501" s="10"/>
      <c r="K501" s="16"/>
      <c r="L501" s="10"/>
      <c r="M501" s="10"/>
      <c r="N501" s="10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>
      <c r="A502" s="16"/>
      <c r="B502" s="16"/>
      <c r="C502" s="16"/>
      <c r="D502" s="16"/>
      <c r="E502" s="16"/>
      <c r="F502" s="39"/>
      <c r="G502" s="39"/>
      <c r="H502" s="10"/>
      <c r="I502" s="10"/>
      <c r="J502" s="10"/>
      <c r="K502" s="16"/>
      <c r="L502" s="10"/>
      <c r="M502" s="10"/>
      <c r="N502" s="10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>
      <c r="A503" s="16"/>
      <c r="B503" s="16"/>
      <c r="C503" s="16"/>
      <c r="D503" s="16"/>
      <c r="E503" s="16"/>
      <c r="F503" s="39"/>
      <c r="G503" s="39"/>
      <c r="H503" s="10"/>
      <c r="I503" s="10"/>
      <c r="J503" s="10"/>
      <c r="K503" s="16"/>
      <c r="L503" s="10"/>
      <c r="M503" s="10"/>
      <c r="N503" s="10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>
      <c r="A504" s="16"/>
      <c r="B504" s="16"/>
      <c r="C504" s="16"/>
      <c r="D504" s="16"/>
      <c r="E504" s="16"/>
      <c r="F504" s="39"/>
      <c r="G504" s="39"/>
      <c r="H504" s="10"/>
      <c r="I504" s="10"/>
      <c r="J504" s="10"/>
      <c r="K504" s="16"/>
      <c r="L504" s="10"/>
      <c r="M504" s="10"/>
      <c r="N504" s="10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>
      <c r="A505" s="16"/>
      <c r="B505" s="16"/>
      <c r="C505" s="16"/>
      <c r="D505" s="16"/>
      <c r="E505" s="16"/>
      <c r="F505" s="39"/>
      <c r="G505" s="39"/>
      <c r="H505" s="10"/>
      <c r="I505" s="10"/>
      <c r="J505" s="10"/>
      <c r="K505" s="16"/>
      <c r="L505" s="10"/>
      <c r="M505" s="10"/>
      <c r="N505" s="10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>
      <c r="A506" s="16"/>
      <c r="B506" s="16"/>
      <c r="C506" s="16"/>
      <c r="D506" s="16"/>
      <c r="E506" s="16"/>
      <c r="F506" s="39"/>
      <c r="G506" s="39"/>
      <c r="H506" s="10"/>
      <c r="I506" s="10"/>
      <c r="J506" s="10"/>
      <c r="K506" s="16"/>
      <c r="L506" s="10"/>
      <c r="M506" s="10"/>
      <c r="N506" s="10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>
      <c r="A507" s="16"/>
      <c r="B507" s="16"/>
      <c r="C507" s="16"/>
      <c r="D507" s="16"/>
      <c r="E507" s="16"/>
      <c r="F507" s="39"/>
      <c r="G507" s="39"/>
      <c r="H507" s="10"/>
      <c r="I507" s="10"/>
      <c r="J507" s="10"/>
      <c r="K507" s="16"/>
      <c r="L507" s="10"/>
      <c r="M507" s="10"/>
      <c r="N507" s="10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>
      <c r="A508" s="16"/>
      <c r="B508" s="16"/>
      <c r="C508" s="16"/>
      <c r="D508" s="16"/>
      <c r="E508" s="16"/>
      <c r="F508" s="39"/>
      <c r="G508" s="39"/>
      <c r="H508" s="10"/>
      <c r="I508" s="10"/>
      <c r="J508" s="10"/>
      <c r="K508" s="16"/>
      <c r="L508" s="10"/>
      <c r="M508" s="10"/>
      <c r="N508" s="10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>
      <c r="A509" s="16"/>
      <c r="B509" s="16"/>
      <c r="C509" s="16"/>
      <c r="D509" s="16"/>
      <c r="E509" s="16"/>
      <c r="F509" s="39"/>
      <c r="G509" s="39"/>
      <c r="H509" s="10"/>
      <c r="I509" s="10"/>
      <c r="J509" s="10"/>
      <c r="K509" s="16"/>
      <c r="L509" s="10"/>
      <c r="M509" s="10"/>
      <c r="N509" s="10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>
      <c r="A510" s="16"/>
      <c r="B510" s="16"/>
      <c r="C510" s="16"/>
      <c r="D510" s="16"/>
      <c r="E510" s="16"/>
      <c r="F510" s="39"/>
      <c r="G510" s="39"/>
      <c r="H510" s="10"/>
      <c r="I510" s="10"/>
      <c r="J510" s="10"/>
      <c r="K510" s="16"/>
      <c r="L510" s="10"/>
      <c r="M510" s="10"/>
      <c r="N510" s="10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>
      <c r="A511" s="16"/>
      <c r="B511" s="16"/>
      <c r="C511" s="16"/>
      <c r="D511" s="16"/>
      <c r="E511" s="16"/>
      <c r="F511" s="39"/>
      <c r="G511" s="39"/>
      <c r="H511" s="10"/>
      <c r="I511" s="10"/>
      <c r="J511" s="10"/>
      <c r="K511" s="16"/>
      <c r="L511" s="10"/>
      <c r="M511" s="10"/>
      <c r="N511" s="10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>
      <c r="A512" s="16"/>
      <c r="B512" s="16"/>
      <c r="C512" s="16"/>
      <c r="D512" s="16"/>
      <c r="E512" s="16"/>
      <c r="F512" s="39"/>
      <c r="G512" s="39"/>
      <c r="H512" s="10"/>
      <c r="I512" s="10"/>
      <c r="J512" s="10"/>
      <c r="K512" s="16"/>
      <c r="L512" s="10"/>
      <c r="M512" s="10"/>
      <c r="N512" s="10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>
      <c r="A513" s="16"/>
      <c r="B513" s="16"/>
      <c r="C513" s="16"/>
      <c r="D513" s="16"/>
      <c r="E513" s="16"/>
      <c r="F513" s="39"/>
      <c r="G513" s="39"/>
      <c r="H513" s="10"/>
      <c r="I513" s="10"/>
      <c r="J513" s="10"/>
      <c r="K513" s="16"/>
      <c r="L513" s="10"/>
      <c r="M513" s="10"/>
      <c r="N513" s="10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>
      <c r="A514" s="16"/>
      <c r="B514" s="16"/>
      <c r="C514" s="16"/>
      <c r="D514" s="16"/>
      <c r="E514" s="16"/>
      <c r="F514" s="39"/>
      <c r="G514" s="39"/>
      <c r="H514" s="10"/>
      <c r="I514" s="10"/>
      <c r="J514" s="10"/>
      <c r="K514" s="16"/>
      <c r="L514" s="10"/>
      <c r="M514" s="10"/>
      <c r="N514" s="10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>
      <c r="A515" s="16"/>
      <c r="B515" s="16"/>
      <c r="C515" s="16"/>
      <c r="D515" s="16"/>
      <c r="E515" s="16"/>
      <c r="F515" s="39"/>
      <c r="G515" s="39"/>
      <c r="H515" s="10"/>
      <c r="I515" s="10"/>
      <c r="J515" s="10"/>
      <c r="K515" s="16"/>
      <c r="L515" s="10"/>
      <c r="M515" s="10"/>
      <c r="N515" s="10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>
      <c r="A516" s="16"/>
      <c r="B516" s="16"/>
      <c r="C516" s="16"/>
      <c r="D516" s="16"/>
      <c r="E516" s="16"/>
      <c r="F516" s="39"/>
      <c r="G516" s="39"/>
      <c r="H516" s="10"/>
      <c r="I516" s="10"/>
      <c r="J516" s="10"/>
      <c r="K516" s="16"/>
      <c r="L516" s="10"/>
      <c r="M516" s="10"/>
      <c r="N516" s="10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>
      <c r="A517" s="16"/>
      <c r="B517" s="16"/>
      <c r="C517" s="16"/>
      <c r="D517" s="16"/>
      <c r="E517" s="16"/>
      <c r="F517" s="39"/>
      <c r="G517" s="39"/>
      <c r="H517" s="10"/>
      <c r="I517" s="10"/>
      <c r="J517" s="10"/>
      <c r="K517" s="16"/>
      <c r="L517" s="10"/>
      <c r="M517" s="10"/>
      <c r="N517" s="10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>
      <c r="A518" s="16"/>
      <c r="B518" s="16"/>
      <c r="C518" s="16"/>
      <c r="D518" s="16"/>
      <c r="E518" s="16"/>
      <c r="F518" s="39"/>
      <c r="G518" s="39"/>
      <c r="H518" s="10"/>
      <c r="I518" s="10"/>
      <c r="J518" s="10"/>
      <c r="K518" s="16"/>
      <c r="L518" s="10"/>
      <c r="M518" s="10"/>
      <c r="N518" s="10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>
      <c r="A519" s="16"/>
      <c r="B519" s="16"/>
      <c r="C519" s="16"/>
      <c r="D519" s="16"/>
      <c r="E519" s="16"/>
      <c r="F519" s="39"/>
      <c r="G519" s="39"/>
      <c r="H519" s="10"/>
      <c r="I519" s="10"/>
      <c r="J519" s="10"/>
      <c r="K519" s="16"/>
      <c r="L519" s="10"/>
      <c r="M519" s="10"/>
      <c r="N519" s="10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>
      <c r="A520" s="16"/>
      <c r="B520" s="16"/>
      <c r="C520" s="16"/>
      <c r="D520" s="16"/>
      <c r="E520" s="16"/>
      <c r="F520" s="39"/>
      <c r="G520" s="39"/>
      <c r="H520" s="10"/>
      <c r="I520" s="10"/>
      <c r="J520" s="10"/>
      <c r="K520" s="16"/>
      <c r="L520" s="10"/>
      <c r="M520" s="10"/>
      <c r="N520" s="10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>
      <c r="A521" s="16"/>
      <c r="B521" s="16"/>
      <c r="C521" s="16"/>
      <c r="D521" s="16"/>
      <c r="E521" s="16"/>
      <c r="F521" s="39"/>
      <c r="G521" s="39"/>
      <c r="H521" s="10"/>
      <c r="I521" s="10"/>
      <c r="J521" s="10"/>
      <c r="K521" s="16"/>
      <c r="L521" s="10"/>
      <c r="M521" s="10"/>
      <c r="N521" s="10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>
      <c r="A522" s="16"/>
      <c r="B522" s="16"/>
      <c r="C522" s="16"/>
      <c r="D522" s="16"/>
      <c r="E522" s="16"/>
      <c r="F522" s="39"/>
      <c r="G522" s="39"/>
      <c r="H522" s="10"/>
      <c r="I522" s="10"/>
      <c r="J522" s="10"/>
      <c r="K522" s="16"/>
      <c r="L522" s="10"/>
      <c r="M522" s="10"/>
      <c r="N522" s="10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>
      <c r="A523" s="16"/>
      <c r="B523" s="16"/>
      <c r="C523" s="16"/>
      <c r="D523" s="16"/>
      <c r="E523" s="16"/>
      <c r="F523" s="39"/>
      <c r="G523" s="39"/>
      <c r="H523" s="10"/>
      <c r="I523" s="10"/>
      <c r="J523" s="10"/>
      <c r="K523" s="16"/>
      <c r="L523" s="10"/>
      <c r="M523" s="10"/>
      <c r="N523" s="10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>
      <c r="A524" s="16"/>
      <c r="B524" s="16"/>
      <c r="C524" s="16"/>
      <c r="D524" s="16"/>
      <c r="E524" s="16"/>
      <c r="F524" s="39"/>
      <c r="G524" s="39"/>
      <c r="H524" s="10"/>
      <c r="I524" s="10"/>
      <c r="J524" s="10"/>
      <c r="K524" s="16"/>
      <c r="L524" s="10"/>
      <c r="M524" s="10"/>
      <c r="N524" s="10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>
      <c r="A525" s="16"/>
      <c r="B525" s="16"/>
      <c r="C525" s="16"/>
      <c r="D525" s="16"/>
      <c r="E525" s="16"/>
      <c r="F525" s="39"/>
      <c r="G525" s="39"/>
      <c r="H525" s="10"/>
      <c r="I525" s="10"/>
      <c r="J525" s="10"/>
      <c r="K525" s="16"/>
      <c r="L525" s="10"/>
      <c r="M525" s="10"/>
      <c r="N525" s="10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>
      <c r="A526" s="16"/>
      <c r="B526" s="16"/>
      <c r="C526" s="16"/>
      <c r="D526" s="16"/>
      <c r="E526" s="16"/>
      <c r="F526" s="39"/>
      <c r="G526" s="39"/>
      <c r="H526" s="10"/>
      <c r="I526" s="10"/>
      <c r="J526" s="10"/>
      <c r="K526" s="16"/>
      <c r="L526" s="10"/>
      <c r="M526" s="10"/>
      <c r="N526" s="10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>
      <c r="A527" s="16"/>
      <c r="B527" s="16"/>
      <c r="C527" s="16"/>
      <c r="D527" s="16"/>
      <c r="E527" s="16"/>
      <c r="F527" s="39"/>
      <c r="G527" s="39"/>
      <c r="H527" s="10"/>
      <c r="I527" s="10"/>
      <c r="J527" s="10"/>
      <c r="K527" s="16"/>
      <c r="L527" s="10"/>
      <c r="M527" s="10"/>
      <c r="N527" s="10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>
      <c r="A528" s="16"/>
      <c r="B528" s="16"/>
      <c r="C528" s="16"/>
      <c r="D528" s="16"/>
      <c r="E528" s="16"/>
      <c r="F528" s="39"/>
      <c r="G528" s="39"/>
      <c r="H528" s="10"/>
      <c r="I528" s="10"/>
      <c r="J528" s="10"/>
      <c r="K528" s="16"/>
      <c r="L528" s="10"/>
      <c r="M528" s="10"/>
      <c r="N528" s="10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>
      <c r="A529" s="16"/>
      <c r="B529" s="16"/>
      <c r="C529" s="16"/>
      <c r="D529" s="16"/>
      <c r="E529" s="16"/>
      <c r="F529" s="39"/>
      <c r="G529" s="39"/>
      <c r="H529" s="10"/>
      <c r="I529" s="10"/>
      <c r="J529" s="10"/>
      <c r="K529" s="16"/>
      <c r="L529" s="10"/>
      <c r="M529" s="10"/>
      <c r="N529" s="10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>
      <c r="A530" s="16"/>
      <c r="B530" s="16"/>
      <c r="C530" s="16"/>
      <c r="D530" s="16"/>
      <c r="E530" s="16"/>
      <c r="F530" s="39"/>
      <c r="G530" s="39"/>
      <c r="H530" s="10"/>
      <c r="I530" s="10"/>
      <c r="J530" s="10"/>
      <c r="K530" s="16"/>
      <c r="L530" s="10"/>
      <c r="M530" s="10"/>
      <c r="N530" s="10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>
      <c r="A531" s="16"/>
      <c r="B531" s="16"/>
      <c r="C531" s="16"/>
      <c r="D531" s="16"/>
      <c r="E531" s="16"/>
      <c r="F531" s="39"/>
      <c r="G531" s="39"/>
      <c r="H531" s="10"/>
      <c r="I531" s="10"/>
      <c r="J531" s="10"/>
      <c r="K531" s="16"/>
      <c r="L531" s="10"/>
      <c r="M531" s="10"/>
      <c r="N531" s="10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>
      <c r="A532" s="16"/>
      <c r="B532" s="16"/>
      <c r="C532" s="16"/>
      <c r="D532" s="16"/>
      <c r="E532" s="16"/>
      <c r="F532" s="39"/>
      <c r="G532" s="39"/>
      <c r="H532" s="10"/>
      <c r="I532" s="10"/>
      <c r="J532" s="10"/>
      <c r="K532" s="16"/>
      <c r="L532" s="10"/>
      <c r="M532" s="10"/>
      <c r="N532" s="10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>
      <c r="A533" s="16"/>
      <c r="B533" s="16"/>
      <c r="C533" s="16"/>
      <c r="D533" s="16"/>
      <c r="E533" s="16"/>
      <c r="F533" s="39"/>
      <c r="G533" s="39"/>
      <c r="H533" s="10"/>
      <c r="I533" s="10"/>
      <c r="J533" s="10"/>
      <c r="K533" s="16"/>
      <c r="L533" s="10"/>
      <c r="M533" s="10"/>
      <c r="N533" s="10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>
      <c r="A534" s="16"/>
      <c r="B534" s="16"/>
      <c r="C534" s="16"/>
      <c r="D534" s="16"/>
      <c r="E534" s="16"/>
      <c r="F534" s="39"/>
      <c r="G534" s="39"/>
      <c r="H534" s="10"/>
      <c r="I534" s="10"/>
      <c r="J534" s="10"/>
      <c r="K534" s="16"/>
      <c r="L534" s="10"/>
      <c r="M534" s="10"/>
      <c r="N534" s="10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>
      <c r="A535" s="16"/>
      <c r="B535" s="16"/>
      <c r="C535" s="16"/>
      <c r="D535" s="16"/>
      <c r="E535" s="16"/>
      <c r="F535" s="39"/>
      <c r="G535" s="39"/>
      <c r="H535" s="10"/>
      <c r="I535" s="10"/>
      <c r="J535" s="10"/>
      <c r="K535" s="16"/>
      <c r="L535" s="10"/>
      <c r="M535" s="10"/>
      <c r="N535" s="10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>
      <c r="A536" s="16"/>
      <c r="B536" s="16"/>
      <c r="C536" s="16"/>
      <c r="D536" s="16"/>
      <c r="E536" s="16"/>
      <c r="F536" s="39"/>
      <c r="G536" s="39"/>
      <c r="H536" s="10"/>
      <c r="I536" s="10"/>
      <c r="J536" s="10"/>
      <c r="K536" s="16"/>
      <c r="L536" s="10"/>
      <c r="M536" s="10"/>
      <c r="N536" s="10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>
      <c r="A537" s="16"/>
      <c r="B537" s="16"/>
      <c r="C537" s="16"/>
      <c r="D537" s="16"/>
      <c r="E537" s="16"/>
      <c r="F537" s="39"/>
      <c r="G537" s="39"/>
      <c r="H537" s="10"/>
      <c r="I537" s="10"/>
      <c r="J537" s="10"/>
      <c r="K537" s="16"/>
      <c r="L537" s="10"/>
      <c r="M537" s="10"/>
      <c r="N537" s="10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>
      <c r="A538" s="16"/>
      <c r="B538" s="16"/>
      <c r="C538" s="16"/>
      <c r="D538" s="16"/>
      <c r="E538" s="16"/>
      <c r="F538" s="39"/>
      <c r="G538" s="39"/>
      <c r="H538" s="10"/>
      <c r="I538" s="10"/>
      <c r="J538" s="10"/>
      <c r="K538" s="16"/>
      <c r="L538" s="10"/>
      <c r="M538" s="10"/>
      <c r="N538" s="10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>
      <c r="A539" s="16"/>
      <c r="B539" s="16"/>
      <c r="C539" s="16"/>
      <c r="D539" s="16"/>
      <c r="E539" s="16"/>
      <c r="F539" s="39"/>
      <c r="G539" s="39"/>
      <c r="H539" s="10"/>
      <c r="I539" s="10"/>
      <c r="J539" s="10"/>
      <c r="K539" s="16"/>
      <c r="L539" s="10"/>
      <c r="M539" s="10"/>
      <c r="N539" s="10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>
      <c r="A540" s="16"/>
      <c r="B540" s="16"/>
      <c r="C540" s="16"/>
      <c r="D540" s="16"/>
      <c r="E540" s="16"/>
      <c r="F540" s="39"/>
      <c r="G540" s="39"/>
      <c r="H540" s="10"/>
      <c r="I540" s="10"/>
      <c r="J540" s="10"/>
      <c r="K540" s="16"/>
      <c r="L540" s="10"/>
      <c r="M540" s="10"/>
      <c r="N540" s="10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>
      <c r="A541" s="16"/>
      <c r="B541" s="16"/>
      <c r="C541" s="16"/>
      <c r="D541" s="16"/>
      <c r="E541" s="16"/>
      <c r="F541" s="39"/>
      <c r="G541" s="39"/>
      <c r="H541" s="10"/>
      <c r="I541" s="10"/>
      <c r="J541" s="10"/>
      <c r="K541" s="16"/>
      <c r="L541" s="10"/>
      <c r="M541" s="10"/>
      <c r="N541" s="10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>
      <c r="A542" s="16"/>
      <c r="B542" s="16"/>
      <c r="C542" s="16"/>
      <c r="D542" s="16"/>
      <c r="E542" s="16"/>
      <c r="F542" s="39"/>
      <c r="G542" s="39"/>
      <c r="H542" s="10"/>
      <c r="I542" s="10"/>
      <c r="J542" s="10"/>
      <c r="K542" s="16"/>
      <c r="L542" s="10"/>
      <c r="M542" s="10"/>
      <c r="N542" s="10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>
      <c r="A543" s="16"/>
      <c r="B543" s="16"/>
      <c r="C543" s="16"/>
      <c r="D543" s="16"/>
      <c r="E543" s="16"/>
      <c r="F543" s="39"/>
      <c r="G543" s="39"/>
      <c r="H543" s="10"/>
      <c r="I543" s="10"/>
      <c r="J543" s="10"/>
      <c r="K543" s="16"/>
      <c r="L543" s="10"/>
      <c r="M543" s="10"/>
      <c r="N543" s="10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>
      <c r="A544" s="16"/>
      <c r="B544" s="16"/>
      <c r="C544" s="16"/>
      <c r="D544" s="16"/>
      <c r="E544" s="16"/>
      <c r="F544" s="39"/>
      <c r="G544" s="39"/>
      <c r="H544" s="10"/>
      <c r="I544" s="10"/>
      <c r="J544" s="10"/>
      <c r="K544" s="16"/>
      <c r="L544" s="10"/>
      <c r="M544" s="10"/>
      <c r="N544" s="10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>
      <c r="A545" s="16"/>
      <c r="B545" s="16"/>
      <c r="C545" s="16"/>
      <c r="D545" s="16"/>
      <c r="E545" s="16"/>
      <c r="F545" s="39"/>
      <c r="G545" s="39"/>
      <c r="H545" s="10"/>
      <c r="I545" s="10"/>
      <c r="J545" s="10"/>
      <c r="K545" s="16"/>
      <c r="L545" s="10"/>
      <c r="M545" s="10"/>
      <c r="N545" s="10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>
      <c r="A546" s="16"/>
      <c r="B546" s="16"/>
      <c r="C546" s="16"/>
      <c r="D546" s="16"/>
      <c r="E546" s="16"/>
      <c r="F546" s="39"/>
      <c r="G546" s="39"/>
      <c r="H546" s="10"/>
      <c r="I546" s="10"/>
      <c r="J546" s="10"/>
      <c r="K546" s="16"/>
      <c r="L546" s="10"/>
      <c r="M546" s="10"/>
      <c r="N546" s="10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>
      <c r="A547" s="16"/>
      <c r="B547" s="16"/>
      <c r="C547" s="16"/>
      <c r="D547" s="16"/>
      <c r="E547" s="16"/>
      <c r="F547" s="39"/>
      <c r="G547" s="39"/>
      <c r="H547" s="10"/>
      <c r="I547" s="10"/>
      <c r="J547" s="10"/>
      <c r="K547" s="16"/>
      <c r="L547" s="10"/>
      <c r="M547" s="10"/>
      <c r="N547" s="10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>
      <c r="A548" s="16"/>
      <c r="B548" s="16"/>
      <c r="C548" s="16"/>
      <c r="D548" s="16"/>
      <c r="E548" s="16"/>
      <c r="F548" s="39"/>
      <c r="G548" s="39"/>
      <c r="H548" s="10"/>
      <c r="I548" s="10"/>
      <c r="J548" s="10"/>
      <c r="K548" s="16"/>
      <c r="L548" s="10"/>
      <c r="M548" s="10"/>
      <c r="N548" s="10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>
      <c r="A549" s="16"/>
      <c r="B549" s="16"/>
      <c r="C549" s="16"/>
      <c r="D549" s="16"/>
      <c r="E549" s="16"/>
      <c r="F549" s="39"/>
      <c r="G549" s="39"/>
      <c r="H549" s="10"/>
      <c r="I549" s="10"/>
      <c r="J549" s="10"/>
      <c r="K549" s="16"/>
      <c r="L549" s="10"/>
      <c r="M549" s="10"/>
      <c r="N549" s="10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>
      <c r="A550" s="16"/>
      <c r="B550" s="16"/>
      <c r="C550" s="16"/>
      <c r="D550" s="16"/>
      <c r="E550" s="16"/>
      <c r="F550" s="39"/>
      <c r="G550" s="39"/>
      <c r="H550" s="10"/>
      <c r="I550" s="10"/>
      <c r="J550" s="10"/>
      <c r="K550" s="16"/>
      <c r="L550" s="10"/>
      <c r="M550" s="10"/>
      <c r="N550" s="10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>
      <c r="A551" s="16"/>
      <c r="B551" s="16"/>
      <c r="C551" s="16"/>
      <c r="D551" s="16"/>
      <c r="E551" s="16"/>
      <c r="F551" s="39"/>
      <c r="G551" s="39"/>
      <c r="H551" s="10"/>
      <c r="I551" s="10"/>
      <c r="J551" s="10"/>
      <c r="K551" s="16"/>
      <c r="L551" s="10"/>
      <c r="M551" s="10"/>
      <c r="N551" s="10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>
      <c r="A552" s="16"/>
      <c r="B552" s="16"/>
      <c r="C552" s="16"/>
      <c r="D552" s="16"/>
      <c r="E552" s="16"/>
      <c r="F552" s="39"/>
      <c r="G552" s="39"/>
      <c r="H552" s="10"/>
      <c r="I552" s="10"/>
      <c r="J552" s="10"/>
      <c r="K552" s="16"/>
      <c r="L552" s="10"/>
      <c r="M552" s="10"/>
      <c r="N552" s="10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>
      <c r="A553" s="16"/>
      <c r="B553" s="16"/>
      <c r="C553" s="16"/>
      <c r="D553" s="16"/>
      <c r="E553" s="16"/>
      <c r="F553" s="39"/>
      <c r="G553" s="39"/>
      <c r="H553" s="10"/>
      <c r="I553" s="10"/>
      <c r="J553" s="10"/>
      <c r="K553" s="16"/>
      <c r="L553" s="10"/>
      <c r="M553" s="10"/>
      <c r="N553" s="10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>
      <c r="A554" s="16"/>
      <c r="B554" s="16"/>
      <c r="C554" s="16"/>
      <c r="D554" s="16"/>
      <c r="E554" s="16"/>
      <c r="F554" s="39"/>
      <c r="G554" s="39"/>
      <c r="H554" s="10"/>
      <c r="I554" s="10"/>
      <c r="J554" s="10"/>
      <c r="K554" s="16"/>
      <c r="L554" s="10"/>
      <c r="M554" s="10"/>
      <c r="N554" s="10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>
      <c r="A555" s="16"/>
      <c r="B555" s="16"/>
      <c r="C555" s="16"/>
      <c r="D555" s="16"/>
      <c r="E555" s="16"/>
      <c r="F555" s="39"/>
      <c r="G555" s="39"/>
      <c r="H555" s="10"/>
      <c r="I555" s="10"/>
      <c r="J555" s="10"/>
      <c r="K555" s="16"/>
      <c r="L555" s="10"/>
      <c r="M555" s="10"/>
      <c r="N555" s="10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>
      <c r="A556" s="16"/>
      <c r="B556" s="16"/>
      <c r="C556" s="16"/>
      <c r="D556" s="16"/>
      <c r="E556" s="16"/>
      <c r="F556" s="39"/>
      <c r="G556" s="39"/>
      <c r="H556" s="10"/>
      <c r="I556" s="10"/>
      <c r="J556" s="10"/>
      <c r="K556" s="16"/>
      <c r="L556" s="10"/>
      <c r="M556" s="10"/>
      <c r="N556" s="10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>
      <c r="A557" s="16"/>
      <c r="B557" s="16"/>
      <c r="C557" s="16"/>
      <c r="D557" s="16"/>
      <c r="E557" s="16"/>
      <c r="F557" s="39"/>
      <c r="G557" s="39"/>
      <c r="H557" s="10"/>
      <c r="I557" s="10"/>
      <c r="J557" s="10"/>
      <c r="K557" s="16"/>
      <c r="L557" s="10"/>
      <c r="M557" s="10"/>
      <c r="N557" s="10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>
      <c r="A558" s="16"/>
      <c r="B558" s="16"/>
      <c r="C558" s="16"/>
      <c r="D558" s="16"/>
      <c r="E558" s="16"/>
      <c r="F558" s="39"/>
      <c r="G558" s="39"/>
      <c r="H558" s="10"/>
      <c r="I558" s="10"/>
      <c r="J558" s="10"/>
      <c r="K558" s="16"/>
      <c r="L558" s="10"/>
      <c r="M558" s="10"/>
      <c r="N558" s="10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>
      <c r="A559" s="16"/>
      <c r="B559" s="16"/>
      <c r="C559" s="16"/>
      <c r="D559" s="16"/>
      <c r="E559" s="16"/>
      <c r="F559" s="39"/>
      <c r="G559" s="39"/>
      <c r="H559" s="10"/>
      <c r="I559" s="10"/>
      <c r="J559" s="10"/>
      <c r="K559" s="16"/>
      <c r="L559" s="10"/>
      <c r="M559" s="10"/>
      <c r="N559" s="10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>
      <c r="A560" s="16"/>
      <c r="B560" s="16"/>
      <c r="C560" s="16"/>
      <c r="D560" s="16"/>
      <c r="E560" s="16"/>
      <c r="F560" s="39"/>
      <c r="G560" s="39"/>
      <c r="H560" s="10"/>
      <c r="I560" s="10"/>
      <c r="J560" s="10"/>
      <c r="K560" s="16"/>
      <c r="L560" s="10"/>
      <c r="M560" s="10"/>
      <c r="N560" s="10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>
      <c r="A561" s="16"/>
      <c r="B561" s="16"/>
      <c r="C561" s="16"/>
      <c r="D561" s="16"/>
      <c r="E561" s="16"/>
      <c r="F561" s="39"/>
      <c r="G561" s="39"/>
      <c r="H561" s="10"/>
      <c r="I561" s="10"/>
      <c r="J561" s="10"/>
      <c r="K561" s="16"/>
      <c r="L561" s="10"/>
      <c r="M561" s="10"/>
      <c r="N561" s="10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>
      <c r="A562" s="16"/>
      <c r="B562" s="16"/>
      <c r="C562" s="16"/>
      <c r="D562" s="16"/>
      <c r="E562" s="16"/>
      <c r="F562" s="39"/>
      <c r="G562" s="39"/>
      <c r="H562" s="10"/>
      <c r="I562" s="10"/>
      <c r="J562" s="10"/>
      <c r="K562" s="16"/>
      <c r="L562" s="10"/>
      <c r="M562" s="10"/>
      <c r="N562" s="10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>
      <c r="A563" s="16"/>
      <c r="B563" s="16"/>
      <c r="C563" s="16"/>
      <c r="D563" s="16"/>
      <c r="E563" s="16"/>
      <c r="F563" s="39"/>
      <c r="G563" s="39"/>
      <c r="H563" s="10"/>
      <c r="I563" s="10"/>
      <c r="J563" s="10"/>
      <c r="K563" s="16"/>
      <c r="L563" s="10"/>
      <c r="M563" s="10"/>
      <c r="N563" s="10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>
      <c r="A564" s="16"/>
      <c r="B564" s="16"/>
      <c r="C564" s="16"/>
      <c r="D564" s="16"/>
      <c r="E564" s="16"/>
      <c r="F564" s="39"/>
      <c r="G564" s="39"/>
      <c r="H564" s="10"/>
      <c r="I564" s="10"/>
      <c r="J564" s="10"/>
      <c r="K564" s="16"/>
      <c r="L564" s="10"/>
      <c r="M564" s="10"/>
      <c r="N564" s="10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>
      <c r="A565" s="16"/>
      <c r="B565" s="16"/>
      <c r="C565" s="16"/>
      <c r="D565" s="16"/>
      <c r="E565" s="16"/>
      <c r="F565" s="39"/>
      <c r="G565" s="39"/>
      <c r="H565" s="10"/>
      <c r="I565" s="10"/>
      <c r="J565" s="10"/>
      <c r="K565" s="16"/>
      <c r="L565" s="10"/>
      <c r="M565" s="10"/>
      <c r="N565" s="10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>
      <c r="A566" s="16"/>
      <c r="B566" s="16"/>
      <c r="C566" s="16"/>
      <c r="D566" s="16"/>
      <c r="E566" s="16"/>
      <c r="F566" s="39"/>
      <c r="G566" s="39"/>
      <c r="H566" s="10"/>
      <c r="I566" s="10"/>
      <c r="J566" s="10"/>
      <c r="K566" s="16"/>
      <c r="L566" s="10"/>
      <c r="M566" s="10"/>
      <c r="N566" s="10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>
      <c r="A567" s="16"/>
      <c r="B567" s="16"/>
      <c r="C567" s="16"/>
      <c r="D567" s="16"/>
      <c r="E567" s="16"/>
      <c r="F567" s="39"/>
      <c r="G567" s="39"/>
      <c r="H567" s="10"/>
      <c r="I567" s="10"/>
      <c r="J567" s="10"/>
      <c r="K567" s="16"/>
      <c r="L567" s="10"/>
      <c r="M567" s="10"/>
      <c r="N567" s="10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>
      <c r="A568" s="16"/>
      <c r="B568" s="16"/>
      <c r="C568" s="16"/>
      <c r="D568" s="16"/>
      <c r="E568" s="16"/>
      <c r="F568" s="39"/>
      <c r="G568" s="39"/>
      <c r="H568" s="10"/>
      <c r="I568" s="10"/>
      <c r="J568" s="10"/>
      <c r="K568" s="16"/>
      <c r="L568" s="10"/>
      <c r="M568" s="10"/>
      <c r="N568" s="10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>
      <c r="A569" s="16"/>
      <c r="B569" s="16"/>
      <c r="C569" s="16"/>
      <c r="D569" s="16"/>
      <c r="E569" s="16"/>
      <c r="F569" s="39"/>
      <c r="G569" s="39"/>
      <c r="H569" s="10"/>
      <c r="I569" s="10"/>
      <c r="J569" s="10"/>
      <c r="K569" s="16"/>
      <c r="L569" s="10"/>
      <c r="M569" s="10"/>
      <c r="N569" s="10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>
      <c r="A570" s="16"/>
      <c r="B570" s="16"/>
      <c r="C570" s="16"/>
      <c r="D570" s="16"/>
      <c r="E570" s="16"/>
      <c r="F570" s="39"/>
      <c r="G570" s="39"/>
      <c r="H570" s="10"/>
      <c r="I570" s="10"/>
      <c r="J570" s="10"/>
      <c r="K570" s="16"/>
      <c r="L570" s="10"/>
      <c r="M570" s="10"/>
      <c r="N570" s="10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>
      <c r="A571" s="16"/>
      <c r="B571" s="16"/>
      <c r="C571" s="16"/>
      <c r="D571" s="16"/>
      <c r="E571" s="16"/>
      <c r="F571" s="39"/>
      <c r="G571" s="39"/>
      <c r="H571" s="10"/>
      <c r="I571" s="10"/>
      <c r="J571" s="10"/>
      <c r="K571" s="16"/>
      <c r="L571" s="10"/>
      <c r="M571" s="10"/>
      <c r="N571" s="10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>
      <c r="A572" s="16"/>
      <c r="B572" s="16"/>
      <c r="C572" s="16"/>
      <c r="D572" s="16"/>
      <c r="E572" s="16"/>
      <c r="F572" s="39"/>
      <c r="G572" s="39"/>
      <c r="H572" s="10"/>
      <c r="I572" s="10"/>
      <c r="J572" s="10"/>
      <c r="K572" s="16"/>
      <c r="L572" s="10"/>
      <c r="M572" s="10"/>
      <c r="N572" s="10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>
      <c r="A573" s="16"/>
      <c r="B573" s="16"/>
      <c r="C573" s="16"/>
      <c r="D573" s="16"/>
      <c r="E573" s="16"/>
      <c r="F573" s="39"/>
      <c r="G573" s="39"/>
      <c r="H573" s="10"/>
      <c r="I573" s="10"/>
      <c r="J573" s="10"/>
      <c r="K573" s="16"/>
      <c r="L573" s="10"/>
      <c r="M573" s="10"/>
      <c r="N573" s="10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>
      <c r="A574" s="16"/>
      <c r="B574" s="16"/>
      <c r="C574" s="16"/>
      <c r="D574" s="16"/>
      <c r="E574" s="16"/>
      <c r="F574" s="39"/>
      <c r="G574" s="39"/>
      <c r="H574" s="10"/>
      <c r="I574" s="10"/>
      <c r="J574" s="10"/>
      <c r="K574" s="16"/>
      <c r="L574" s="10"/>
      <c r="M574" s="10"/>
      <c r="N574" s="10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>
      <c r="A575" s="16"/>
      <c r="B575" s="16"/>
      <c r="C575" s="16"/>
      <c r="D575" s="16"/>
      <c r="E575" s="16"/>
      <c r="F575" s="39"/>
      <c r="G575" s="39"/>
      <c r="H575" s="10"/>
      <c r="I575" s="10"/>
      <c r="J575" s="10"/>
      <c r="K575" s="16"/>
      <c r="L575" s="10"/>
      <c r="M575" s="10"/>
      <c r="N575" s="10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>
      <c r="A576" s="16"/>
      <c r="B576" s="16"/>
      <c r="C576" s="16"/>
      <c r="D576" s="16"/>
      <c r="E576" s="16"/>
      <c r="F576" s="39"/>
      <c r="G576" s="39"/>
      <c r="H576" s="10"/>
      <c r="I576" s="10"/>
      <c r="J576" s="10"/>
      <c r="K576" s="16"/>
      <c r="L576" s="10"/>
      <c r="M576" s="10"/>
      <c r="N576" s="10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>
      <c r="A577" s="16"/>
      <c r="B577" s="16"/>
      <c r="C577" s="16"/>
      <c r="D577" s="16"/>
      <c r="E577" s="16"/>
      <c r="F577" s="39"/>
      <c r="G577" s="39"/>
      <c r="H577" s="10"/>
      <c r="I577" s="10"/>
      <c r="J577" s="10"/>
      <c r="K577" s="16"/>
      <c r="L577" s="10"/>
      <c r="M577" s="10"/>
      <c r="N577" s="10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>
      <c r="A578" s="16"/>
      <c r="B578" s="16"/>
      <c r="C578" s="16"/>
      <c r="D578" s="16"/>
      <c r="E578" s="16"/>
      <c r="F578" s="39"/>
      <c r="G578" s="39"/>
      <c r="H578" s="10"/>
      <c r="I578" s="10"/>
      <c r="J578" s="10"/>
      <c r="K578" s="16"/>
      <c r="L578" s="10"/>
      <c r="M578" s="10"/>
      <c r="N578" s="10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>
      <c r="A579" s="16"/>
      <c r="B579" s="16"/>
      <c r="C579" s="16"/>
      <c r="D579" s="16"/>
      <c r="E579" s="16"/>
      <c r="F579" s="39"/>
      <c r="G579" s="39"/>
      <c r="H579" s="10"/>
      <c r="I579" s="10"/>
      <c r="J579" s="10"/>
      <c r="K579" s="16"/>
      <c r="L579" s="10"/>
      <c r="M579" s="10"/>
      <c r="N579" s="10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>
      <c r="A580" s="16"/>
      <c r="B580" s="16"/>
      <c r="C580" s="16"/>
      <c r="D580" s="16"/>
      <c r="E580" s="16"/>
      <c r="F580" s="39"/>
      <c r="G580" s="39"/>
      <c r="H580" s="10"/>
      <c r="I580" s="10"/>
      <c r="J580" s="10"/>
      <c r="K580" s="16"/>
      <c r="L580" s="10"/>
      <c r="M580" s="10"/>
      <c r="N580" s="10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>
      <c r="A581" s="16"/>
      <c r="B581" s="16"/>
      <c r="C581" s="16"/>
      <c r="D581" s="16"/>
      <c r="E581" s="16"/>
      <c r="F581" s="39"/>
      <c r="G581" s="39"/>
      <c r="H581" s="10"/>
      <c r="I581" s="10"/>
      <c r="J581" s="10"/>
      <c r="K581" s="16"/>
      <c r="L581" s="10"/>
      <c r="M581" s="10"/>
      <c r="N581" s="10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>
      <c r="A582" s="16"/>
      <c r="B582" s="16"/>
      <c r="C582" s="16"/>
      <c r="D582" s="16"/>
      <c r="E582" s="16"/>
      <c r="F582" s="39"/>
      <c r="G582" s="39"/>
      <c r="H582" s="10"/>
      <c r="I582" s="10"/>
      <c r="J582" s="10"/>
      <c r="K582" s="16"/>
      <c r="L582" s="10"/>
      <c r="M582" s="10"/>
      <c r="N582" s="10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>
      <c r="A583" s="16"/>
      <c r="B583" s="16"/>
      <c r="C583" s="16"/>
      <c r="D583" s="16"/>
      <c r="E583" s="16"/>
      <c r="F583" s="39"/>
      <c r="G583" s="39"/>
      <c r="H583" s="10"/>
      <c r="I583" s="10"/>
      <c r="J583" s="10"/>
      <c r="K583" s="16"/>
      <c r="L583" s="10"/>
      <c r="M583" s="10"/>
      <c r="N583" s="10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>
      <c r="A584" s="16"/>
      <c r="B584" s="16"/>
      <c r="C584" s="16"/>
      <c r="D584" s="16"/>
      <c r="E584" s="16"/>
      <c r="F584" s="39"/>
      <c r="G584" s="39"/>
      <c r="H584" s="10"/>
      <c r="I584" s="10"/>
      <c r="J584" s="10"/>
      <c r="K584" s="16"/>
      <c r="L584" s="10"/>
      <c r="M584" s="10"/>
      <c r="N584" s="10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>
      <c r="A585" s="16"/>
      <c r="B585" s="16"/>
      <c r="C585" s="16"/>
      <c r="D585" s="16"/>
      <c r="E585" s="16"/>
      <c r="F585" s="39"/>
      <c r="G585" s="39"/>
      <c r="H585" s="10"/>
      <c r="I585" s="10"/>
      <c r="J585" s="10"/>
      <c r="K585" s="16"/>
      <c r="L585" s="10"/>
      <c r="M585" s="10"/>
      <c r="N585" s="10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>
      <c r="A586" s="16"/>
      <c r="B586" s="16"/>
      <c r="C586" s="16"/>
      <c r="D586" s="16"/>
      <c r="E586" s="16"/>
      <c r="F586" s="39"/>
      <c r="G586" s="39"/>
      <c r="H586" s="10"/>
      <c r="I586" s="10"/>
      <c r="J586" s="10"/>
      <c r="K586" s="16"/>
      <c r="L586" s="10"/>
      <c r="M586" s="10"/>
      <c r="N586" s="10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>
      <c r="A587" s="16"/>
      <c r="B587" s="16"/>
      <c r="C587" s="16"/>
      <c r="D587" s="16"/>
      <c r="E587" s="16"/>
      <c r="F587" s="39"/>
      <c r="G587" s="39"/>
      <c r="H587" s="10"/>
      <c r="I587" s="10"/>
      <c r="J587" s="10"/>
      <c r="K587" s="16"/>
      <c r="L587" s="10"/>
      <c r="M587" s="10"/>
      <c r="N587" s="10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>
      <c r="A588" s="16"/>
      <c r="B588" s="16"/>
      <c r="C588" s="16"/>
      <c r="D588" s="16"/>
      <c r="E588" s="16"/>
      <c r="F588" s="39"/>
      <c r="G588" s="39"/>
      <c r="H588" s="10"/>
      <c r="I588" s="10"/>
      <c r="J588" s="10"/>
      <c r="K588" s="16"/>
      <c r="L588" s="10"/>
      <c r="M588" s="10"/>
      <c r="N588" s="10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>
      <c r="A589" s="16"/>
      <c r="B589" s="16"/>
      <c r="C589" s="16"/>
      <c r="D589" s="16"/>
      <c r="E589" s="16"/>
      <c r="F589" s="39"/>
      <c r="G589" s="39"/>
      <c r="H589" s="10"/>
      <c r="I589" s="10"/>
      <c r="J589" s="10"/>
      <c r="K589" s="16"/>
      <c r="L589" s="10"/>
      <c r="M589" s="10"/>
      <c r="N589" s="10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>
      <c r="A590" s="16"/>
      <c r="B590" s="16"/>
      <c r="C590" s="16"/>
      <c r="D590" s="16"/>
      <c r="E590" s="16"/>
      <c r="F590" s="39"/>
      <c r="G590" s="39"/>
      <c r="H590" s="10"/>
      <c r="I590" s="10"/>
      <c r="J590" s="10"/>
      <c r="K590" s="16"/>
      <c r="L590" s="10"/>
      <c r="M590" s="10"/>
      <c r="N590" s="10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>
      <c r="A591" s="16"/>
      <c r="B591" s="16"/>
      <c r="C591" s="16"/>
      <c r="D591" s="16"/>
      <c r="E591" s="16"/>
      <c r="F591" s="39"/>
      <c r="G591" s="39"/>
      <c r="H591" s="10"/>
      <c r="I591" s="10"/>
      <c r="J591" s="10"/>
      <c r="K591" s="16"/>
      <c r="L591" s="10"/>
      <c r="M591" s="10"/>
      <c r="N591" s="10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>
      <c r="A592" s="16"/>
      <c r="B592" s="16"/>
      <c r="C592" s="16"/>
      <c r="D592" s="16"/>
      <c r="E592" s="16"/>
      <c r="F592" s="39"/>
      <c r="G592" s="39"/>
      <c r="H592" s="10"/>
      <c r="I592" s="10"/>
      <c r="J592" s="10"/>
      <c r="K592" s="16"/>
      <c r="L592" s="10"/>
      <c r="M592" s="10"/>
      <c r="N592" s="10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>
      <c r="A593" s="16"/>
      <c r="B593" s="16"/>
      <c r="C593" s="16"/>
      <c r="D593" s="16"/>
      <c r="E593" s="16"/>
      <c r="F593" s="39"/>
      <c r="G593" s="39"/>
      <c r="H593" s="10"/>
      <c r="I593" s="10"/>
      <c r="J593" s="10"/>
      <c r="K593" s="16"/>
      <c r="L593" s="10"/>
      <c r="M593" s="10"/>
      <c r="N593" s="10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>
      <c r="A594" s="16"/>
      <c r="B594" s="16"/>
      <c r="C594" s="16"/>
      <c r="D594" s="16"/>
      <c r="E594" s="16"/>
      <c r="F594" s="39"/>
      <c r="G594" s="39"/>
      <c r="H594" s="10"/>
      <c r="I594" s="10"/>
      <c r="J594" s="10"/>
      <c r="K594" s="16"/>
      <c r="L594" s="10"/>
      <c r="M594" s="10"/>
      <c r="N594" s="10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>
      <c r="A595" s="16"/>
      <c r="B595" s="16"/>
      <c r="C595" s="16"/>
      <c r="D595" s="16"/>
      <c r="E595" s="16"/>
      <c r="F595" s="39"/>
      <c r="G595" s="39"/>
      <c r="H595" s="10"/>
      <c r="I595" s="10"/>
      <c r="J595" s="10"/>
      <c r="K595" s="16"/>
      <c r="L595" s="10"/>
      <c r="M595" s="10"/>
      <c r="N595" s="10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>
      <c r="A596" s="16"/>
      <c r="B596" s="16"/>
      <c r="C596" s="16"/>
      <c r="D596" s="16"/>
      <c r="E596" s="16"/>
      <c r="F596" s="39"/>
      <c r="G596" s="39"/>
      <c r="H596" s="10"/>
      <c r="I596" s="10"/>
      <c r="J596" s="10"/>
      <c r="K596" s="16"/>
      <c r="L596" s="10"/>
      <c r="M596" s="10"/>
      <c r="N596" s="10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>
      <c r="A597" s="16"/>
      <c r="B597" s="16"/>
      <c r="C597" s="16"/>
      <c r="D597" s="16"/>
      <c r="E597" s="16"/>
      <c r="F597" s="39"/>
      <c r="G597" s="39"/>
      <c r="H597" s="10"/>
      <c r="I597" s="10"/>
      <c r="J597" s="10"/>
      <c r="K597" s="16"/>
      <c r="L597" s="10"/>
      <c r="M597" s="10"/>
      <c r="N597" s="10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>
      <c r="A598" s="16"/>
      <c r="B598" s="16"/>
      <c r="C598" s="16"/>
      <c r="D598" s="16"/>
      <c r="E598" s="16"/>
      <c r="F598" s="39"/>
      <c r="G598" s="39"/>
      <c r="H598" s="10"/>
      <c r="I598" s="10"/>
      <c r="J598" s="10"/>
      <c r="K598" s="16"/>
      <c r="L598" s="10"/>
      <c r="M598" s="10"/>
      <c r="N598" s="10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>
      <c r="A599" s="16"/>
      <c r="B599" s="16"/>
      <c r="C599" s="16"/>
      <c r="D599" s="16"/>
      <c r="E599" s="16"/>
      <c r="F599" s="39"/>
      <c r="G599" s="39"/>
      <c r="H599" s="10"/>
      <c r="I599" s="10"/>
      <c r="J599" s="10"/>
      <c r="K599" s="16"/>
      <c r="L599" s="10"/>
      <c r="M599" s="10"/>
      <c r="N599" s="10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>
      <c r="A600" s="16"/>
      <c r="B600" s="16"/>
      <c r="C600" s="16"/>
      <c r="D600" s="16"/>
      <c r="E600" s="16"/>
      <c r="F600" s="39"/>
      <c r="G600" s="39"/>
      <c r="H600" s="10"/>
      <c r="I600" s="10"/>
      <c r="J600" s="10"/>
      <c r="K600" s="16"/>
      <c r="L600" s="10"/>
      <c r="M600" s="10"/>
      <c r="N600" s="10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>
      <c r="A601" s="16"/>
      <c r="B601" s="16"/>
      <c r="C601" s="16"/>
      <c r="D601" s="16"/>
      <c r="E601" s="16"/>
      <c r="F601" s="39"/>
      <c r="G601" s="39"/>
      <c r="H601" s="10"/>
      <c r="I601" s="10"/>
      <c r="J601" s="10"/>
      <c r="K601" s="16"/>
      <c r="L601" s="10"/>
      <c r="M601" s="10"/>
      <c r="N601" s="10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>
      <c r="A602" s="16"/>
      <c r="B602" s="16"/>
      <c r="C602" s="16"/>
      <c r="D602" s="16"/>
      <c r="E602" s="16"/>
      <c r="F602" s="39"/>
      <c r="G602" s="39"/>
      <c r="H602" s="10"/>
      <c r="I602" s="10"/>
      <c r="J602" s="10"/>
      <c r="K602" s="16"/>
      <c r="L602" s="10"/>
      <c r="M602" s="10"/>
      <c r="N602" s="10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>
      <c r="A603" s="16"/>
      <c r="B603" s="16"/>
      <c r="C603" s="16"/>
      <c r="D603" s="16"/>
      <c r="E603" s="16"/>
      <c r="F603" s="39"/>
      <c r="G603" s="39"/>
      <c r="H603" s="10"/>
      <c r="I603" s="10"/>
      <c r="J603" s="10"/>
      <c r="K603" s="16"/>
      <c r="L603" s="10"/>
      <c r="M603" s="10"/>
      <c r="N603" s="10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>
      <c r="A604" s="16"/>
      <c r="B604" s="16"/>
      <c r="C604" s="16"/>
      <c r="D604" s="16"/>
      <c r="E604" s="16"/>
      <c r="F604" s="39"/>
      <c r="G604" s="39"/>
      <c r="H604" s="10"/>
      <c r="I604" s="10"/>
      <c r="J604" s="10"/>
      <c r="K604" s="16"/>
      <c r="L604" s="10"/>
      <c r="M604" s="10"/>
      <c r="N604" s="10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>
      <c r="A605" s="16"/>
      <c r="B605" s="16"/>
      <c r="C605" s="16"/>
      <c r="D605" s="16"/>
      <c r="E605" s="16"/>
      <c r="F605" s="39"/>
      <c r="G605" s="39"/>
      <c r="H605" s="10"/>
      <c r="I605" s="10"/>
      <c r="J605" s="10"/>
      <c r="K605" s="16"/>
      <c r="L605" s="10"/>
      <c r="M605" s="10"/>
      <c r="N605" s="10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>
      <c r="A606" s="16"/>
      <c r="B606" s="16"/>
      <c r="C606" s="16"/>
      <c r="D606" s="16"/>
      <c r="E606" s="16"/>
      <c r="F606" s="39"/>
      <c r="G606" s="39"/>
      <c r="H606" s="10"/>
      <c r="I606" s="10"/>
      <c r="J606" s="10"/>
      <c r="K606" s="16"/>
      <c r="L606" s="10"/>
      <c r="M606" s="10"/>
      <c r="N606" s="10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>
      <c r="A607" s="16"/>
      <c r="B607" s="16"/>
      <c r="C607" s="16"/>
      <c r="D607" s="16"/>
      <c r="E607" s="16"/>
      <c r="F607" s="39"/>
      <c r="G607" s="39"/>
      <c r="H607" s="10"/>
      <c r="I607" s="10"/>
      <c r="J607" s="10"/>
      <c r="K607" s="16"/>
      <c r="L607" s="10"/>
      <c r="M607" s="10"/>
      <c r="N607" s="10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>
      <c r="A608" s="16"/>
      <c r="B608" s="16"/>
      <c r="C608" s="16"/>
      <c r="D608" s="16"/>
      <c r="E608" s="16"/>
      <c r="F608" s="39"/>
      <c r="G608" s="39"/>
      <c r="H608" s="10"/>
      <c r="I608" s="10"/>
      <c r="J608" s="10"/>
      <c r="K608" s="16"/>
      <c r="L608" s="10"/>
      <c r="M608" s="10"/>
      <c r="N608" s="10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>
      <c r="A609" s="16"/>
      <c r="B609" s="16"/>
      <c r="C609" s="16"/>
      <c r="D609" s="16"/>
      <c r="E609" s="16"/>
      <c r="F609" s="39"/>
      <c r="G609" s="39"/>
      <c r="H609" s="10"/>
      <c r="I609" s="10"/>
      <c r="J609" s="10"/>
      <c r="K609" s="16"/>
      <c r="L609" s="10"/>
      <c r="M609" s="10"/>
      <c r="N609" s="10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>
      <c r="A610" s="16"/>
      <c r="B610" s="16"/>
      <c r="C610" s="16"/>
      <c r="D610" s="16"/>
      <c r="E610" s="16"/>
      <c r="F610" s="39"/>
      <c r="G610" s="39"/>
      <c r="H610" s="10"/>
      <c r="I610" s="10"/>
      <c r="J610" s="10"/>
      <c r="K610" s="16"/>
      <c r="L610" s="10"/>
      <c r="M610" s="10"/>
      <c r="N610" s="10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>
      <c r="A611" s="16"/>
      <c r="B611" s="16"/>
      <c r="C611" s="16"/>
      <c r="D611" s="16"/>
      <c r="E611" s="16"/>
      <c r="F611" s="39"/>
      <c r="G611" s="39"/>
      <c r="H611" s="10"/>
      <c r="I611" s="10"/>
      <c r="J611" s="10"/>
      <c r="K611" s="16"/>
      <c r="L611" s="10"/>
      <c r="M611" s="10"/>
      <c r="N611" s="10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>
      <c r="A612" s="16"/>
      <c r="B612" s="16"/>
      <c r="C612" s="16"/>
      <c r="D612" s="16"/>
      <c r="E612" s="16"/>
      <c r="F612" s="39"/>
      <c r="G612" s="39"/>
      <c r="H612" s="10"/>
      <c r="I612" s="10"/>
      <c r="J612" s="10"/>
      <c r="K612" s="16"/>
      <c r="L612" s="10"/>
      <c r="M612" s="10"/>
      <c r="N612" s="10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>
      <c r="A613" s="16"/>
      <c r="B613" s="16"/>
      <c r="C613" s="16"/>
      <c r="D613" s="16"/>
      <c r="E613" s="16"/>
      <c r="F613" s="39"/>
      <c r="G613" s="39"/>
      <c r="H613" s="10"/>
      <c r="I613" s="10"/>
      <c r="J613" s="10"/>
      <c r="K613" s="16"/>
      <c r="L613" s="10"/>
      <c r="M613" s="10"/>
      <c r="N613" s="10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>
      <c r="A614" s="16"/>
      <c r="B614" s="16"/>
      <c r="C614" s="16"/>
      <c r="D614" s="16"/>
      <c r="E614" s="16"/>
      <c r="F614" s="39"/>
      <c r="G614" s="39"/>
      <c r="H614" s="10"/>
      <c r="I614" s="10"/>
      <c r="J614" s="10"/>
      <c r="K614" s="16"/>
      <c r="L614" s="10"/>
      <c r="M614" s="10"/>
      <c r="N614" s="10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>
      <c r="A615" s="16"/>
      <c r="B615" s="16"/>
      <c r="C615" s="16"/>
      <c r="D615" s="16"/>
      <c r="E615" s="16"/>
      <c r="F615" s="39"/>
      <c r="G615" s="39"/>
      <c r="H615" s="10"/>
      <c r="I615" s="10"/>
      <c r="J615" s="10"/>
      <c r="K615" s="16"/>
      <c r="L615" s="10"/>
      <c r="M615" s="10"/>
      <c r="N615" s="10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>
      <c r="A616" s="16"/>
      <c r="B616" s="16"/>
      <c r="C616" s="16"/>
      <c r="D616" s="16"/>
      <c r="E616" s="16"/>
      <c r="F616" s="39"/>
      <c r="G616" s="39"/>
      <c r="H616" s="10"/>
      <c r="I616" s="10"/>
      <c r="J616" s="10"/>
      <c r="K616" s="16"/>
      <c r="L616" s="10"/>
      <c r="M616" s="10"/>
      <c r="N616" s="10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>
      <c r="A617" s="16"/>
      <c r="B617" s="16"/>
      <c r="C617" s="16"/>
      <c r="D617" s="16"/>
      <c r="E617" s="16"/>
      <c r="F617" s="39"/>
      <c r="G617" s="39"/>
      <c r="H617" s="10"/>
      <c r="I617" s="10"/>
      <c r="J617" s="10"/>
      <c r="K617" s="16"/>
      <c r="L617" s="10"/>
      <c r="M617" s="10"/>
      <c r="N617" s="10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>
      <c r="A618" s="16"/>
      <c r="B618" s="16"/>
      <c r="C618" s="16"/>
      <c r="D618" s="16"/>
      <c r="E618" s="16"/>
      <c r="F618" s="39"/>
      <c r="G618" s="39"/>
      <c r="H618" s="10"/>
      <c r="I618" s="10"/>
      <c r="J618" s="10"/>
      <c r="K618" s="16"/>
      <c r="L618" s="10"/>
      <c r="M618" s="10"/>
      <c r="N618" s="10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>
      <c r="A619" s="16"/>
      <c r="B619" s="16"/>
      <c r="C619" s="16"/>
      <c r="D619" s="16"/>
      <c r="E619" s="16"/>
      <c r="F619" s="39"/>
      <c r="G619" s="39"/>
      <c r="H619" s="10"/>
      <c r="I619" s="10"/>
      <c r="J619" s="10"/>
      <c r="K619" s="16"/>
      <c r="L619" s="10"/>
      <c r="M619" s="10"/>
      <c r="N619" s="10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>
      <c r="A620" s="16"/>
      <c r="B620" s="16"/>
      <c r="C620" s="16"/>
      <c r="D620" s="16"/>
      <c r="E620" s="16"/>
      <c r="F620" s="39"/>
      <c r="G620" s="39"/>
      <c r="H620" s="10"/>
      <c r="I620" s="10"/>
      <c r="J620" s="10"/>
      <c r="K620" s="16"/>
      <c r="L620" s="10"/>
      <c r="M620" s="10"/>
      <c r="N620" s="10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>
      <c r="A621" s="16"/>
      <c r="B621" s="16"/>
      <c r="C621" s="16"/>
      <c r="D621" s="16"/>
      <c r="E621" s="16"/>
      <c r="F621" s="39"/>
      <c r="G621" s="39"/>
      <c r="H621" s="10"/>
      <c r="I621" s="10"/>
      <c r="J621" s="10"/>
      <c r="K621" s="16"/>
      <c r="L621" s="10"/>
      <c r="M621" s="10"/>
      <c r="N621" s="10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>
      <c r="A622" s="16"/>
      <c r="B622" s="16"/>
      <c r="C622" s="16"/>
      <c r="D622" s="16"/>
      <c r="E622" s="16"/>
      <c r="F622" s="39"/>
      <c r="G622" s="39"/>
      <c r="H622" s="10"/>
      <c r="I622" s="10"/>
      <c r="J622" s="10"/>
      <c r="K622" s="16"/>
      <c r="L622" s="10"/>
      <c r="M622" s="10"/>
      <c r="N622" s="10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>
      <c r="A623" s="16"/>
      <c r="B623" s="16"/>
      <c r="C623" s="16"/>
      <c r="D623" s="16"/>
      <c r="E623" s="16"/>
      <c r="F623" s="39"/>
      <c r="G623" s="39"/>
      <c r="H623" s="10"/>
      <c r="I623" s="10"/>
      <c r="J623" s="10"/>
      <c r="K623" s="16"/>
      <c r="L623" s="10"/>
      <c r="M623" s="10"/>
      <c r="N623" s="10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>
      <c r="A624" s="16"/>
      <c r="B624" s="16"/>
      <c r="C624" s="16"/>
      <c r="D624" s="16"/>
      <c r="E624" s="16"/>
      <c r="F624" s="39"/>
      <c r="G624" s="39"/>
      <c r="H624" s="10"/>
      <c r="I624" s="10"/>
      <c r="J624" s="10"/>
      <c r="K624" s="16"/>
      <c r="L624" s="10"/>
      <c r="M624" s="10"/>
      <c r="N624" s="10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>
      <c r="A625" s="16"/>
      <c r="B625" s="16"/>
      <c r="C625" s="16"/>
      <c r="D625" s="16"/>
      <c r="E625" s="16"/>
      <c r="F625" s="39"/>
      <c r="G625" s="39"/>
      <c r="H625" s="10"/>
      <c r="I625" s="10"/>
      <c r="J625" s="10"/>
      <c r="K625" s="16"/>
      <c r="L625" s="10"/>
      <c r="M625" s="10"/>
      <c r="N625" s="10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>
      <c r="A626" s="16"/>
      <c r="B626" s="16"/>
      <c r="C626" s="16"/>
      <c r="D626" s="16"/>
      <c r="E626" s="16"/>
      <c r="F626" s="39"/>
      <c r="G626" s="39"/>
      <c r="H626" s="10"/>
      <c r="I626" s="10"/>
      <c r="J626" s="10"/>
      <c r="K626" s="16"/>
      <c r="L626" s="10"/>
      <c r="M626" s="10"/>
      <c r="N626" s="10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>
      <c r="A627" s="16"/>
      <c r="B627" s="16"/>
      <c r="C627" s="16"/>
      <c r="D627" s="16"/>
      <c r="E627" s="16"/>
      <c r="F627" s="39"/>
      <c r="G627" s="39"/>
      <c r="H627" s="10"/>
      <c r="I627" s="10"/>
      <c r="J627" s="10"/>
      <c r="K627" s="16"/>
      <c r="L627" s="10"/>
      <c r="M627" s="10"/>
      <c r="N627" s="10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>
      <c r="A628" s="16"/>
      <c r="B628" s="16"/>
      <c r="C628" s="16"/>
      <c r="D628" s="16"/>
      <c r="E628" s="16"/>
      <c r="F628" s="39"/>
      <c r="G628" s="39"/>
      <c r="H628" s="10"/>
      <c r="I628" s="10"/>
      <c r="J628" s="10"/>
      <c r="K628" s="16"/>
      <c r="L628" s="10"/>
      <c r="M628" s="10"/>
      <c r="N628" s="10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>
      <c r="A629" s="16"/>
      <c r="B629" s="16"/>
      <c r="C629" s="16"/>
      <c r="D629" s="16"/>
      <c r="E629" s="16"/>
      <c r="F629" s="39"/>
      <c r="G629" s="39"/>
      <c r="H629" s="10"/>
      <c r="I629" s="10"/>
      <c r="J629" s="10"/>
      <c r="K629" s="16"/>
      <c r="L629" s="10"/>
      <c r="M629" s="10"/>
      <c r="N629" s="10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>
      <c r="A630" s="16"/>
      <c r="B630" s="16"/>
      <c r="C630" s="16"/>
      <c r="D630" s="16"/>
      <c r="E630" s="16"/>
      <c r="F630" s="39"/>
      <c r="G630" s="39"/>
      <c r="H630" s="10"/>
      <c r="I630" s="10"/>
      <c r="J630" s="10"/>
      <c r="K630" s="16"/>
      <c r="L630" s="10"/>
      <c r="M630" s="10"/>
      <c r="N630" s="10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>
      <c r="A631" s="16"/>
      <c r="B631" s="16"/>
      <c r="C631" s="16"/>
      <c r="D631" s="16"/>
      <c r="E631" s="16"/>
      <c r="F631" s="39"/>
      <c r="G631" s="39"/>
      <c r="H631" s="10"/>
      <c r="I631" s="10"/>
      <c r="J631" s="10"/>
      <c r="K631" s="16"/>
      <c r="L631" s="10"/>
      <c r="M631" s="10"/>
      <c r="N631" s="10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>
      <c r="A632" s="16"/>
      <c r="B632" s="16"/>
      <c r="C632" s="16"/>
      <c r="D632" s="16"/>
      <c r="E632" s="16"/>
      <c r="F632" s="39"/>
      <c r="G632" s="39"/>
      <c r="H632" s="10"/>
      <c r="I632" s="10"/>
      <c r="J632" s="10"/>
      <c r="K632" s="16"/>
      <c r="L632" s="10"/>
      <c r="M632" s="10"/>
      <c r="N632" s="10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>
      <c r="A633" s="16"/>
      <c r="B633" s="16"/>
      <c r="C633" s="16"/>
      <c r="D633" s="16"/>
      <c r="E633" s="16"/>
      <c r="F633" s="39"/>
      <c r="G633" s="39"/>
      <c r="H633" s="10"/>
      <c r="I633" s="10"/>
      <c r="J633" s="10"/>
      <c r="K633" s="16"/>
      <c r="L633" s="10"/>
      <c r="M633" s="10"/>
      <c r="N633" s="10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>
      <c r="A634" s="16"/>
      <c r="B634" s="16"/>
      <c r="C634" s="16"/>
      <c r="D634" s="16"/>
      <c r="E634" s="16"/>
      <c r="F634" s="39"/>
      <c r="G634" s="39"/>
      <c r="H634" s="10"/>
      <c r="I634" s="10"/>
      <c r="J634" s="10"/>
      <c r="K634" s="16"/>
      <c r="L634" s="10"/>
      <c r="M634" s="10"/>
      <c r="N634" s="10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>
      <c r="A635" s="16"/>
      <c r="B635" s="16"/>
      <c r="C635" s="16"/>
      <c r="D635" s="16"/>
      <c r="E635" s="16"/>
      <c r="F635" s="39"/>
      <c r="G635" s="39"/>
      <c r="H635" s="10"/>
      <c r="I635" s="10"/>
      <c r="J635" s="10"/>
      <c r="K635" s="16"/>
      <c r="L635" s="10"/>
      <c r="M635" s="10"/>
      <c r="N635" s="10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>
      <c r="A636" s="16"/>
      <c r="B636" s="16"/>
      <c r="C636" s="16"/>
      <c r="D636" s="16"/>
      <c r="E636" s="16"/>
      <c r="F636" s="39"/>
      <c r="G636" s="39"/>
      <c r="H636" s="10"/>
      <c r="I636" s="10"/>
      <c r="J636" s="10"/>
      <c r="K636" s="16"/>
      <c r="L636" s="10"/>
      <c r="M636" s="10"/>
      <c r="N636" s="10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>
      <c r="A637" s="16"/>
      <c r="B637" s="16"/>
      <c r="C637" s="16"/>
      <c r="D637" s="16"/>
      <c r="E637" s="16"/>
      <c r="F637" s="39"/>
      <c r="G637" s="39"/>
      <c r="H637" s="10"/>
      <c r="I637" s="10"/>
      <c r="J637" s="10"/>
      <c r="K637" s="16"/>
      <c r="L637" s="10"/>
      <c r="M637" s="10"/>
      <c r="N637" s="10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>
      <c r="A638" s="16"/>
      <c r="B638" s="16"/>
      <c r="C638" s="16"/>
      <c r="D638" s="16"/>
      <c r="E638" s="16"/>
      <c r="F638" s="39"/>
      <c r="G638" s="39"/>
      <c r="H638" s="10"/>
      <c r="I638" s="10"/>
      <c r="J638" s="10"/>
      <c r="K638" s="16"/>
      <c r="L638" s="10"/>
      <c r="M638" s="10"/>
      <c r="N638" s="10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>
      <c r="A639" s="16"/>
      <c r="B639" s="16"/>
      <c r="C639" s="16"/>
      <c r="D639" s="16"/>
      <c r="E639" s="16"/>
      <c r="F639" s="39"/>
      <c r="G639" s="39"/>
      <c r="H639" s="10"/>
      <c r="I639" s="10"/>
      <c r="J639" s="10"/>
      <c r="K639" s="16"/>
      <c r="L639" s="10"/>
      <c r="M639" s="10"/>
      <c r="N639" s="10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>
      <c r="A640" s="16"/>
      <c r="B640" s="16"/>
      <c r="C640" s="16"/>
      <c r="D640" s="16"/>
      <c r="E640" s="16"/>
      <c r="F640" s="39"/>
      <c r="G640" s="39"/>
      <c r="H640" s="10"/>
      <c r="I640" s="10"/>
      <c r="J640" s="10"/>
      <c r="K640" s="16"/>
      <c r="L640" s="10"/>
      <c r="M640" s="10"/>
      <c r="N640" s="10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>
      <c r="A641" s="16"/>
      <c r="B641" s="16"/>
      <c r="C641" s="16"/>
      <c r="D641" s="16"/>
      <c r="E641" s="16"/>
      <c r="F641" s="39"/>
      <c r="G641" s="39"/>
      <c r="H641" s="10"/>
      <c r="I641" s="10"/>
      <c r="J641" s="10"/>
      <c r="K641" s="16"/>
      <c r="L641" s="10"/>
      <c r="M641" s="10"/>
      <c r="N641" s="10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>
      <c r="A642" s="16"/>
      <c r="B642" s="16"/>
      <c r="C642" s="16"/>
      <c r="D642" s="16"/>
      <c r="E642" s="16"/>
      <c r="F642" s="39"/>
      <c r="G642" s="39"/>
      <c r="H642" s="10"/>
      <c r="I642" s="10"/>
      <c r="J642" s="10"/>
      <c r="K642" s="16"/>
      <c r="L642" s="10"/>
      <c r="M642" s="10"/>
      <c r="N642" s="10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>
      <c r="A643" s="16"/>
      <c r="B643" s="16"/>
      <c r="C643" s="16"/>
      <c r="D643" s="16"/>
      <c r="E643" s="16"/>
      <c r="F643" s="39"/>
      <c r="G643" s="39"/>
      <c r="H643" s="10"/>
      <c r="I643" s="10"/>
      <c r="J643" s="10"/>
      <c r="K643" s="16"/>
      <c r="L643" s="10"/>
      <c r="M643" s="10"/>
      <c r="N643" s="10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>
      <c r="A644" s="16"/>
      <c r="B644" s="16"/>
      <c r="C644" s="16"/>
      <c r="D644" s="16"/>
      <c r="E644" s="16"/>
      <c r="F644" s="39"/>
      <c r="G644" s="39"/>
      <c r="H644" s="10"/>
      <c r="I644" s="10"/>
      <c r="J644" s="10"/>
      <c r="K644" s="16"/>
      <c r="L644" s="10"/>
      <c r="M644" s="10"/>
      <c r="N644" s="10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>
      <c r="A645" s="16"/>
      <c r="B645" s="16"/>
      <c r="C645" s="16"/>
      <c r="D645" s="16"/>
      <c r="E645" s="16"/>
      <c r="F645" s="39"/>
      <c r="G645" s="39"/>
      <c r="H645" s="10"/>
      <c r="I645" s="10"/>
      <c r="J645" s="10"/>
      <c r="K645" s="16"/>
      <c r="L645" s="10"/>
      <c r="M645" s="10"/>
      <c r="N645" s="10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>
      <c r="A646" s="16"/>
      <c r="B646" s="16"/>
      <c r="C646" s="16"/>
      <c r="D646" s="16"/>
      <c r="E646" s="16"/>
      <c r="F646" s="39"/>
      <c r="G646" s="39"/>
      <c r="H646" s="10"/>
      <c r="I646" s="10"/>
      <c r="J646" s="10"/>
      <c r="K646" s="16"/>
      <c r="L646" s="10"/>
      <c r="M646" s="10"/>
      <c r="N646" s="10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>
      <c r="A647" s="16"/>
      <c r="B647" s="16"/>
      <c r="C647" s="16"/>
      <c r="D647" s="16"/>
      <c r="E647" s="16"/>
      <c r="F647" s="39"/>
      <c r="G647" s="39"/>
      <c r="H647" s="10"/>
      <c r="I647" s="10"/>
      <c r="J647" s="10"/>
      <c r="K647" s="16"/>
      <c r="L647" s="10"/>
      <c r="M647" s="10"/>
      <c r="N647" s="10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>
      <c r="A648" s="16"/>
      <c r="B648" s="16"/>
      <c r="C648" s="16"/>
      <c r="D648" s="16"/>
      <c r="E648" s="16"/>
      <c r="F648" s="39"/>
      <c r="G648" s="39"/>
      <c r="H648" s="10"/>
      <c r="I648" s="10"/>
      <c r="J648" s="10"/>
      <c r="K648" s="16"/>
      <c r="L648" s="10"/>
      <c r="M648" s="10"/>
      <c r="N648" s="10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>
      <c r="A649" s="16"/>
      <c r="B649" s="16"/>
      <c r="C649" s="16"/>
      <c r="D649" s="16"/>
      <c r="E649" s="16"/>
      <c r="F649" s="39"/>
      <c r="G649" s="39"/>
      <c r="H649" s="10"/>
      <c r="I649" s="10"/>
      <c r="J649" s="10"/>
      <c r="K649" s="16"/>
      <c r="L649" s="10"/>
      <c r="M649" s="10"/>
      <c r="N649" s="10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>
      <c r="A650" s="16"/>
      <c r="B650" s="16"/>
      <c r="C650" s="16"/>
      <c r="D650" s="16"/>
      <c r="E650" s="16"/>
      <c r="F650" s="39"/>
      <c r="G650" s="39"/>
      <c r="H650" s="10"/>
      <c r="I650" s="10"/>
      <c r="J650" s="10"/>
      <c r="K650" s="16"/>
      <c r="L650" s="10"/>
      <c r="M650" s="10"/>
      <c r="N650" s="10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>
      <c r="A651" s="16"/>
      <c r="B651" s="16"/>
      <c r="C651" s="16"/>
      <c r="D651" s="16"/>
      <c r="E651" s="16"/>
      <c r="F651" s="39"/>
      <c r="G651" s="39"/>
      <c r="H651" s="10"/>
      <c r="I651" s="10"/>
      <c r="J651" s="10"/>
      <c r="K651" s="16"/>
      <c r="L651" s="10"/>
      <c r="M651" s="10"/>
      <c r="N651" s="10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>
      <c r="A652" s="16"/>
      <c r="B652" s="16"/>
      <c r="C652" s="16"/>
      <c r="D652" s="16"/>
      <c r="E652" s="16"/>
      <c r="F652" s="39"/>
      <c r="G652" s="39"/>
      <c r="H652" s="10"/>
      <c r="I652" s="10"/>
      <c r="J652" s="10"/>
      <c r="K652" s="16"/>
      <c r="L652" s="10"/>
      <c r="M652" s="10"/>
      <c r="N652" s="10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>
      <c r="A653" s="16"/>
      <c r="B653" s="16"/>
      <c r="C653" s="16"/>
      <c r="D653" s="16"/>
      <c r="E653" s="16"/>
      <c r="F653" s="39"/>
      <c r="G653" s="39"/>
      <c r="H653" s="10"/>
      <c r="I653" s="10"/>
      <c r="J653" s="10"/>
      <c r="K653" s="16"/>
      <c r="L653" s="10"/>
      <c r="M653" s="10"/>
      <c r="N653" s="10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>
      <c r="A654" s="16"/>
      <c r="B654" s="16"/>
      <c r="C654" s="16"/>
      <c r="D654" s="16"/>
      <c r="E654" s="16"/>
      <c r="F654" s="39"/>
      <c r="G654" s="39"/>
      <c r="H654" s="10"/>
      <c r="I654" s="10"/>
      <c r="J654" s="10"/>
      <c r="K654" s="16"/>
      <c r="L654" s="10"/>
      <c r="M654" s="10"/>
      <c r="N654" s="10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>
      <c r="A655" s="16"/>
      <c r="B655" s="16"/>
      <c r="C655" s="16"/>
      <c r="D655" s="16"/>
      <c r="E655" s="16"/>
      <c r="F655" s="39"/>
      <c r="G655" s="39"/>
      <c r="H655" s="10"/>
      <c r="I655" s="10"/>
      <c r="J655" s="10"/>
      <c r="K655" s="16"/>
      <c r="L655" s="10"/>
      <c r="M655" s="10"/>
      <c r="N655" s="10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>
      <c r="A656" s="16"/>
      <c r="B656" s="16"/>
      <c r="C656" s="16"/>
      <c r="D656" s="16"/>
      <c r="E656" s="16"/>
      <c r="F656" s="39"/>
      <c r="G656" s="39"/>
      <c r="H656" s="10"/>
      <c r="I656" s="10"/>
      <c r="J656" s="10"/>
      <c r="K656" s="16"/>
      <c r="L656" s="10"/>
      <c r="M656" s="10"/>
      <c r="N656" s="10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>
      <c r="A657" s="16"/>
      <c r="B657" s="16"/>
      <c r="C657" s="16"/>
      <c r="D657" s="16"/>
      <c r="E657" s="16"/>
      <c r="F657" s="39"/>
      <c r="G657" s="39"/>
      <c r="H657" s="10"/>
      <c r="I657" s="10"/>
      <c r="J657" s="10"/>
      <c r="K657" s="16"/>
      <c r="L657" s="10"/>
      <c r="M657" s="10"/>
      <c r="N657" s="10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>
      <c r="A658" s="16"/>
      <c r="B658" s="16"/>
      <c r="C658" s="16"/>
      <c r="D658" s="16"/>
      <c r="E658" s="16"/>
      <c r="F658" s="39"/>
      <c r="G658" s="39"/>
      <c r="H658" s="10"/>
      <c r="I658" s="10"/>
      <c r="J658" s="10"/>
      <c r="K658" s="16"/>
      <c r="L658" s="10"/>
      <c r="M658" s="10"/>
      <c r="N658" s="10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>
      <c r="A659" s="16"/>
      <c r="B659" s="16"/>
      <c r="C659" s="16"/>
      <c r="D659" s="16"/>
      <c r="E659" s="16"/>
      <c r="F659" s="39"/>
      <c r="G659" s="39"/>
      <c r="H659" s="10"/>
      <c r="I659" s="10"/>
      <c r="J659" s="10"/>
      <c r="K659" s="16"/>
      <c r="L659" s="10"/>
      <c r="M659" s="10"/>
      <c r="N659" s="10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>
      <c r="A660" s="16"/>
      <c r="B660" s="16"/>
      <c r="C660" s="16"/>
      <c r="D660" s="16"/>
      <c r="E660" s="16"/>
      <c r="F660" s="39"/>
      <c r="G660" s="39"/>
      <c r="H660" s="10"/>
      <c r="I660" s="10"/>
      <c r="J660" s="10"/>
      <c r="K660" s="16"/>
      <c r="L660" s="10"/>
      <c r="M660" s="10"/>
      <c r="N660" s="10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>
      <c r="A661" s="16"/>
      <c r="B661" s="16"/>
      <c r="C661" s="16"/>
      <c r="D661" s="16"/>
      <c r="E661" s="16"/>
      <c r="F661" s="39"/>
      <c r="G661" s="39"/>
      <c r="H661" s="10"/>
      <c r="I661" s="10"/>
      <c r="J661" s="10"/>
      <c r="K661" s="16"/>
      <c r="L661" s="10"/>
      <c r="M661" s="10"/>
      <c r="N661" s="10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>
      <c r="A662" s="16"/>
      <c r="B662" s="16"/>
      <c r="C662" s="16"/>
      <c r="D662" s="16"/>
      <c r="E662" s="16"/>
      <c r="F662" s="39"/>
      <c r="G662" s="39"/>
      <c r="H662" s="10"/>
      <c r="I662" s="10"/>
      <c r="J662" s="10"/>
      <c r="K662" s="16"/>
      <c r="L662" s="10"/>
      <c r="M662" s="10"/>
      <c r="N662" s="10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>
      <c r="A663" s="16"/>
      <c r="B663" s="16"/>
      <c r="C663" s="16"/>
      <c r="D663" s="16"/>
      <c r="E663" s="16"/>
      <c r="F663" s="39"/>
      <c r="G663" s="39"/>
      <c r="H663" s="10"/>
      <c r="I663" s="10"/>
      <c r="J663" s="10"/>
      <c r="K663" s="16"/>
      <c r="L663" s="10"/>
      <c r="M663" s="10"/>
      <c r="N663" s="10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>
      <c r="A664" s="16"/>
      <c r="B664" s="16"/>
      <c r="C664" s="16"/>
      <c r="D664" s="16"/>
      <c r="E664" s="16"/>
      <c r="F664" s="39"/>
      <c r="G664" s="39"/>
      <c r="H664" s="10"/>
      <c r="I664" s="10"/>
      <c r="J664" s="10"/>
      <c r="K664" s="16"/>
      <c r="L664" s="10"/>
      <c r="M664" s="10"/>
      <c r="N664" s="10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>
      <c r="A665" s="16"/>
      <c r="B665" s="16"/>
      <c r="C665" s="16"/>
      <c r="D665" s="16"/>
      <c r="E665" s="16"/>
      <c r="F665" s="39"/>
      <c r="G665" s="39"/>
      <c r="H665" s="10"/>
      <c r="I665" s="10"/>
      <c r="J665" s="10"/>
      <c r="K665" s="16"/>
      <c r="L665" s="10"/>
      <c r="M665" s="10"/>
      <c r="N665" s="10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>
      <c r="A666" s="16"/>
      <c r="B666" s="16"/>
      <c r="C666" s="16"/>
      <c r="D666" s="16"/>
      <c r="E666" s="16"/>
      <c r="F666" s="39"/>
      <c r="G666" s="39"/>
      <c r="H666" s="10"/>
      <c r="I666" s="10"/>
      <c r="J666" s="10"/>
      <c r="K666" s="16"/>
      <c r="L666" s="10"/>
      <c r="M666" s="10"/>
      <c r="N666" s="10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>
      <c r="A667" s="16"/>
      <c r="B667" s="16"/>
      <c r="C667" s="16"/>
      <c r="D667" s="16"/>
      <c r="E667" s="16"/>
      <c r="F667" s="39"/>
      <c r="G667" s="39"/>
      <c r="H667" s="10"/>
      <c r="I667" s="10"/>
      <c r="J667" s="10"/>
      <c r="K667" s="16"/>
      <c r="L667" s="10"/>
      <c r="M667" s="10"/>
      <c r="N667" s="10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>
      <c r="A668" s="16"/>
      <c r="B668" s="16"/>
      <c r="C668" s="16"/>
      <c r="D668" s="16"/>
      <c r="E668" s="16"/>
      <c r="F668" s="39"/>
      <c r="G668" s="39"/>
      <c r="H668" s="10"/>
      <c r="I668" s="10"/>
      <c r="J668" s="10"/>
      <c r="K668" s="16"/>
      <c r="L668" s="10"/>
      <c r="M668" s="10"/>
      <c r="N668" s="10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>
      <c r="A669" s="16"/>
      <c r="B669" s="16"/>
      <c r="C669" s="16"/>
      <c r="D669" s="16"/>
      <c r="E669" s="16"/>
      <c r="F669" s="39"/>
      <c r="G669" s="39"/>
      <c r="H669" s="10"/>
      <c r="I669" s="10"/>
      <c r="J669" s="10"/>
      <c r="K669" s="16"/>
      <c r="L669" s="10"/>
      <c r="M669" s="10"/>
      <c r="N669" s="10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>
      <c r="A670" s="16"/>
      <c r="B670" s="16"/>
      <c r="C670" s="16"/>
      <c r="D670" s="16"/>
      <c r="E670" s="16"/>
      <c r="F670" s="39"/>
      <c r="G670" s="39"/>
      <c r="H670" s="10"/>
      <c r="I670" s="10"/>
      <c r="J670" s="10"/>
      <c r="K670" s="16"/>
      <c r="L670" s="10"/>
      <c r="M670" s="10"/>
      <c r="N670" s="10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>
      <c r="A671" s="16"/>
      <c r="B671" s="16"/>
      <c r="C671" s="16"/>
      <c r="D671" s="16"/>
      <c r="E671" s="16"/>
      <c r="F671" s="39"/>
      <c r="G671" s="39"/>
      <c r="H671" s="10"/>
      <c r="I671" s="10"/>
      <c r="J671" s="10"/>
      <c r="K671" s="16"/>
      <c r="L671" s="10"/>
      <c r="M671" s="10"/>
      <c r="N671" s="10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>
      <c r="A672" s="16"/>
      <c r="B672" s="16"/>
      <c r="C672" s="16"/>
      <c r="D672" s="16"/>
      <c r="E672" s="16"/>
      <c r="F672" s="39"/>
      <c r="G672" s="39"/>
      <c r="H672" s="10"/>
      <c r="I672" s="10"/>
      <c r="J672" s="10"/>
      <c r="K672" s="16"/>
      <c r="L672" s="10"/>
      <c r="M672" s="10"/>
      <c r="N672" s="10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>
      <c r="A673" s="16"/>
      <c r="B673" s="16"/>
      <c r="C673" s="16"/>
      <c r="D673" s="16"/>
      <c r="E673" s="16"/>
      <c r="F673" s="39"/>
      <c r="G673" s="39"/>
      <c r="H673" s="10"/>
      <c r="I673" s="10"/>
      <c r="J673" s="10"/>
      <c r="K673" s="16"/>
      <c r="L673" s="10"/>
      <c r="M673" s="10"/>
      <c r="N673" s="10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>
      <c r="A674" s="16"/>
      <c r="B674" s="16"/>
      <c r="C674" s="16"/>
      <c r="D674" s="16"/>
      <c r="E674" s="16"/>
      <c r="F674" s="39"/>
      <c r="G674" s="39"/>
      <c r="H674" s="10"/>
      <c r="I674" s="10"/>
      <c r="J674" s="10"/>
      <c r="K674" s="16"/>
      <c r="L674" s="10"/>
      <c r="M674" s="10"/>
      <c r="N674" s="10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>
      <c r="A675" s="16"/>
      <c r="B675" s="16"/>
      <c r="C675" s="16"/>
      <c r="D675" s="16"/>
      <c r="E675" s="16"/>
      <c r="F675" s="39"/>
      <c r="G675" s="39"/>
      <c r="H675" s="10"/>
      <c r="I675" s="10"/>
      <c r="J675" s="10"/>
      <c r="K675" s="16"/>
      <c r="L675" s="10"/>
      <c r="M675" s="10"/>
      <c r="N675" s="10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>
      <c r="A676" s="16"/>
      <c r="B676" s="16"/>
      <c r="C676" s="16"/>
      <c r="D676" s="16"/>
      <c r="E676" s="16"/>
      <c r="F676" s="39"/>
      <c r="G676" s="39"/>
      <c r="H676" s="10"/>
      <c r="I676" s="10"/>
      <c r="J676" s="10"/>
      <c r="K676" s="16"/>
      <c r="L676" s="10"/>
      <c r="M676" s="10"/>
      <c r="N676" s="10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>
      <c r="A677" s="16"/>
      <c r="B677" s="16"/>
      <c r="C677" s="16"/>
      <c r="D677" s="16"/>
      <c r="E677" s="16"/>
      <c r="F677" s="39"/>
      <c r="G677" s="39"/>
      <c r="H677" s="10"/>
      <c r="I677" s="10"/>
      <c r="J677" s="10"/>
      <c r="K677" s="16"/>
      <c r="L677" s="10"/>
      <c r="M677" s="10"/>
      <c r="N677" s="10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>
      <c r="A678" s="16"/>
      <c r="B678" s="16"/>
      <c r="C678" s="16"/>
      <c r="D678" s="16"/>
      <c r="E678" s="16"/>
      <c r="F678" s="39"/>
      <c r="G678" s="39"/>
      <c r="H678" s="10"/>
      <c r="I678" s="10"/>
      <c r="J678" s="10"/>
      <c r="K678" s="16"/>
      <c r="L678" s="10"/>
      <c r="M678" s="10"/>
      <c r="N678" s="10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>
      <c r="A679" s="16"/>
      <c r="B679" s="16"/>
      <c r="C679" s="16"/>
      <c r="D679" s="16"/>
      <c r="E679" s="16"/>
      <c r="F679" s="39"/>
      <c r="G679" s="39"/>
      <c r="H679" s="10"/>
      <c r="I679" s="10"/>
      <c r="J679" s="10"/>
      <c r="K679" s="16"/>
      <c r="L679" s="10"/>
      <c r="M679" s="10"/>
      <c r="N679" s="10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>
      <c r="A680" s="16"/>
      <c r="B680" s="16"/>
      <c r="C680" s="16"/>
      <c r="D680" s="16"/>
      <c r="E680" s="16"/>
      <c r="F680" s="39"/>
      <c r="G680" s="39"/>
      <c r="H680" s="10"/>
      <c r="I680" s="10"/>
      <c r="J680" s="10"/>
      <c r="K680" s="16"/>
      <c r="L680" s="10"/>
      <c r="M680" s="10"/>
      <c r="N680" s="10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>
      <c r="A681" s="16"/>
      <c r="B681" s="16"/>
      <c r="C681" s="16"/>
      <c r="D681" s="16"/>
      <c r="E681" s="16"/>
      <c r="F681" s="39"/>
      <c r="G681" s="39"/>
      <c r="H681" s="10"/>
      <c r="I681" s="10"/>
      <c r="J681" s="10"/>
      <c r="K681" s="16"/>
      <c r="L681" s="10"/>
      <c r="M681" s="10"/>
      <c r="N681" s="10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>
      <c r="A682" s="16"/>
      <c r="B682" s="16"/>
      <c r="C682" s="16"/>
      <c r="D682" s="16"/>
      <c r="E682" s="16"/>
      <c r="F682" s="39"/>
      <c r="G682" s="39"/>
      <c r="H682" s="10"/>
      <c r="I682" s="10"/>
      <c r="J682" s="10"/>
      <c r="K682" s="16"/>
      <c r="L682" s="10"/>
      <c r="M682" s="10"/>
      <c r="N682" s="10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>
      <c r="A683" s="16"/>
      <c r="B683" s="16"/>
      <c r="C683" s="16"/>
      <c r="D683" s="16"/>
      <c r="E683" s="16"/>
      <c r="F683" s="39"/>
      <c r="G683" s="39"/>
      <c r="H683" s="10"/>
      <c r="I683" s="10"/>
      <c r="J683" s="10"/>
      <c r="K683" s="16"/>
      <c r="L683" s="10"/>
      <c r="M683" s="10"/>
      <c r="N683" s="10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>
      <c r="A684" s="16"/>
      <c r="B684" s="16"/>
      <c r="C684" s="16"/>
      <c r="D684" s="16"/>
      <c r="E684" s="16"/>
      <c r="F684" s="39"/>
      <c r="G684" s="39"/>
      <c r="H684" s="10"/>
      <c r="I684" s="10"/>
      <c r="J684" s="10"/>
      <c r="K684" s="16"/>
      <c r="L684" s="10"/>
      <c r="M684" s="10"/>
      <c r="N684" s="10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>
      <c r="A685" s="16"/>
      <c r="B685" s="16"/>
      <c r="C685" s="16"/>
      <c r="D685" s="16"/>
      <c r="E685" s="16"/>
      <c r="F685" s="39"/>
      <c r="G685" s="39"/>
      <c r="H685" s="10"/>
      <c r="I685" s="10"/>
      <c r="J685" s="10"/>
      <c r="K685" s="16"/>
      <c r="L685" s="10"/>
      <c r="M685" s="10"/>
      <c r="N685" s="10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>
      <c r="A686" s="16"/>
      <c r="B686" s="16"/>
      <c r="C686" s="16"/>
      <c r="D686" s="16"/>
      <c r="E686" s="16"/>
      <c r="F686" s="39"/>
      <c r="G686" s="39"/>
      <c r="H686" s="10"/>
      <c r="I686" s="10"/>
      <c r="J686" s="10"/>
      <c r="K686" s="16"/>
      <c r="L686" s="10"/>
      <c r="M686" s="10"/>
      <c r="N686" s="10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>
      <c r="A687" s="16"/>
      <c r="B687" s="16"/>
      <c r="C687" s="16"/>
      <c r="D687" s="16"/>
      <c r="E687" s="16"/>
      <c r="F687" s="39"/>
      <c r="G687" s="39"/>
      <c r="H687" s="10"/>
      <c r="I687" s="10"/>
      <c r="J687" s="10"/>
      <c r="K687" s="16"/>
      <c r="L687" s="10"/>
      <c r="M687" s="10"/>
      <c r="N687" s="10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>
      <c r="A688" s="16"/>
      <c r="B688" s="16"/>
      <c r="C688" s="16"/>
      <c r="D688" s="16"/>
      <c r="E688" s="16"/>
      <c r="F688" s="39"/>
      <c r="G688" s="39"/>
      <c r="H688" s="10"/>
      <c r="I688" s="10"/>
      <c r="J688" s="10"/>
      <c r="K688" s="16"/>
      <c r="L688" s="10"/>
      <c r="M688" s="10"/>
      <c r="N688" s="10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>
      <c r="A689" s="16"/>
      <c r="B689" s="16"/>
      <c r="C689" s="16"/>
      <c r="D689" s="16"/>
      <c r="E689" s="16"/>
      <c r="F689" s="39"/>
      <c r="G689" s="39"/>
      <c r="H689" s="10"/>
      <c r="I689" s="10"/>
      <c r="J689" s="10"/>
      <c r="K689" s="16"/>
      <c r="L689" s="10"/>
      <c r="M689" s="10"/>
      <c r="N689" s="10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>
      <c r="A690" s="16"/>
      <c r="B690" s="16"/>
      <c r="C690" s="16"/>
      <c r="D690" s="16"/>
      <c r="E690" s="16"/>
      <c r="F690" s="39"/>
      <c r="G690" s="39"/>
      <c r="H690" s="10"/>
      <c r="I690" s="10"/>
      <c r="J690" s="10"/>
      <c r="K690" s="16"/>
      <c r="L690" s="10"/>
      <c r="M690" s="10"/>
      <c r="N690" s="10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>
      <c r="A691" s="16"/>
      <c r="B691" s="16"/>
      <c r="C691" s="16"/>
      <c r="D691" s="16"/>
      <c r="E691" s="16"/>
      <c r="F691" s="39"/>
      <c r="G691" s="39"/>
      <c r="H691" s="10"/>
      <c r="I691" s="10"/>
      <c r="J691" s="10"/>
      <c r="K691" s="16"/>
      <c r="L691" s="10"/>
      <c r="M691" s="10"/>
      <c r="N691" s="10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>
      <c r="A692" s="16"/>
      <c r="B692" s="16"/>
      <c r="C692" s="16"/>
      <c r="D692" s="16"/>
      <c r="E692" s="16"/>
      <c r="F692" s="39"/>
      <c r="G692" s="39"/>
      <c r="H692" s="10"/>
      <c r="I692" s="10"/>
      <c r="J692" s="10"/>
      <c r="K692" s="16"/>
      <c r="L692" s="10"/>
      <c r="M692" s="10"/>
      <c r="N692" s="10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>
      <c r="A693" s="16"/>
      <c r="B693" s="16"/>
      <c r="C693" s="16"/>
      <c r="D693" s="16"/>
      <c r="E693" s="16"/>
      <c r="F693" s="39"/>
      <c r="G693" s="39"/>
      <c r="H693" s="10"/>
      <c r="I693" s="10"/>
      <c r="J693" s="10"/>
      <c r="K693" s="16"/>
      <c r="L693" s="10"/>
      <c r="M693" s="10"/>
      <c r="N693" s="10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>
      <c r="A694" s="16"/>
      <c r="B694" s="16"/>
      <c r="C694" s="16"/>
      <c r="D694" s="16"/>
      <c r="E694" s="16"/>
      <c r="F694" s="39"/>
      <c r="G694" s="39"/>
      <c r="H694" s="10"/>
      <c r="I694" s="10"/>
      <c r="J694" s="10"/>
      <c r="K694" s="16"/>
      <c r="L694" s="10"/>
      <c r="M694" s="10"/>
      <c r="N694" s="10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>
      <c r="A695" s="16"/>
      <c r="B695" s="16"/>
      <c r="C695" s="16"/>
      <c r="D695" s="16"/>
      <c r="E695" s="16"/>
      <c r="F695" s="39"/>
      <c r="G695" s="39"/>
      <c r="H695" s="10"/>
      <c r="I695" s="10"/>
      <c r="J695" s="10"/>
      <c r="K695" s="16"/>
      <c r="L695" s="10"/>
      <c r="M695" s="10"/>
      <c r="N695" s="10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>
      <c r="A696" s="16"/>
      <c r="B696" s="16"/>
      <c r="C696" s="16"/>
      <c r="D696" s="16"/>
      <c r="E696" s="16"/>
      <c r="F696" s="39"/>
      <c r="G696" s="39"/>
      <c r="H696" s="10"/>
      <c r="I696" s="10"/>
      <c r="J696" s="10"/>
      <c r="K696" s="16"/>
      <c r="L696" s="10"/>
      <c r="M696" s="10"/>
      <c r="N696" s="10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>
      <c r="A697" s="16"/>
      <c r="B697" s="16"/>
      <c r="C697" s="16"/>
      <c r="D697" s="16"/>
      <c r="E697" s="16"/>
      <c r="F697" s="39"/>
      <c r="G697" s="39"/>
      <c r="H697" s="10"/>
      <c r="I697" s="10"/>
      <c r="J697" s="10"/>
      <c r="K697" s="16"/>
      <c r="L697" s="10"/>
      <c r="M697" s="10"/>
      <c r="N697" s="10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>
      <c r="A698" s="16"/>
      <c r="B698" s="16"/>
      <c r="C698" s="16"/>
      <c r="D698" s="16"/>
      <c r="E698" s="16"/>
      <c r="F698" s="39"/>
      <c r="G698" s="39"/>
      <c r="H698" s="10"/>
      <c r="I698" s="10"/>
      <c r="J698" s="10"/>
      <c r="K698" s="16"/>
      <c r="L698" s="10"/>
      <c r="M698" s="10"/>
      <c r="N698" s="10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>
      <c r="A699" s="16"/>
      <c r="B699" s="16"/>
      <c r="C699" s="16"/>
      <c r="D699" s="16"/>
      <c r="E699" s="16"/>
      <c r="F699" s="39"/>
      <c r="G699" s="39"/>
      <c r="H699" s="10"/>
      <c r="I699" s="10"/>
      <c r="J699" s="10"/>
      <c r="K699" s="16"/>
      <c r="L699" s="10"/>
      <c r="M699" s="10"/>
      <c r="N699" s="10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>
      <c r="A700" s="16"/>
      <c r="B700" s="16"/>
      <c r="C700" s="16"/>
      <c r="D700" s="16"/>
      <c r="E700" s="16"/>
      <c r="F700" s="39"/>
      <c r="G700" s="39"/>
      <c r="H700" s="10"/>
      <c r="I700" s="10"/>
      <c r="J700" s="10"/>
      <c r="K700" s="16"/>
      <c r="L700" s="10"/>
      <c r="M700" s="10"/>
      <c r="N700" s="10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>
      <c r="A701" s="16"/>
      <c r="B701" s="16"/>
      <c r="C701" s="16"/>
      <c r="D701" s="16"/>
      <c r="E701" s="16"/>
      <c r="F701" s="39"/>
      <c r="G701" s="39"/>
      <c r="H701" s="10"/>
      <c r="I701" s="10"/>
      <c r="J701" s="10"/>
      <c r="K701" s="16"/>
      <c r="L701" s="10"/>
      <c r="M701" s="10"/>
      <c r="N701" s="10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>
      <c r="A702" s="16"/>
      <c r="B702" s="16"/>
      <c r="C702" s="16"/>
      <c r="D702" s="16"/>
      <c r="E702" s="16"/>
      <c r="F702" s="39"/>
      <c r="G702" s="39"/>
      <c r="H702" s="10"/>
      <c r="I702" s="10"/>
      <c r="J702" s="10"/>
      <c r="K702" s="16"/>
      <c r="L702" s="10"/>
      <c r="M702" s="10"/>
      <c r="N702" s="10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>
      <c r="A703" s="16"/>
      <c r="B703" s="16"/>
      <c r="C703" s="16"/>
      <c r="D703" s="16"/>
      <c r="E703" s="16"/>
      <c r="F703" s="39"/>
      <c r="G703" s="39"/>
      <c r="H703" s="10"/>
      <c r="I703" s="10"/>
      <c r="J703" s="10"/>
      <c r="K703" s="16"/>
      <c r="L703" s="10"/>
      <c r="M703" s="10"/>
      <c r="N703" s="10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>
      <c r="A704" s="16"/>
      <c r="B704" s="16"/>
      <c r="C704" s="16"/>
      <c r="D704" s="16"/>
      <c r="E704" s="16"/>
      <c r="F704" s="39"/>
      <c r="G704" s="39"/>
      <c r="H704" s="10"/>
      <c r="I704" s="10"/>
      <c r="J704" s="10"/>
      <c r="K704" s="16"/>
      <c r="L704" s="10"/>
      <c r="M704" s="10"/>
      <c r="N704" s="10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>
      <c r="A705" s="16"/>
      <c r="B705" s="16"/>
      <c r="C705" s="16"/>
      <c r="D705" s="16"/>
      <c r="E705" s="16"/>
      <c r="F705" s="39"/>
      <c r="G705" s="39"/>
      <c r="H705" s="10"/>
      <c r="I705" s="10"/>
      <c r="J705" s="10"/>
      <c r="K705" s="16"/>
      <c r="L705" s="10"/>
      <c r="M705" s="10"/>
      <c r="N705" s="10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>
      <c r="A706" s="16"/>
      <c r="B706" s="16"/>
      <c r="C706" s="16"/>
      <c r="D706" s="16"/>
      <c r="E706" s="16"/>
      <c r="F706" s="39"/>
      <c r="G706" s="39"/>
      <c r="H706" s="10"/>
      <c r="I706" s="10"/>
      <c r="J706" s="10"/>
      <c r="K706" s="16"/>
      <c r="L706" s="10"/>
      <c r="M706" s="10"/>
      <c r="N706" s="10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>
      <c r="A707" s="16"/>
      <c r="B707" s="16"/>
      <c r="C707" s="16"/>
      <c r="D707" s="16"/>
      <c r="E707" s="16"/>
      <c r="F707" s="39"/>
      <c r="G707" s="39"/>
      <c r="H707" s="10"/>
      <c r="I707" s="10"/>
      <c r="J707" s="10"/>
      <c r="K707" s="16"/>
      <c r="L707" s="10"/>
      <c r="M707" s="10"/>
      <c r="N707" s="10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>
      <c r="A708" s="16"/>
      <c r="B708" s="16"/>
      <c r="C708" s="16"/>
      <c r="D708" s="16"/>
      <c r="E708" s="16"/>
      <c r="F708" s="39"/>
      <c r="G708" s="39"/>
      <c r="H708" s="10"/>
      <c r="I708" s="10"/>
      <c r="J708" s="10"/>
      <c r="K708" s="16"/>
      <c r="L708" s="10"/>
      <c r="M708" s="10"/>
      <c r="N708" s="10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>
      <c r="A709" s="16"/>
      <c r="B709" s="16"/>
      <c r="C709" s="16"/>
      <c r="D709" s="16"/>
      <c r="E709" s="16"/>
      <c r="F709" s="39"/>
      <c r="G709" s="39"/>
      <c r="H709" s="10"/>
      <c r="I709" s="10"/>
      <c r="J709" s="10"/>
      <c r="K709" s="16"/>
      <c r="L709" s="10"/>
      <c r="M709" s="10"/>
      <c r="N709" s="10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>
      <c r="A710" s="16"/>
      <c r="B710" s="16"/>
      <c r="C710" s="16"/>
      <c r="D710" s="16"/>
      <c r="E710" s="16"/>
      <c r="F710" s="39"/>
      <c r="G710" s="39"/>
      <c r="H710" s="10"/>
      <c r="I710" s="10"/>
      <c r="J710" s="10"/>
      <c r="K710" s="16"/>
      <c r="L710" s="10"/>
      <c r="M710" s="10"/>
      <c r="N710" s="10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>
      <c r="A711" s="16"/>
      <c r="B711" s="16"/>
      <c r="C711" s="16"/>
      <c r="D711" s="16"/>
      <c r="E711" s="16"/>
      <c r="F711" s="39"/>
      <c r="G711" s="39"/>
      <c r="H711" s="10"/>
      <c r="I711" s="10"/>
      <c r="J711" s="10"/>
      <c r="K711" s="16"/>
      <c r="L711" s="10"/>
      <c r="M711" s="10"/>
      <c r="N711" s="10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>
      <c r="A712" s="16"/>
      <c r="B712" s="16"/>
      <c r="C712" s="16"/>
      <c r="D712" s="16"/>
      <c r="E712" s="16"/>
      <c r="F712" s="39"/>
      <c r="G712" s="39"/>
      <c r="H712" s="10"/>
      <c r="I712" s="10"/>
      <c r="J712" s="10"/>
      <c r="K712" s="16"/>
      <c r="L712" s="10"/>
      <c r="M712" s="10"/>
      <c r="N712" s="10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>
      <c r="A713" s="16"/>
      <c r="B713" s="16"/>
      <c r="C713" s="16"/>
      <c r="D713" s="16"/>
      <c r="E713" s="16"/>
      <c r="F713" s="39"/>
      <c r="G713" s="39"/>
      <c r="H713" s="10"/>
      <c r="I713" s="10"/>
      <c r="J713" s="10"/>
      <c r="K713" s="16"/>
      <c r="L713" s="10"/>
      <c r="M713" s="10"/>
      <c r="N713" s="10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>
      <c r="A714" s="16"/>
      <c r="B714" s="16"/>
      <c r="C714" s="16"/>
      <c r="D714" s="16"/>
      <c r="E714" s="16"/>
      <c r="F714" s="39"/>
      <c r="G714" s="39"/>
      <c r="H714" s="10"/>
      <c r="I714" s="10"/>
      <c r="J714" s="10"/>
      <c r="K714" s="16"/>
      <c r="L714" s="10"/>
      <c r="M714" s="10"/>
      <c r="N714" s="10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>
      <c r="A715" s="16"/>
      <c r="B715" s="16"/>
      <c r="C715" s="16"/>
      <c r="D715" s="16"/>
      <c r="E715" s="16"/>
      <c r="F715" s="39"/>
      <c r="G715" s="39"/>
      <c r="H715" s="10"/>
      <c r="I715" s="10"/>
      <c r="J715" s="10"/>
      <c r="K715" s="16"/>
      <c r="L715" s="10"/>
      <c r="M715" s="10"/>
      <c r="N715" s="10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>
      <c r="A716" s="16"/>
      <c r="B716" s="16"/>
      <c r="C716" s="16"/>
      <c r="D716" s="16"/>
      <c r="E716" s="16"/>
      <c r="F716" s="39"/>
      <c r="G716" s="39"/>
      <c r="H716" s="10"/>
      <c r="I716" s="10"/>
      <c r="J716" s="10"/>
      <c r="K716" s="16"/>
      <c r="L716" s="10"/>
      <c r="M716" s="10"/>
      <c r="N716" s="10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>
      <c r="A717" s="16"/>
      <c r="B717" s="16"/>
      <c r="C717" s="16"/>
      <c r="D717" s="16"/>
      <c r="E717" s="16"/>
      <c r="F717" s="39"/>
      <c r="G717" s="39"/>
      <c r="H717" s="10"/>
      <c r="I717" s="10"/>
      <c r="J717" s="10"/>
      <c r="K717" s="16"/>
      <c r="L717" s="10"/>
      <c r="M717" s="10"/>
      <c r="N717" s="10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>
      <c r="A718" s="16"/>
      <c r="B718" s="16"/>
      <c r="C718" s="16"/>
      <c r="D718" s="16"/>
      <c r="E718" s="16"/>
      <c r="F718" s="39"/>
      <c r="G718" s="39"/>
      <c r="H718" s="10"/>
      <c r="I718" s="10"/>
      <c r="J718" s="10"/>
      <c r="K718" s="16"/>
      <c r="L718" s="10"/>
      <c r="M718" s="10"/>
      <c r="N718" s="10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>
      <c r="A719" s="16"/>
      <c r="B719" s="16"/>
      <c r="C719" s="16"/>
      <c r="D719" s="16"/>
      <c r="E719" s="16"/>
      <c r="F719" s="39"/>
      <c r="G719" s="39"/>
      <c r="H719" s="10"/>
      <c r="I719" s="10"/>
      <c r="J719" s="10"/>
      <c r="K719" s="16"/>
      <c r="L719" s="10"/>
      <c r="M719" s="10"/>
      <c r="N719" s="10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>
      <c r="A720" s="16"/>
      <c r="B720" s="16"/>
      <c r="C720" s="16"/>
      <c r="D720" s="16"/>
      <c r="E720" s="16"/>
      <c r="F720" s="39"/>
      <c r="G720" s="39"/>
      <c r="H720" s="10"/>
      <c r="I720" s="10"/>
      <c r="J720" s="10"/>
      <c r="K720" s="16"/>
      <c r="L720" s="10"/>
      <c r="M720" s="10"/>
      <c r="N720" s="10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>
      <c r="A721" s="16"/>
      <c r="B721" s="16"/>
      <c r="C721" s="16"/>
      <c r="D721" s="16"/>
      <c r="E721" s="16"/>
      <c r="F721" s="39"/>
      <c r="G721" s="39"/>
      <c r="H721" s="10"/>
      <c r="I721" s="10"/>
      <c r="J721" s="10"/>
      <c r="K721" s="16"/>
      <c r="L721" s="10"/>
      <c r="M721" s="10"/>
      <c r="N721" s="10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>
      <c r="A722" s="16"/>
      <c r="B722" s="16"/>
      <c r="C722" s="16"/>
      <c r="D722" s="16"/>
      <c r="E722" s="16"/>
      <c r="F722" s="39"/>
      <c r="G722" s="39"/>
      <c r="H722" s="10"/>
      <c r="I722" s="10"/>
      <c r="J722" s="10"/>
      <c r="K722" s="16"/>
      <c r="L722" s="10"/>
      <c r="M722" s="10"/>
      <c r="N722" s="10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>
      <c r="A723" s="16"/>
      <c r="B723" s="16"/>
      <c r="C723" s="16"/>
      <c r="D723" s="16"/>
      <c r="E723" s="16"/>
      <c r="F723" s="39"/>
      <c r="G723" s="39"/>
      <c r="H723" s="10"/>
      <c r="I723" s="10"/>
      <c r="J723" s="10"/>
      <c r="K723" s="16"/>
      <c r="L723" s="10"/>
      <c r="M723" s="10"/>
      <c r="N723" s="10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>
      <c r="A724" s="16"/>
      <c r="B724" s="16"/>
      <c r="C724" s="16"/>
      <c r="D724" s="16"/>
      <c r="E724" s="16"/>
      <c r="F724" s="39"/>
      <c r="G724" s="39"/>
      <c r="H724" s="10"/>
      <c r="I724" s="10"/>
      <c r="J724" s="10"/>
      <c r="K724" s="16"/>
      <c r="L724" s="10"/>
      <c r="M724" s="10"/>
      <c r="N724" s="10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>
      <c r="A725" s="16"/>
      <c r="B725" s="16"/>
      <c r="C725" s="16"/>
      <c r="D725" s="16"/>
      <c r="E725" s="16"/>
      <c r="F725" s="39"/>
      <c r="G725" s="39"/>
      <c r="H725" s="10"/>
      <c r="I725" s="10"/>
      <c r="J725" s="10"/>
      <c r="K725" s="16"/>
      <c r="L725" s="10"/>
      <c r="M725" s="10"/>
      <c r="N725" s="10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>
      <c r="A726" s="16"/>
      <c r="B726" s="16"/>
      <c r="C726" s="16"/>
      <c r="D726" s="16"/>
      <c r="E726" s="16"/>
      <c r="F726" s="39"/>
      <c r="G726" s="39"/>
      <c r="H726" s="10"/>
      <c r="I726" s="10"/>
      <c r="J726" s="10"/>
      <c r="K726" s="16"/>
      <c r="L726" s="10"/>
      <c r="M726" s="10"/>
      <c r="N726" s="10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>
      <c r="A727" s="16"/>
      <c r="B727" s="16"/>
      <c r="C727" s="16"/>
      <c r="D727" s="16"/>
      <c r="E727" s="16"/>
      <c r="F727" s="39"/>
      <c r="G727" s="39"/>
      <c r="H727" s="10"/>
      <c r="I727" s="10"/>
      <c r="J727" s="10"/>
      <c r="K727" s="16"/>
      <c r="L727" s="10"/>
      <c r="M727" s="10"/>
      <c r="N727" s="10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>
      <c r="A728" s="16"/>
      <c r="B728" s="16"/>
      <c r="C728" s="16"/>
      <c r="D728" s="16"/>
      <c r="E728" s="16"/>
      <c r="F728" s="39"/>
      <c r="G728" s="39"/>
      <c r="H728" s="10"/>
      <c r="I728" s="10"/>
      <c r="J728" s="10"/>
      <c r="K728" s="16"/>
      <c r="L728" s="10"/>
      <c r="M728" s="10"/>
      <c r="N728" s="10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>
      <c r="A729" s="16"/>
      <c r="B729" s="16"/>
      <c r="C729" s="16"/>
      <c r="D729" s="16"/>
      <c r="E729" s="16"/>
      <c r="F729" s="39"/>
      <c r="G729" s="39"/>
      <c r="H729" s="10"/>
      <c r="I729" s="10"/>
      <c r="J729" s="10"/>
      <c r="K729" s="16"/>
      <c r="L729" s="10"/>
      <c r="M729" s="10"/>
      <c r="N729" s="10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>
      <c r="A730" s="16"/>
      <c r="B730" s="16"/>
      <c r="C730" s="16"/>
      <c r="D730" s="16"/>
      <c r="E730" s="16"/>
      <c r="F730" s="39"/>
      <c r="G730" s="39"/>
      <c r="H730" s="10"/>
      <c r="I730" s="10"/>
      <c r="J730" s="10"/>
      <c r="K730" s="16"/>
      <c r="L730" s="10"/>
      <c r="M730" s="10"/>
      <c r="N730" s="10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>
      <c r="A731" s="16"/>
      <c r="B731" s="16"/>
      <c r="C731" s="16"/>
      <c r="D731" s="16"/>
      <c r="E731" s="16"/>
      <c r="F731" s="39"/>
      <c r="G731" s="39"/>
      <c r="H731" s="10"/>
      <c r="I731" s="10"/>
      <c r="J731" s="10"/>
      <c r="K731" s="16"/>
      <c r="L731" s="10"/>
      <c r="M731" s="10"/>
      <c r="N731" s="10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>
      <c r="A732" s="16"/>
      <c r="B732" s="16"/>
      <c r="C732" s="16"/>
      <c r="D732" s="16"/>
      <c r="E732" s="16"/>
      <c r="F732" s="39"/>
      <c r="G732" s="39"/>
      <c r="H732" s="10"/>
      <c r="I732" s="10"/>
      <c r="J732" s="10"/>
      <c r="K732" s="16"/>
      <c r="L732" s="10"/>
      <c r="M732" s="10"/>
      <c r="N732" s="10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>
      <c r="A733" s="16"/>
      <c r="B733" s="16"/>
      <c r="C733" s="16"/>
      <c r="D733" s="16"/>
      <c r="E733" s="16"/>
      <c r="F733" s="39"/>
      <c r="G733" s="39"/>
      <c r="H733" s="10"/>
      <c r="I733" s="10"/>
      <c r="J733" s="10"/>
      <c r="K733" s="16"/>
      <c r="L733" s="10"/>
      <c r="M733" s="10"/>
      <c r="N733" s="10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>
      <c r="A734" s="16"/>
      <c r="B734" s="16"/>
      <c r="C734" s="16"/>
      <c r="D734" s="16"/>
      <c r="E734" s="16"/>
      <c r="F734" s="39"/>
      <c r="G734" s="39"/>
      <c r="H734" s="10"/>
      <c r="I734" s="10"/>
      <c r="J734" s="10"/>
      <c r="K734" s="16"/>
      <c r="L734" s="10"/>
      <c r="M734" s="10"/>
      <c r="N734" s="10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>
      <c r="A735" s="16"/>
      <c r="B735" s="16"/>
      <c r="C735" s="16"/>
      <c r="D735" s="16"/>
      <c r="E735" s="16"/>
      <c r="F735" s="39"/>
      <c r="G735" s="39"/>
      <c r="H735" s="10"/>
      <c r="I735" s="10"/>
      <c r="J735" s="10"/>
      <c r="K735" s="16"/>
      <c r="L735" s="10"/>
      <c r="M735" s="10"/>
      <c r="N735" s="10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>
      <c r="A736" s="16"/>
      <c r="B736" s="16"/>
      <c r="C736" s="16"/>
      <c r="D736" s="16"/>
      <c r="E736" s="16"/>
      <c r="F736" s="39"/>
      <c r="G736" s="39"/>
      <c r="H736" s="10"/>
      <c r="I736" s="10"/>
      <c r="J736" s="10"/>
      <c r="K736" s="16"/>
      <c r="L736" s="10"/>
      <c r="M736" s="10"/>
      <c r="N736" s="10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>
      <c r="A737" s="16"/>
      <c r="B737" s="16"/>
      <c r="C737" s="16"/>
      <c r="D737" s="16"/>
      <c r="E737" s="16"/>
      <c r="F737" s="39"/>
      <c r="G737" s="39"/>
      <c r="H737" s="10"/>
      <c r="I737" s="10"/>
      <c r="J737" s="10"/>
      <c r="K737" s="16"/>
      <c r="L737" s="10"/>
      <c r="M737" s="10"/>
      <c r="N737" s="10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>
      <c r="A738" s="16"/>
      <c r="B738" s="16"/>
      <c r="C738" s="16"/>
      <c r="D738" s="16"/>
      <c r="E738" s="16"/>
      <c r="F738" s="39"/>
      <c r="G738" s="39"/>
      <c r="H738" s="10"/>
      <c r="I738" s="10"/>
      <c r="J738" s="10"/>
      <c r="K738" s="16"/>
      <c r="L738" s="10"/>
      <c r="M738" s="10"/>
      <c r="N738" s="10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>
      <c r="A739" s="16"/>
      <c r="B739" s="16"/>
      <c r="C739" s="16"/>
      <c r="D739" s="16"/>
      <c r="E739" s="16"/>
      <c r="F739" s="39"/>
      <c r="G739" s="39"/>
      <c r="H739" s="10"/>
      <c r="I739" s="10"/>
      <c r="J739" s="10"/>
      <c r="K739" s="16"/>
      <c r="L739" s="10"/>
      <c r="M739" s="10"/>
      <c r="N739" s="10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>
      <c r="A740" s="16"/>
      <c r="B740" s="16"/>
      <c r="C740" s="16"/>
      <c r="D740" s="16"/>
      <c r="E740" s="16"/>
      <c r="F740" s="39"/>
      <c r="G740" s="39"/>
      <c r="H740" s="10"/>
      <c r="I740" s="10"/>
      <c r="J740" s="10"/>
      <c r="K740" s="16"/>
      <c r="L740" s="10"/>
      <c r="M740" s="10"/>
      <c r="N740" s="10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>
      <c r="A741" s="16"/>
      <c r="B741" s="16"/>
      <c r="C741" s="16"/>
      <c r="D741" s="16"/>
      <c r="E741" s="16"/>
      <c r="F741" s="39"/>
      <c r="G741" s="39"/>
      <c r="H741" s="10"/>
      <c r="I741" s="10"/>
      <c r="J741" s="10"/>
      <c r="K741" s="16"/>
      <c r="L741" s="10"/>
      <c r="M741" s="10"/>
      <c r="N741" s="10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>
      <c r="A742" s="16"/>
      <c r="B742" s="16"/>
      <c r="C742" s="16"/>
      <c r="D742" s="16"/>
      <c r="E742" s="16"/>
      <c r="F742" s="39"/>
      <c r="G742" s="39"/>
      <c r="H742" s="10"/>
      <c r="I742" s="10"/>
      <c r="J742" s="10"/>
      <c r="K742" s="16"/>
      <c r="L742" s="10"/>
      <c r="M742" s="10"/>
      <c r="N742" s="10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>
      <c r="A743" s="16"/>
      <c r="B743" s="16"/>
      <c r="C743" s="16"/>
      <c r="D743" s="16"/>
      <c r="E743" s="16"/>
      <c r="F743" s="39"/>
      <c r="G743" s="39"/>
      <c r="H743" s="10"/>
      <c r="I743" s="10"/>
      <c r="J743" s="10"/>
      <c r="K743" s="16"/>
      <c r="L743" s="10"/>
      <c r="M743" s="10"/>
      <c r="N743" s="10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>
      <c r="A744" s="16"/>
      <c r="B744" s="16"/>
      <c r="C744" s="16"/>
      <c r="D744" s="16"/>
      <c r="E744" s="16"/>
      <c r="F744" s="39"/>
      <c r="G744" s="39"/>
      <c r="H744" s="10"/>
      <c r="I744" s="10"/>
      <c r="J744" s="10"/>
      <c r="K744" s="16"/>
      <c r="L744" s="10"/>
      <c r="M744" s="10"/>
      <c r="N744" s="10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>
      <c r="A745" s="16"/>
      <c r="B745" s="16"/>
      <c r="C745" s="16"/>
      <c r="D745" s="16"/>
      <c r="E745" s="16"/>
      <c r="F745" s="39"/>
      <c r="G745" s="39"/>
      <c r="H745" s="10"/>
      <c r="I745" s="10"/>
      <c r="J745" s="10"/>
      <c r="K745" s="16"/>
      <c r="L745" s="10"/>
      <c r="M745" s="10"/>
      <c r="N745" s="10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>
      <c r="A746" s="16"/>
      <c r="B746" s="16"/>
      <c r="C746" s="16"/>
      <c r="D746" s="16"/>
      <c r="E746" s="16"/>
      <c r="F746" s="39"/>
      <c r="G746" s="39"/>
      <c r="H746" s="10"/>
      <c r="I746" s="10"/>
      <c r="J746" s="10"/>
      <c r="K746" s="16"/>
      <c r="L746" s="10"/>
      <c r="M746" s="10"/>
      <c r="N746" s="10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>
      <c r="A747" s="16"/>
      <c r="B747" s="16"/>
      <c r="C747" s="16"/>
      <c r="D747" s="16"/>
      <c r="E747" s="16"/>
      <c r="F747" s="39"/>
      <c r="G747" s="39"/>
      <c r="H747" s="10"/>
      <c r="I747" s="10"/>
      <c r="J747" s="10"/>
      <c r="K747" s="16"/>
      <c r="L747" s="10"/>
      <c r="M747" s="10"/>
      <c r="N747" s="10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>
      <c r="A748" s="16"/>
      <c r="B748" s="16"/>
      <c r="C748" s="16"/>
      <c r="D748" s="16"/>
      <c r="E748" s="16"/>
      <c r="F748" s="39"/>
      <c r="G748" s="39"/>
      <c r="H748" s="10"/>
      <c r="I748" s="10"/>
      <c r="J748" s="10"/>
      <c r="K748" s="16"/>
      <c r="L748" s="10"/>
      <c r="M748" s="10"/>
      <c r="N748" s="10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>
      <c r="A749" s="16"/>
      <c r="B749" s="16"/>
      <c r="C749" s="16"/>
      <c r="D749" s="16"/>
      <c r="E749" s="16"/>
      <c r="F749" s="39"/>
      <c r="G749" s="39"/>
      <c r="H749" s="10"/>
      <c r="I749" s="10"/>
      <c r="J749" s="10"/>
      <c r="K749" s="16"/>
      <c r="L749" s="10"/>
      <c r="M749" s="10"/>
      <c r="N749" s="10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>
      <c r="A750" s="16"/>
      <c r="B750" s="16"/>
      <c r="C750" s="16"/>
      <c r="D750" s="16"/>
      <c r="E750" s="16"/>
      <c r="F750" s="39"/>
      <c r="G750" s="39"/>
      <c r="H750" s="10"/>
      <c r="I750" s="10"/>
      <c r="J750" s="10"/>
      <c r="K750" s="16"/>
      <c r="L750" s="10"/>
      <c r="M750" s="10"/>
      <c r="N750" s="10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>
      <c r="A751" s="16"/>
      <c r="B751" s="16"/>
      <c r="C751" s="16"/>
      <c r="D751" s="16"/>
      <c r="E751" s="16"/>
      <c r="F751" s="39"/>
      <c r="G751" s="39"/>
      <c r="H751" s="10"/>
      <c r="I751" s="10"/>
      <c r="J751" s="10"/>
      <c r="K751" s="16"/>
      <c r="L751" s="10"/>
      <c r="M751" s="10"/>
      <c r="N751" s="10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>
      <c r="A752" s="16"/>
      <c r="B752" s="16"/>
      <c r="C752" s="16"/>
      <c r="D752" s="16"/>
      <c r="E752" s="16"/>
      <c r="F752" s="39"/>
      <c r="G752" s="39"/>
      <c r="H752" s="10"/>
      <c r="I752" s="10"/>
      <c r="J752" s="10"/>
      <c r="K752" s="16"/>
      <c r="L752" s="10"/>
      <c r="M752" s="10"/>
      <c r="N752" s="10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>
      <c r="A753" s="16"/>
      <c r="B753" s="16"/>
      <c r="C753" s="16"/>
      <c r="D753" s="16"/>
      <c r="E753" s="16"/>
      <c r="F753" s="39"/>
      <c r="G753" s="39"/>
      <c r="H753" s="10"/>
      <c r="I753" s="10"/>
      <c r="J753" s="10"/>
      <c r="K753" s="16"/>
      <c r="L753" s="10"/>
      <c r="M753" s="10"/>
      <c r="N753" s="10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>
      <c r="A754" s="16"/>
      <c r="B754" s="16"/>
      <c r="C754" s="16"/>
      <c r="D754" s="16"/>
      <c r="E754" s="16"/>
      <c r="F754" s="39"/>
      <c r="G754" s="39"/>
      <c r="H754" s="10"/>
      <c r="I754" s="10"/>
      <c r="J754" s="10"/>
      <c r="K754" s="16"/>
      <c r="L754" s="10"/>
      <c r="M754" s="10"/>
      <c r="N754" s="10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>
      <c r="A755" s="16"/>
      <c r="B755" s="16"/>
      <c r="C755" s="16"/>
      <c r="D755" s="16"/>
      <c r="E755" s="16"/>
      <c r="F755" s="39"/>
      <c r="G755" s="39"/>
      <c r="H755" s="10"/>
      <c r="I755" s="10"/>
      <c r="J755" s="10"/>
      <c r="K755" s="16"/>
      <c r="L755" s="10"/>
      <c r="M755" s="10"/>
      <c r="N755" s="10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>
      <c r="A756" s="16"/>
      <c r="B756" s="16"/>
      <c r="C756" s="16"/>
      <c r="D756" s="16"/>
      <c r="E756" s="16"/>
      <c r="F756" s="39"/>
      <c r="G756" s="39"/>
      <c r="H756" s="10"/>
      <c r="I756" s="10"/>
      <c r="J756" s="10"/>
      <c r="K756" s="16"/>
      <c r="L756" s="10"/>
      <c r="M756" s="10"/>
      <c r="N756" s="10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>
      <c r="A757" s="16"/>
      <c r="B757" s="16"/>
      <c r="C757" s="16"/>
      <c r="D757" s="16"/>
      <c r="E757" s="16"/>
      <c r="F757" s="39"/>
      <c r="G757" s="39"/>
      <c r="H757" s="10"/>
      <c r="I757" s="10"/>
      <c r="J757" s="10"/>
      <c r="K757" s="16"/>
      <c r="L757" s="10"/>
      <c r="M757" s="10"/>
      <c r="N757" s="10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>
      <c r="A758" s="16"/>
      <c r="B758" s="16"/>
      <c r="C758" s="16"/>
      <c r="D758" s="16"/>
      <c r="E758" s="16"/>
      <c r="F758" s="39"/>
      <c r="G758" s="39"/>
      <c r="H758" s="10"/>
      <c r="I758" s="10"/>
      <c r="J758" s="10"/>
      <c r="K758" s="16"/>
      <c r="L758" s="10"/>
      <c r="M758" s="10"/>
      <c r="N758" s="10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>
      <c r="A759" s="16"/>
      <c r="B759" s="16"/>
      <c r="C759" s="16"/>
      <c r="D759" s="16"/>
      <c r="E759" s="16"/>
      <c r="F759" s="39"/>
      <c r="G759" s="39"/>
      <c r="H759" s="10"/>
      <c r="I759" s="10"/>
      <c r="J759" s="10"/>
      <c r="K759" s="16"/>
      <c r="L759" s="10"/>
      <c r="M759" s="10"/>
      <c r="N759" s="10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>
      <c r="A760" s="16"/>
      <c r="B760" s="16"/>
      <c r="C760" s="16"/>
      <c r="D760" s="16"/>
      <c r="E760" s="16"/>
      <c r="F760" s="39"/>
      <c r="G760" s="39"/>
      <c r="H760" s="10"/>
      <c r="I760" s="10"/>
      <c r="J760" s="10"/>
      <c r="K760" s="16"/>
      <c r="L760" s="10"/>
      <c r="M760" s="10"/>
      <c r="N760" s="10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>
      <c r="A761" s="16"/>
      <c r="B761" s="16"/>
      <c r="C761" s="16"/>
      <c r="D761" s="16"/>
      <c r="E761" s="16"/>
      <c r="F761" s="39"/>
      <c r="G761" s="39"/>
      <c r="H761" s="10"/>
      <c r="I761" s="10"/>
      <c r="J761" s="10"/>
      <c r="K761" s="16"/>
      <c r="L761" s="10"/>
      <c r="M761" s="10"/>
      <c r="N761" s="10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>
      <c r="A762" s="16"/>
      <c r="B762" s="16"/>
      <c r="C762" s="16"/>
      <c r="D762" s="16"/>
      <c r="E762" s="16"/>
      <c r="F762" s="39"/>
      <c r="G762" s="39"/>
      <c r="H762" s="10"/>
      <c r="I762" s="10"/>
      <c r="J762" s="10"/>
      <c r="K762" s="16"/>
      <c r="L762" s="10"/>
      <c r="M762" s="10"/>
      <c r="N762" s="10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>
      <c r="A763" s="16"/>
      <c r="B763" s="16"/>
      <c r="C763" s="16"/>
      <c r="D763" s="16"/>
      <c r="E763" s="16"/>
      <c r="F763" s="39"/>
      <c r="G763" s="39"/>
      <c r="H763" s="10"/>
      <c r="I763" s="10"/>
      <c r="J763" s="10"/>
      <c r="K763" s="16"/>
      <c r="L763" s="10"/>
      <c r="M763" s="10"/>
      <c r="N763" s="10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>
      <c r="A764" s="16"/>
      <c r="B764" s="16"/>
      <c r="C764" s="16"/>
      <c r="D764" s="16"/>
      <c r="E764" s="16"/>
      <c r="F764" s="39"/>
      <c r="G764" s="39"/>
      <c r="H764" s="10"/>
      <c r="I764" s="10"/>
      <c r="J764" s="10"/>
      <c r="K764" s="16"/>
      <c r="L764" s="10"/>
      <c r="M764" s="10"/>
      <c r="N764" s="10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>
      <c r="A765" s="16"/>
      <c r="B765" s="16"/>
      <c r="C765" s="16"/>
      <c r="D765" s="16"/>
      <c r="E765" s="16"/>
      <c r="F765" s="39"/>
      <c r="G765" s="39"/>
      <c r="H765" s="10"/>
      <c r="I765" s="10"/>
      <c r="J765" s="10"/>
      <c r="K765" s="16"/>
      <c r="L765" s="10"/>
      <c r="M765" s="10"/>
      <c r="N765" s="10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>
      <c r="A766" s="16"/>
      <c r="B766" s="16"/>
      <c r="C766" s="16"/>
      <c r="D766" s="16"/>
      <c r="E766" s="16"/>
      <c r="F766" s="39"/>
      <c r="G766" s="39"/>
      <c r="H766" s="10"/>
      <c r="I766" s="10"/>
      <c r="J766" s="10"/>
      <c r="K766" s="16"/>
      <c r="L766" s="10"/>
      <c r="M766" s="10"/>
      <c r="N766" s="10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>
      <c r="A767" s="16"/>
      <c r="B767" s="16"/>
      <c r="C767" s="16"/>
      <c r="D767" s="16"/>
      <c r="E767" s="16"/>
      <c r="F767" s="39"/>
      <c r="G767" s="39"/>
      <c r="H767" s="10"/>
      <c r="I767" s="10"/>
      <c r="J767" s="10"/>
      <c r="K767" s="16"/>
      <c r="L767" s="10"/>
      <c r="M767" s="10"/>
      <c r="N767" s="10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>
      <c r="A768" s="16"/>
      <c r="B768" s="16"/>
      <c r="C768" s="16"/>
      <c r="D768" s="16"/>
      <c r="E768" s="16"/>
      <c r="F768" s="39"/>
      <c r="G768" s="39"/>
      <c r="H768" s="10"/>
      <c r="I768" s="10"/>
      <c r="J768" s="10"/>
      <c r="K768" s="16"/>
      <c r="L768" s="10"/>
      <c r="M768" s="10"/>
      <c r="N768" s="10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>
      <c r="A769" s="16"/>
      <c r="B769" s="16"/>
      <c r="C769" s="16"/>
      <c r="D769" s="16"/>
      <c r="E769" s="16"/>
      <c r="F769" s="39"/>
      <c r="G769" s="39"/>
      <c r="H769" s="10"/>
      <c r="I769" s="10"/>
      <c r="J769" s="10"/>
      <c r="K769" s="16"/>
      <c r="L769" s="10"/>
      <c r="M769" s="10"/>
      <c r="N769" s="10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>
      <c r="A770" s="16"/>
      <c r="B770" s="16"/>
      <c r="C770" s="16"/>
      <c r="D770" s="16"/>
      <c r="E770" s="16"/>
      <c r="F770" s="39"/>
      <c r="G770" s="39"/>
      <c r="H770" s="10"/>
      <c r="I770" s="10"/>
      <c r="J770" s="10"/>
      <c r="K770" s="16"/>
      <c r="L770" s="10"/>
      <c r="M770" s="10"/>
      <c r="N770" s="10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>
      <c r="A771" s="16"/>
      <c r="B771" s="16"/>
      <c r="C771" s="16"/>
      <c r="D771" s="16"/>
      <c r="E771" s="16"/>
      <c r="F771" s="39"/>
      <c r="G771" s="39"/>
      <c r="H771" s="10"/>
      <c r="I771" s="10"/>
      <c r="J771" s="10"/>
      <c r="K771" s="16"/>
      <c r="L771" s="10"/>
      <c r="M771" s="10"/>
      <c r="N771" s="10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>
      <c r="A772" s="16"/>
      <c r="B772" s="16"/>
      <c r="C772" s="16"/>
      <c r="D772" s="16"/>
      <c r="E772" s="16"/>
      <c r="F772" s="39"/>
      <c r="G772" s="39"/>
      <c r="H772" s="10"/>
      <c r="I772" s="10"/>
      <c r="J772" s="10"/>
      <c r="K772" s="16"/>
      <c r="L772" s="10"/>
      <c r="M772" s="10"/>
      <c r="N772" s="10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>
      <c r="A773" s="16"/>
      <c r="B773" s="16"/>
      <c r="C773" s="16"/>
      <c r="D773" s="16"/>
      <c r="E773" s="16"/>
      <c r="F773" s="39"/>
      <c r="G773" s="39"/>
      <c r="H773" s="10"/>
      <c r="I773" s="10"/>
      <c r="J773" s="10"/>
      <c r="K773" s="16"/>
      <c r="L773" s="10"/>
      <c r="M773" s="10"/>
      <c r="N773" s="10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>
      <c r="A774" s="16"/>
      <c r="B774" s="16"/>
      <c r="C774" s="16"/>
      <c r="D774" s="16"/>
      <c r="E774" s="16"/>
      <c r="F774" s="39"/>
      <c r="G774" s="39"/>
      <c r="H774" s="10"/>
      <c r="I774" s="10"/>
      <c r="J774" s="10"/>
      <c r="K774" s="16"/>
      <c r="L774" s="10"/>
      <c r="M774" s="10"/>
      <c r="N774" s="10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>
      <c r="A775" s="16"/>
      <c r="B775" s="16"/>
      <c r="C775" s="16"/>
      <c r="D775" s="16"/>
      <c r="E775" s="16"/>
      <c r="F775" s="39"/>
      <c r="G775" s="39"/>
      <c r="H775" s="10"/>
      <c r="I775" s="10"/>
      <c r="J775" s="10"/>
      <c r="K775" s="16"/>
      <c r="L775" s="10"/>
      <c r="M775" s="10"/>
      <c r="N775" s="10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>
      <c r="A776" s="16"/>
      <c r="B776" s="16"/>
      <c r="C776" s="16"/>
      <c r="D776" s="16"/>
      <c r="E776" s="16"/>
      <c r="F776" s="39"/>
      <c r="G776" s="39"/>
      <c r="H776" s="10"/>
      <c r="I776" s="10"/>
      <c r="J776" s="10"/>
      <c r="K776" s="16"/>
      <c r="L776" s="10"/>
      <c r="M776" s="10"/>
      <c r="N776" s="10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>
      <c r="A777" s="16"/>
      <c r="B777" s="16"/>
      <c r="C777" s="16"/>
      <c r="D777" s="16"/>
      <c r="E777" s="16"/>
      <c r="F777" s="39"/>
      <c r="G777" s="39"/>
      <c r="H777" s="10"/>
      <c r="I777" s="10"/>
      <c r="J777" s="10"/>
      <c r="K777" s="16"/>
      <c r="L777" s="10"/>
      <c r="M777" s="10"/>
      <c r="N777" s="10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>
      <c r="A778" s="16"/>
      <c r="B778" s="16"/>
      <c r="C778" s="16"/>
      <c r="D778" s="16"/>
      <c r="E778" s="16"/>
      <c r="F778" s="39"/>
      <c r="G778" s="39"/>
      <c r="H778" s="10"/>
      <c r="I778" s="10"/>
      <c r="J778" s="10"/>
      <c r="K778" s="16"/>
      <c r="L778" s="10"/>
      <c r="M778" s="10"/>
      <c r="N778" s="10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>
      <c r="A779" s="16"/>
      <c r="B779" s="16"/>
      <c r="C779" s="16"/>
      <c r="D779" s="16"/>
      <c r="E779" s="16"/>
      <c r="F779" s="39"/>
      <c r="G779" s="39"/>
      <c r="H779" s="10"/>
      <c r="I779" s="10"/>
      <c r="J779" s="10"/>
      <c r="K779" s="16"/>
      <c r="L779" s="10"/>
      <c r="M779" s="10"/>
      <c r="N779" s="10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>
      <c r="A780" s="16"/>
      <c r="B780" s="16"/>
      <c r="C780" s="16"/>
      <c r="D780" s="16"/>
      <c r="E780" s="16"/>
      <c r="F780" s="39"/>
      <c r="G780" s="39"/>
      <c r="H780" s="10"/>
      <c r="I780" s="10"/>
      <c r="J780" s="10"/>
      <c r="K780" s="16"/>
      <c r="L780" s="10"/>
      <c r="M780" s="10"/>
      <c r="N780" s="10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>
      <c r="A781" s="16"/>
      <c r="B781" s="16"/>
      <c r="C781" s="16"/>
      <c r="D781" s="16"/>
      <c r="E781" s="16"/>
      <c r="F781" s="39"/>
      <c r="G781" s="39"/>
      <c r="H781" s="10"/>
      <c r="I781" s="10"/>
      <c r="J781" s="10"/>
      <c r="K781" s="16"/>
      <c r="L781" s="10"/>
      <c r="M781" s="10"/>
      <c r="N781" s="10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>
      <c r="A782" s="16"/>
      <c r="B782" s="16"/>
      <c r="C782" s="16"/>
      <c r="D782" s="16"/>
      <c r="E782" s="16"/>
      <c r="F782" s="39"/>
      <c r="G782" s="39"/>
      <c r="H782" s="10"/>
      <c r="I782" s="10"/>
      <c r="J782" s="10"/>
      <c r="K782" s="16"/>
      <c r="L782" s="10"/>
      <c r="M782" s="10"/>
      <c r="N782" s="10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>
      <c r="A783" s="16"/>
      <c r="B783" s="16"/>
      <c r="C783" s="16"/>
      <c r="D783" s="16"/>
      <c r="E783" s="16"/>
      <c r="F783" s="39"/>
      <c r="G783" s="39"/>
      <c r="H783" s="10"/>
      <c r="I783" s="10"/>
      <c r="J783" s="10"/>
      <c r="K783" s="16"/>
      <c r="L783" s="10"/>
      <c r="M783" s="10"/>
      <c r="N783" s="10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>
      <c r="A784" s="16"/>
      <c r="B784" s="16"/>
      <c r="C784" s="16"/>
      <c r="D784" s="16"/>
      <c r="E784" s="16"/>
      <c r="F784" s="39"/>
      <c r="G784" s="39"/>
      <c r="H784" s="10"/>
      <c r="I784" s="10"/>
      <c r="J784" s="10"/>
      <c r="K784" s="16"/>
      <c r="L784" s="10"/>
      <c r="M784" s="10"/>
      <c r="N784" s="10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>
      <c r="A785" s="16"/>
      <c r="B785" s="16"/>
      <c r="C785" s="16"/>
      <c r="D785" s="16"/>
      <c r="E785" s="16"/>
      <c r="F785" s="39"/>
      <c r="G785" s="39"/>
      <c r="H785" s="10"/>
      <c r="I785" s="10"/>
      <c r="J785" s="10"/>
      <c r="K785" s="16"/>
      <c r="L785" s="10"/>
      <c r="M785" s="10"/>
      <c r="N785" s="10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>
      <c r="A786" s="16"/>
      <c r="B786" s="16"/>
      <c r="C786" s="16"/>
      <c r="D786" s="16"/>
      <c r="E786" s="16"/>
      <c r="F786" s="39"/>
      <c r="G786" s="39"/>
      <c r="H786" s="10"/>
      <c r="I786" s="10"/>
      <c r="J786" s="10"/>
      <c r="K786" s="16"/>
      <c r="L786" s="10"/>
      <c r="M786" s="10"/>
      <c r="N786" s="10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>
      <c r="A787" s="16"/>
      <c r="B787" s="16"/>
      <c r="C787" s="16"/>
      <c r="D787" s="16"/>
      <c r="E787" s="16"/>
      <c r="F787" s="39"/>
      <c r="G787" s="39"/>
      <c r="H787" s="10"/>
      <c r="I787" s="10"/>
      <c r="J787" s="10"/>
      <c r="K787" s="16"/>
      <c r="L787" s="10"/>
      <c r="M787" s="10"/>
      <c r="N787" s="10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>
      <c r="A788" s="16"/>
      <c r="B788" s="16"/>
      <c r="C788" s="16"/>
      <c r="D788" s="16"/>
      <c r="E788" s="16"/>
      <c r="F788" s="39"/>
      <c r="G788" s="39"/>
      <c r="H788" s="10"/>
      <c r="I788" s="10"/>
      <c r="J788" s="10"/>
      <c r="K788" s="16"/>
      <c r="L788" s="10"/>
      <c r="M788" s="10"/>
      <c r="N788" s="10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>
      <c r="A789" s="16"/>
      <c r="B789" s="16"/>
      <c r="C789" s="16"/>
      <c r="D789" s="16"/>
      <c r="E789" s="16"/>
      <c r="F789" s="39"/>
      <c r="G789" s="39"/>
      <c r="H789" s="10"/>
      <c r="I789" s="10"/>
      <c r="J789" s="10"/>
      <c r="K789" s="16"/>
      <c r="L789" s="10"/>
      <c r="M789" s="10"/>
      <c r="N789" s="10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>
      <c r="A790" s="16"/>
      <c r="B790" s="16"/>
      <c r="C790" s="16"/>
      <c r="D790" s="16"/>
      <c r="E790" s="16"/>
      <c r="F790" s="39"/>
      <c r="G790" s="39"/>
      <c r="H790" s="10"/>
      <c r="I790" s="10"/>
      <c r="J790" s="10"/>
      <c r="K790" s="16"/>
      <c r="L790" s="10"/>
      <c r="M790" s="10"/>
      <c r="N790" s="10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>
      <c r="A791" s="16"/>
      <c r="B791" s="16"/>
      <c r="C791" s="16"/>
      <c r="D791" s="16"/>
      <c r="E791" s="16"/>
      <c r="F791" s="39"/>
      <c r="G791" s="39"/>
      <c r="H791" s="10"/>
      <c r="I791" s="10"/>
      <c r="J791" s="10"/>
      <c r="K791" s="16"/>
      <c r="L791" s="10"/>
      <c r="M791" s="10"/>
      <c r="N791" s="10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>
      <c r="A792" s="16"/>
      <c r="B792" s="16"/>
      <c r="C792" s="16"/>
      <c r="D792" s="16"/>
      <c r="E792" s="16"/>
      <c r="F792" s="39"/>
      <c r="G792" s="39"/>
      <c r="H792" s="10"/>
      <c r="I792" s="10"/>
      <c r="J792" s="10"/>
      <c r="K792" s="16"/>
      <c r="L792" s="10"/>
      <c r="M792" s="10"/>
      <c r="N792" s="10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>
      <c r="A793" s="16"/>
      <c r="B793" s="16"/>
      <c r="C793" s="16"/>
      <c r="D793" s="16"/>
      <c r="E793" s="16"/>
      <c r="F793" s="39"/>
      <c r="G793" s="39"/>
      <c r="H793" s="10"/>
      <c r="I793" s="10"/>
      <c r="J793" s="10"/>
      <c r="K793" s="16"/>
      <c r="L793" s="10"/>
      <c r="M793" s="10"/>
      <c r="N793" s="10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>
      <c r="A794" s="16"/>
      <c r="B794" s="16"/>
      <c r="C794" s="16"/>
      <c r="D794" s="16"/>
      <c r="E794" s="16"/>
      <c r="F794" s="39"/>
      <c r="G794" s="39"/>
      <c r="H794" s="10"/>
      <c r="I794" s="10"/>
      <c r="J794" s="10"/>
      <c r="K794" s="16"/>
      <c r="L794" s="10"/>
      <c r="M794" s="10"/>
      <c r="N794" s="10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>
      <c r="A795" s="16"/>
      <c r="B795" s="16"/>
      <c r="C795" s="16"/>
      <c r="D795" s="16"/>
      <c r="E795" s="16"/>
      <c r="F795" s="39"/>
      <c r="G795" s="39"/>
      <c r="H795" s="10"/>
      <c r="I795" s="10"/>
      <c r="J795" s="10"/>
      <c r="K795" s="16"/>
      <c r="L795" s="10"/>
      <c r="M795" s="10"/>
      <c r="N795" s="10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>
      <c r="A796" s="16"/>
      <c r="B796" s="16"/>
      <c r="C796" s="16"/>
      <c r="D796" s="16"/>
      <c r="E796" s="16"/>
      <c r="F796" s="39"/>
      <c r="G796" s="39"/>
      <c r="H796" s="10"/>
      <c r="I796" s="10"/>
      <c r="J796" s="10"/>
      <c r="K796" s="16"/>
      <c r="L796" s="10"/>
      <c r="M796" s="10"/>
      <c r="N796" s="10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>
      <c r="A797" s="16"/>
      <c r="B797" s="16"/>
      <c r="C797" s="16"/>
      <c r="D797" s="16"/>
      <c r="E797" s="16"/>
      <c r="F797" s="39"/>
      <c r="G797" s="39"/>
      <c r="H797" s="10"/>
      <c r="I797" s="10"/>
      <c r="J797" s="10"/>
      <c r="K797" s="16"/>
      <c r="L797" s="10"/>
      <c r="M797" s="10"/>
      <c r="N797" s="10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>
      <c r="A798" s="16"/>
      <c r="B798" s="16"/>
      <c r="C798" s="16"/>
      <c r="D798" s="16"/>
      <c r="E798" s="16"/>
      <c r="F798" s="39"/>
      <c r="G798" s="39"/>
      <c r="H798" s="10"/>
      <c r="I798" s="10"/>
      <c r="J798" s="10"/>
      <c r="K798" s="16"/>
      <c r="L798" s="10"/>
      <c r="M798" s="10"/>
      <c r="N798" s="10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>
      <c r="A799" s="16"/>
      <c r="B799" s="16"/>
      <c r="C799" s="16"/>
      <c r="D799" s="16"/>
      <c r="E799" s="16"/>
      <c r="F799" s="39"/>
      <c r="G799" s="39"/>
      <c r="H799" s="10"/>
      <c r="I799" s="10"/>
      <c r="J799" s="10"/>
      <c r="K799" s="16"/>
      <c r="L799" s="10"/>
      <c r="M799" s="10"/>
      <c r="N799" s="10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>
      <c r="A800" s="16"/>
      <c r="B800" s="16"/>
      <c r="C800" s="16"/>
      <c r="D800" s="16"/>
      <c r="E800" s="16"/>
      <c r="F800" s="39"/>
      <c r="G800" s="39"/>
      <c r="H800" s="10"/>
      <c r="I800" s="10"/>
      <c r="J800" s="10"/>
      <c r="K800" s="16"/>
      <c r="L800" s="10"/>
      <c r="M800" s="10"/>
      <c r="N800" s="10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>
      <c r="A801" s="16"/>
      <c r="B801" s="16"/>
      <c r="C801" s="16"/>
      <c r="D801" s="16"/>
      <c r="E801" s="16"/>
      <c r="F801" s="39"/>
      <c r="G801" s="39"/>
      <c r="H801" s="10"/>
      <c r="I801" s="10"/>
      <c r="J801" s="10"/>
      <c r="K801" s="16"/>
      <c r="L801" s="10"/>
      <c r="M801" s="10"/>
      <c r="N801" s="10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>
      <c r="A802" s="16"/>
      <c r="B802" s="16"/>
      <c r="C802" s="16"/>
      <c r="D802" s="16"/>
      <c r="E802" s="16"/>
      <c r="F802" s="39"/>
      <c r="G802" s="39"/>
      <c r="H802" s="10"/>
      <c r="I802" s="10"/>
      <c r="J802" s="10"/>
      <c r="K802" s="16"/>
      <c r="L802" s="10"/>
      <c r="M802" s="10"/>
      <c r="N802" s="10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>
      <c r="A803" s="16"/>
      <c r="B803" s="16"/>
      <c r="C803" s="16"/>
      <c r="D803" s="16"/>
      <c r="E803" s="16"/>
      <c r="F803" s="39"/>
      <c r="G803" s="39"/>
      <c r="H803" s="10"/>
      <c r="I803" s="10"/>
      <c r="J803" s="10"/>
      <c r="K803" s="16"/>
      <c r="L803" s="10"/>
      <c r="M803" s="10"/>
      <c r="N803" s="10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>
      <c r="A804" s="16"/>
      <c r="B804" s="16"/>
      <c r="C804" s="16"/>
      <c r="D804" s="16"/>
      <c r="E804" s="16"/>
      <c r="F804" s="39"/>
      <c r="G804" s="39"/>
      <c r="H804" s="10"/>
      <c r="I804" s="10"/>
      <c r="J804" s="10"/>
      <c r="K804" s="16"/>
      <c r="L804" s="10"/>
      <c r="M804" s="10"/>
      <c r="N804" s="10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>
      <c r="A805" s="16"/>
      <c r="B805" s="16"/>
      <c r="C805" s="16"/>
      <c r="D805" s="16"/>
      <c r="E805" s="16"/>
      <c r="F805" s="39"/>
      <c r="G805" s="39"/>
      <c r="H805" s="10"/>
      <c r="I805" s="10"/>
      <c r="J805" s="10"/>
      <c r="K805" s="16"/>
      <c r="L805" s="10"/>
      <c r="M805" s="10"/>
      <c r="N805" s="10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>
      <c r="A806" s="16"/>
      <c r="B806" s="16"/>
      <c r="C806" s="16"/>
      <c r="D806" s="16"/>
      <c r="E806" s="16"/>
      <c r="F806" s="39"/>
      <c r="G806" s="39"/>
      <c r="H806" s="10"/>
      <c r="I806" s="10"/>
      <c r="J806" s="10"/>
      <c r="K806" s="16"/>
      <c r="L806" s="10"/>
      <c r="M806" s="10"/>
      <c r="N806" s="10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>
      <c r="A807" s="16"/>
      <c r="B807" s="16"/>
      <c r="C807" s="16"/>
      <c r="D807" s="16"/>
      <c r="E807" s="16"/>
      <c r="F807" s="39"/>
      <c r="G807" s="39"/>
      <c r="H807" s="10"/>
      <c r="I807" s="10"/>
      <c r="J807" s="10"/>
      <c r="K807" s="16"/>
      <c r="L807" s="10"/>
      <c r="M807" s="10"/>
      <c r="N807" s="10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>
      <c r="A808" s="16"/>
      <c r="B808" s="16"/>
      <c r="C808" s="16"/>
      <c r="D808" s="16"/>
      <c r="E808" s="16"/>
      <c r="F808" s="39"/>
      <c r="G808" s="39"/>
      <c r="H808" s="10"/>
      <c r="I808" s="10"/>
      <c r="J808" s="10"/>
      <c r="K808" s="16"/>
      <c r="L808" s="10"/>
      <c r="M808" s="10"/>
      <c r="N808" s="10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>
      <c r="A809" s="16"/>
      <c r="B809" s="16"/>
      <c r="C809" s="16"/>
      <c r="D809" s="16"/>
      <c r="E809" s="16"/>
      <c r="F809" s="39"/>
      <c r="G809" s="39"/>
      <c r="H809" s="10"/>
      <c r="I809" s="10"/>
      <c r="J809" s="10"/>
      <c r="K809" s="16"/>
      <c r="L809" s="10"/>
      <c r="M809" s="10"/>
      <c r="N809" s="10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>
      <c r="A810" s="16"/>
      <c r="B810" s="16"/>
      <c r="C810" s="16"/>
      <c r="D810" s="16"/>
      <c r="E810" s="16"/>
      <c r="F810" s="39"/>
      <c r="G810" s="39"/>
      <c r="H810" s="10"/>
      <c r="I810" s="10"/>
      <c r="J810" s="10"/>
      <c r="K810" s="16"/>
      <c r="L810" s="10"/>
      <c r="M810" s="10"/>
      <c r="N810" s="10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>
      <c r="A811" s="16"/>
      <c r="B811" s="16"/>
      <c r="C811" s="16"/>
      <c r="D811" s="16"/>
      <c r="E811" s="16"/>
      <c r="F811" s="39"/>
      <c r="G811" s="39"/>
      <c r="H811" s="10"/>
      <c r="I811" s="10"/>
      <c r="J811" s="10"/>
      <c r="K811" s="16"/>
      <c r="L811" s="10"/>
      <c r="M811" s="10"/>
      <c r="N811" s="10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>
      <c r="A812" s="16"/>
      <c r="B812" s="16"/>
      <c r="C812" s="16"/>
      <c r="D812" s="16"/>
      <c r="E812" s="16"/>
      <c r="F812" s="39"/>
      <c r="G812" s="39"/>
      <c r="H812" s="10"/>
      <c r="I812" s="10"/>
      <c r="J812" s="10"/>
      <c r="K812" s="16"/>
      <c r="L812" s="10"/>
      <c r="M812" s="10"/>
      <c r="N812" s="10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>
      <c r="A813" s="16"/>
      <c r="B813" s="16"/>
      <c r="C813" s="16"/>
      <c r="D813" s="16"/>
      <c r="E813" s="16"/>
      <c r="F813" s="39"/>
      <c r="G813" s="39"/>
      <c r="H813" s="10"/>
      <c r="I813" s="10"/>
      <c r="J813" s="10"/>
      <c r="K813" s="16"/>
      <c r="L813" s="10"/>
      <c r="M813" s="10"/>
      <c r="N813" s="10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>
      <c r="A814" s="16"/>
      <c r="B814" s="16"/>
      <c r="C814" s="16"/>
      <c r="D814" s="16"/>
      <c r="E814" s="16"/>
      <c r="F814" s="39"/>
      <c r="G814" s="39"/>
      <c r="H814" s="10"/>
      <c r="I814" s="10"/>
      <c r="J814" s="10"/>
      <c r="K814" s="16"/>
      <c r="L814" s="10"/>
      <c r="M814" s="10"/>
      <c r="N814" s="10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>
      <c r="A815" s="16"/>
      <c r="B815" s="16"/>
      <c r="C815" s="16"/>
      <c r="D815" s="16"/>
      <c r="E815" s="16"/>
      <c r="F815" s="39"/>
      <c r="G815" s="39"/>
      <c r="H815" s="10"/>
      <c r="I815" s="10"/>
      <c r="J815" s="10"/>
      <c r="K815" s="16"/>
      <c r="L815" s="10"/>
      <c r="M815" s="10"/>
      <c r="N815" s="10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>
      <c r="A816" s="16"/>
      <c r="B816" s="16"/>
      <c r="C816" s="16"/>
      <c r="D816" s="16"/>
      <c r="E816" s="16"/>
      <c r="F816" s="39"/>
      <c r="G816" s="39"/>
      <c r="H816" s="10"/>
      <c r="I816" s="10"/>
      <c r="J816" s="10"/>
      <c r="K816" s="16"/>
      <c r="L816" s="10"/>
      <c r="M816" s="10"/>
      <c r="N816" s="10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>
      <c r="A817" s="16"/>
      <c r="B817" s="16"/>
      <c r="C817" s="16"/>
      <c r="D817" s="16"/>
      <c r="E817" s="16"/>
      <c r="F817" s="39"/>
      <c r="G817" s="39"/>
      <c r="H817" s="10"/>
      <c r="I817" s="10"/>
      <c r="J817" s="10"/>
      <c r="K817" s="16"/>
      <c r="L817" s="10"/>
      <c r="M817" s="10"/>
      <c r="N817" s="10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>
      <c r="A818" s="16"/>
      <c r="B818" s="16"/>
      <c r="C818" s="16"/>
      <c r="D818" s="16"/>
      <c r="E818" s="16"/>
      <c r="F818" s="39"/>
      <c r="G818" s="39"/>
      <c r="H818" s="10"/>
      <c r="I818" s="10"/>
      <c r="J818" s="10"/>
      <c r="K818" s="16"/>
      <c r="L818" s="10"/>
      <c r="M818" s="10"/>
      <c r="N818" s="10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>
      <c r="A819" s="16"/>
      <c r="B819" s="16"/>
      <c r="C819" s="16"/>
      <c r="D819" s="16"/>
      <c r="E819" s="16"/>
      <c r="F819" s="39"/>
      <c r="G819" s="39"/>
      <c r="H819" s="10"/>
      <c r="I819" s="10"/>
      <c r="J819" s="10"/>
      <c r="K819" s="16"/>
      <c r="L819" s="10"/>
      <c r="M819" s="10"/>
      <c r="N819" s="10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>
      <c r="A820" s="16"/>
      <c r="B820" s="16"/>
      <c r="C820" s="16"/>
      <c r="D820" s="16"/>
      <c r="E820" s="16"/>
      <c r="F820" s="39"/>
      <c r="G820" s="39"/>
      <c r="H820" s="10"/>
      <c r="I820" s="10"/>
      <c r="J820" s="10"/>
      <c r="K820" s="16"/>
      <c r="L820" s="10"/>
      <c r="M820" s="10"/>
      <c r="N820" s="10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>
      <c r="A821" s="16"/>
      <c r="B821" s="16"/>
      <c r="C821" s="16"/>
      <c r="D821" s="16"/>
      <c r="E821" s="16"/>
      <c r="F821" s="39"/>
      <c r="G821" s="39"/>
      <c r="H821" s="10"/>
      <c r="I821" s="10"/>
      <c r="J821" s="10"/>
      <c r="K821" s="16"/>
      <c r="L821" s="10"/>
      <c r="M821" s="10"/>
      <c r="N821" s="10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>
      <c r="A822" s="16"/>
      <c r="B822" s="16"/>
      <c r="C822" s="16"/>
      <c r="D822" s="16"/>
      <c r="E822" s="16"/>
      <c r="F822" s="39"/>
      <c r="G822" s="39"/>
      <c r="H822" s="10"/>
      <c r="I822" s="10"/>
      <c r="J822" s="10"/>
      <c r="K822" s="16"/>
      <c r="L822" s="10"/>
      <c r="M822" s="10"/>
      <c r="N822" s="10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>
      <c r="A823" s="16"/>
      <c r="B823" s="16"/>
      <c r="C823" s="16"/>
      <c r="D823" s="16"/>
      <c r="E823" s="16"/>
      <c r="F823" s="39"/>
      <c r="G823" s="39"/>
      <c r="H823" s="10"/>
      <c r="I823" s="10"/>
      <c r="J823" s="10"/>
      <c r="K823" s="16"/>
      <c r="L823" s="10"/>
      <c r="M823" s="10"/>
      <c r="N823" s="10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>
      <c r="A824" s="16"/>
      <c r="B824" s="16"/>
      <c r="C824" s="16"/>
      <c r="D824" s="16"/>
      <c r="E824" s="16"/>
      <c r="F824" s="39"/>
      <c r="G824" s="39"/>
      <c r="H824" s="10"/>
      <c r="I824" s="10"/>
      <c r="J824" s="10"/>
      <c r="K824" s="16"/>
      <c r="L824" s="10"/>
      <c r="M824" s="10"/>
      <c r="N824" s="10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>
      <c r="A825" s="16"/>
      <c r="B825" s="16"/>
      <c r="C825" s="16"/>
      <c r="D825" s="16"/>
      <c r="E825" s="16"/>
      <c r="F825" s="39"/>
      <c r="G825" s="39"/>
      <c r="H825" s="10"/>
      <c r="I825" s="10"/>
      <c r="J825" s="10"/>
      <c r="K825" s="16"/>
      <c r="L825" s="10"/>
      <c r="M825" s="10"/>
      <c r="N825" s="10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>
      <c r="A826" s="16"/>
      <c r="B826" s="16"/>
      <c r="C826" s="16"/>
      <c r="D826" s="16"/>
      <c r="E826" s="16"/>
      <c r="F826" s="39"/>
      <c r="G826" s="39"/>
      <c r="H826" s="10"/>
      <c r="I826" s="10"/>
      <c r="J826" s="10"/>
      <c r="K826" s="16"/>
      <c r="L826" s="10"/>
      <c r="M826" s="10"/>
      <c r="N826" s="10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>
      <c r="A827" s="16"/>
      <c r="B827" s="16"/>
      <c r="C827" s="16"/>
      <c r="D827" s="16"/>
      <c r="E827" s="16"/>
      <c r="F827" s="39"/>
      <c r="G827" s="39"/>
      <c r="H827" s="10"/>
      <c r="I827" s="10"/>
      <c r="J827" s="10"/>
      <c r="K827" s="16"/>
      <c r="L827" s="10"/>
      <c r="M827" s="10"/>
      <c r="N827" s="10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>
      <c r="A828" s="16"/>
      <c r="B828" s="16"/>
      <c r="C828" s="16"/>
      <c r="D828" s="16"/>
      <c r="E828" s="16"/>
      <c r="F828" s="39"/>
      <c r="G828" s="39"/>
      <c r="H828" s="10"/>
      <c r="I828" s="10"/>
      <c r="J828" s="10"/>
      <c r="K828" s="16"/>
      <c r="L828" s="10"/>
      <c r="M828" s="10"/>
      <c r="N828" s="10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>
      <c r="A829" s="16"/>
      <c r="B829" s="16"/>
      <c r="C829" s="16"/>
      <c r="D829" s="16"/>
      <c r="E829" s="16"/>
      <c r="F829" s="39"/>
      <c r="G829" s="39"/>
      <c r="H829" s="10"/>
      <c r="I829" s="10"/>
      <c r="J829" s="10"/>
      <c r="K829" s="16"/>
      <c r="L829" s="10"/>
      <c r="M829" s="10"/>
      <c r="N829" s="10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>
      <c r="A830" s="16"/>
      <c r="B830" s="16"/>
      <c r="C830" s="16"/>
      <c r="D830" s="16"/>
      <c r="E830" s="16"/>
      <c r="F830" s="39"/>
      <c r="G830" s="39"/>
      <c r="H830" s="10"/>
      <c r="I830" s="10"/>
      <c r="J830" s="10"/>
      <c r="K830" s="16"/>
      <c r="L830" s="10"/>
      <c r="M830" s="10"/>
      <c r="N830" s="10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>
      <c r="A831" s="16"/>
      <c r="B831" s="16"/>
      <c r="C831" s="16"/>
      <c r="D831" s="16"/>
      <c r="E831" s="16"/>
      <c r="F831" s="39"/>
      <c r="G831" s="39"/>
      <c r="H831" s="10"/>
      <c r="I831" s="10"/>
      <c r="J831" s="10"/>
      <c r="K831" s="16"/>
      <c r="L831" s="10"/>
      <c r="M831" s="10"/>
      <c r="N831" s="10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>
      <c r="A832" s="16"/>
      <c r="B832" s="16"/>
      <c r="C832" s="16"/>
      <c r="D832" s="16"/>
      <c r="E832" s="16"/>
      <c r="F832" s="39"/>
      <c r="G832" s="39"/>
      <c r="H832" s="10"/>
      <c r="I832" s="10"/>
      <c r="J832" s="10"/>
      <c r="K832" s="16"/>
      <c r="L832" s="10"/>
      <c r="M832" s="10"/>
      <c r="N832" s="10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>
      <c r="A833" s="16"/>
      <c r="B833" s="16"/>
      <c r="C833" s="16"/>
      <c r="D833" s="16"/>
      <c r="E833" s="16"/>
      <c r="F833" s="39"/>
      <c r="G833" s="39"/>
      <c r="H833" s="10"/>
      <c r="I833" s="10"/>
      <c r="J833" s="10"/>
      <c r="K833" s="16"/>
      <c r="L833" s="10"/>
      <c r="M833" s="10"/>
      <c r="N833" s="10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>
      <c r="A834" s="16"/>
      <c r="B834" s="16"/>
      <c r="C834" s="16"/>
      <c r="D834" s="16"/>
      <c r="E834" s="16"/>
      <c r="F834" s="39"/>
      <c r="G834" s="39"/>
      <c r="H834" s="10"/>
      <c r="I834" s="10"/>
      <c r="J834" s="10"/>
      <c r="K834" s="16"/>
      <c r="L834" s="10"/>
      <c r="M834" s="10"/>
      <c r="N834" s="10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>
      <c r="A835" s="16"/>
      <c r="B835" s="16"/>
      <c r="C835" s="16"/>
      <c r="D835" s="16"/>
      <c r="E835" s="16"/>
      <c r="F835" s="39"/>
      <c r="G835" s="39"/>
      <c r="H835" s="10"/>
      <c r="I835" s="10"/>
      <c r="J835" s="10"/>
      <c r="K835" s="16"/>
      <c r="L835" s="10"/>
      <c r="M835" s="10"/>
      <c r="N835" s="10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>
      <c r="A836" s="16"/>
      <c r="B836" s="16"/>
      <c r="C836" s="16"/>
      <c r="D836" s="16"/>
      <c r="E836" s="16"/>
      <c r="F836" s="39"/>
      <c r="G836" s="39"/>
      <c r="H836" s="10"/>
      <c r="I836" s="10"/>
      <c r="J836" s="10"/>
      <c r="K836" s="16"/>
      <c r="L836" s="10"/>
      <c r="M836" s="10"/>
      <c r="N836" s="10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>
      <c r="A837" s="16"/>
      <c r="B837" s="16"/>
      <c r="C837" s="16"/>
      <c r="D837" s="16"/>
      <c r="E837" s="16"/>
      <c r="F837" s="39"/>
      <c r="G837" s="39"/>
      <c r="H837" s="10"/>
      <c r="I837" s="10"/>
      <c r="J837" s="10"/>
      <c r="K837" s="16"/>
      <c r="L837" s="10"/>
      <c r="M837" s="10"/>
      <c r="N837" s="10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>
      <c r="A838" s="16"/>
      <c r="B838" s="16"/>
      <c r="C838" s="16"/>
      <c r="D838" s="16"/>
      <c r="E838" s="16"/>
      <c r="F838" s="39"/>
      <c r="G838" s="39"/>
      <c r="H838" s="10"/>
      <c r="I838" s="10"/>
      <c r="J838" s="10"/>
      <c r="K838" s="16"/>
      <c r="L838" s="10"/>
      <c r="M838" s="10"/>
      <c r="N838" s="10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>
      <c r="A839" s="16"/>
      <c r="B839" s="16"/>
      <c r="C839" s="16"/>
      <c r="D839" s="16"/>
      <c r="E839" s="16"/>
      <c r="F839" s="39"/>
      <c r="G839" s="39"/>
      <c r="H839" s="10"/>
      <c r="I839" s="10"/>
      <c r="J839" s="10"/>
      <c r="K839" s="16"/>
      <c r="L839" s="10"/>
      <c r="M839" s="10"/>
      <c r="N839" s="10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>
      <c r="A840" s="16"/>
      <c r="B840" s="16"/>
      <c r="C840" s="16"/>
      <c r="D840" s="16"/>
      <c r="E840" s="16"/>
      <c r="F840" s="39"/>
      <c r="G840" s="39"/>
      <c r="H840" s="10"/>
      <c r="I840" s="10"/>
      <c r="J840" s="10"/>
      <c r="K840" s="16"/>
      <c r="L840" s="10"/>
      <c r="M840" s="10"/>
      <c r="N840" s="10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>
      <c r="A841" s="16"/>
      <c r="B841" s="16"/>
      <c r="C841" s="16"/>
      <c r="D841" s="16"/>
      <c r="E841" s="16"/>
      <c r="F841" s="39"/>
      <c r="G841" s="39"/>
      <c r="H841" s="10"/>
      <c r="I841" s="10"/>
      <c r="J841" s="10"/>
      <c r="K841" s="16"/>
      <c r="L841" s="10"/>
      <c r="M841" s="10"/>
      <c r="N841" s="10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>
      <c r="A842" s="16"/>
      <c r="B842" s="16"/>
      <c r="C842" s="16"/>
      <c r="D842" s="16"/>
      <c r="E842" s="16"/>
      <c r="F842" s="39"/>
      <c r="G842" s="39"/>
      <c r="H842" s="10"/>
      <c r="I842" s="10"/>
      <c r="J842" s="10"/>
      <c r="K842" s="16"/>
      <c r="L842" s="10"/>
      <c r="M842" s="10"/>
      <c r="N842" s="10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>
      <c r="A843" s="16"/>
      <c r="B843" s="16"/>
      <c r="C843" s="16"/>
      <c r="D843" s="16"/>
      <c r="E843" s="16"/>
      <c r="F843" s="39"/>
      <c r="G843" s="39"/>
      <c r="H843" s="10"/>
      <c r="I843" s="10"/>
      <c r="J843" s="10"/>
      <c r="K843" s="16"/>
      <c r="L843" s="10"/>
      <c r="M843" s="10"/>
      <c r="N843" s="10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>
      <c r="A844" s="16"/>
      <c r="B844" s="16"/>
      <c r="C844" s="16"/>
      <c r="D844" s="16"/>
      <c r="E844" s="16"/>
      <c r="F844" s="39"/>
      <c r="G844" s="39"/>
      <c r="H844" s="10"/>
      <c r="I844" s="10"/>
      <c r="J844" s="10"/>
      <c r="K844" s="16"/>
      <c r="L844" s="10"/>
      <c r="M844" s="10"/>
      <c r="N844" s="10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>
      <c r="A845" s="16"/>
      <c r="B845" s="16"/>
      <c r="C845" s="16"/>
      <c r="D845" s="16"/>
      <c r="E845" s="16"/>
      <c r="F845" s="39"/>
      <c r="G845" s="39"/>
      <c r="H845" s="10"/>
      <c r="I845" s="10"/>
      <c r="J845" s="10"/>
      <c r="K845" s="16"/>
      <c r="L845" s="10"/>
      <c r="M845" s="10"/>
      <c r="N845" s="10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>
      <c r="A846" s="16"/>
      <c r="B846" s="16"/>
      <c r="C846" s="16"/>
      <c r="D846" s="16"/>
      <c r="E846" s="16"/>
      <c r="F846" s="39"/>
      <c r="G846" s="39"/>
      <c r="H846" s="10"/>
      <c r="I846" s="10"/>
      <c r="J846" s="10"/>
      <c r="K846" s="16"/>
      <c r="L846" s="10"/>
      <c r="M846" s="10"/>
      <c r="N846" s="10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>
      <c r="A847" s="16"/>
      <c r="B847" s="16"/>
      <c r="C847" s="16"/>
      <c r="D847" s="16"/>
      <c r="E847" s="16"/>
      <c r="F847" s="39"/>
      <c r="G847" s="39"/>
      <c r="H847" s="10"/>
      <c r="I847" s="10"/>
      <c r="J847" s="10"/>
      <c r="K847" s="16"/>
      <c r="L847" s="10"/>
      <c r="M847" s="10"/>
      <c r="N847" s="10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>
      <c r="A848" s="16"/>
      <c r="B848" s="16"/>
      <c r="C848" s="16"/>
      <c r="D848" s="16"/>
      <c r="E848" s="16"/>
      <c r="F848" s="39"/>
      <c r="G848" s="39"/>
      <c r="H848" s="10"/>
      <c r="I848" s="10"/>
      <c r="J848" s="10"/>
      <c r="K848" s="16"/>
      <c r="L848" s="10"/>
      <c r="M848" s="10"/>
      <c r="N848" s="10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>
      <c r="A849" s="16"/>
      <c r="B849" s="16"/>
      <c r="C849" s="16"/>
      <c r="D849" s="16"/>
      <c r="E849" s="16"/>
      <c r="F849" s="39"/>
      <c r="G849" s="39"/>
      <c r="H849" s="10"/>
      <c r="I849" s="10"/>
      <c r="J849" s="10"/>
      <c r="K849" s="16"/>
      <c r="L849" s="10"/>
      <c r="M849" s="10"/>
      <c r="N849" s="10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>
      <c r="A850" s="16"/>
      <c r="B850" s="16"/>
      <c r="C850" s="16"/>
      <c r="D850" s="16"/>
      <c r="E850" s="16"/>
      <c r="F850" s="39"/>
      <c r="G850" s="39"/>
      <c r="H850" s="10"/>
      <c r="I850" s="10"/>
      <c r="J850" s="10"/>
      <c r="K850" s="16"/>
      <c r="L850" s="10"/>
      <c r="M850" s="10"/>
      <c r="N850" s="10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>
      <c r="A851" s="16"/>
      <c r="B851" s="16"/>
      <c r="C851" s="16"/>
      <c r="D851" s="16"/>
      <c r="E851" s="16"/>
      <c r="F851" s="39"/>
      <c r="G851" s="39"/>
      <c r="H851" s="10"/>
      <c r="I851" s="10"/>
      <c r="J851" s="10"/>
      <c r="K851" s="16"/>
      <c r="L851" s="10"/>
      <c r="M851" s="10"/>
      <c r="N851" s="10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>
      <c r="A852" s="16"/>
      <c r="B852" s="16"/>
      <c r="C852" s="16"/>
      <c r="D852" s="16"/>
      <c r="E852" s="16"/>
      <c r="F852" s="39"/>
      <c r="G852" s="39"/>
      <c r="H852" s="10"/>
      <c r="I852" s="10"/>
      <c r="J852" s="10"/>
      <c r="K852" s="16"/>
      <c r="L852" s="10"/>
      <c r="M852" s="10"/>
      <c r="N852" s="10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>
      <c r="A853" s="16"/>
      <c r="B853" s="16"/>
      <c r="C853" s="16"/>
      <c r="D853" s="16"/>
      <c r="E853" s="16"/>
      <c r="F853" s="39"/>
      <c r="G853" s="39"/>
      <c r="H853" s="10"/>
      <c r="I853" s="10"/>
      <c r="J853" s="10"/>
      <c r="K853" s="16"/>
      <c r="L853" s="10"/>
      <c r="M853" s="10"/>
      <c r="N853" s="10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>
      <c r="A854" s="16"/>
      <c r="B854" s="16"/>
      <c r="C854" s="16"/>
      <c r="D854" s="16"/>
      <c r="E854" s="16"/>
      <c r="F854" s="39"/>
      <c r="G854" s="39"/>
      <c r="H854" s="10"/>
      <c r="I854" s="10"/>
      <c r="J854" s="10"/>
      <c r="K854" s="16"/>
      <c r="L854" s="10"/>
      <c r="M854" s="10"/>
      <c r="N854" s="10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>
      <c r="A855" s="16"/>
      <c r="B855" s="16"/>
      <c r="C855" s="16"/>
      <c r="D855" s="16"/>
      <c r="E855" s="16"/>
      <c r="F855" s="39"/>
      <c r="G855" s="39"/>
      <c r="H855" s="10"/>
      <c r="I855" s="10"/>
      <c r="J855" s="10"/>
      <c r="K855" s="16"/>
      <c r="L855" s="10"/>
      <c r="M855" s="10"/>
      <c r="N855" s="10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>
      <c r="A856" s="16"/>
      <c r="B856" s="16"/>
      <c r="C856" s="16"/>
      <c r="D856" s="16"/>
      <c r="E856" s="16"/>
      <c r="F856" s="39"/>
      <c r="G856" s="39"/>
      <c r="H856" s="10"/>
      <c r="I856" s="10"/>
      <c r="J856" s="10"/>
      <c r="K856" s="16"/>
      <c r="L856" s="10"/>
      <c r="M856" s="10"/>
      <c r="N856" s="10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>
      <c r="A857" s="16"/>
      <c r="B857" s="16"/>
      <c r="C857" s="16"/>
      <c r="D857" s="16"/>
      <c r="E857" s="16"/>
      <c r="F857" s="39"/>
      <c r="G857" s="39"/>
      <c r="H857" s="10"/>
      <c r="I857" s="10"/>
      <c r="J857" s="10"/>
      <c r="K857" s="16"/>
      <c r="L857" s="10"/>
      <c r="M857" s="10"/>
      <c r="N857" s="10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>
      <c r="A858" s="16"/>
      <c r="B858" s="16"/>
      <c r="C858" s="16"/>
      <c r="D858" s="16"/>
      <c r="E858" s="16"/>
      <c r="F858" s="39"/>
      <c r="G858" s="39"/>
      <c r="H858" s="10"/>
      <c r="I858" s="10"/>
      <c r="J858" s="10"/>
      <c r="K858" s="16"/>
      <c r="L858" s="10"/>
      <c r="M858" s="10"/>
      <c r="N858" s="10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>
      <c r="A859" s="16"/>
      <c r="B859" s="16"/>
      <c r="C859" s="16"/>
      <c r="D859" s="16"/>
      <c r="E859" s="16"/>
      <c r="F859" s="39"/>
      <c r="G859" s="39"/>
      <c r="H859" s="10"/>
      <c r="I859" s="10"/>
      <c r="J859" s="10"/>
      <c r="K859" s="16"/>
      <c r="L859" s="10"/>
      <c r="M859" s="10"/>
      <c r="N859" s="10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>
      <c r="A860" s="16"/>
      <c r="B860" s="16"/>
      <c r="C860" s="16"/>
      <c r="D860" s="16"/>
      <c r="E860" s="16"/>
      <c r="F860" s="39"/>
      <c r="G860" s="39"/>
      <c r="H860" s="10"/>
      <c r="I860" s="10"/>
      <c r="J860" s="10"/>
      <c r="K860" s="16"/>
      <c r="L860" s="10"/>
      <c r="M860" s="10"/>
      <c r="N860" s="10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>
      <c r="A861" s="16"/>
      <c r="B861" s="16"/>
      <c r="C861" s="16"/>
      <c r="D861" s="16"/>
      <c r="E861" s="16"/>
      <c r="F861" s="39"/>
      <c r="G861" s="39"/>
      <c r="H861" s="10"/>
      <c r="I861" s="10"/>
      <c r="J861" s="10"/>
      <c r="K861" s="16"/>
      <c r="L861" s="10"/>
      <c r="M861" s="10"/>
      <c r="N861" s="10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>
      <c r="A862" s="16"/>
      <c r="B862" s="16"/>
      <c r="C862" s="16"/>
      <c r="D862" s="16"/>
      <c r="E862" s="16"/>
      <c r="F862" s="39"/>
      <c r="G862" s="39"/>
      <c r="H862" s="10"/>
      <c r="I862" s="10"/>
      <c r="J862" s="10"/>
      <c r="K862" s="16"/>
      <c r="L862" s="10"/>
      <c r="M862" s="10"/>
      <c r="N862" s="10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>
      <c r="A863" s="16"/>
      <c r="B863" s="16"/>
      <c r="C863" s="16"/>
      <c r="D863" s="16"/>
      <c r="E863" s="16"/>
      <c r="F863" s="39"/>
      <c r="G863" s="39"/>
      <c r="H863" s="10"/>
      <c r="I863" s="10"/>
      <c r="J863" s="10"/>
      <c r="K863" s="16"/>
      <c r="L863" s="10"/>
      <c r="M863" s="10"/>
      <c r="N863" s="10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>
      <c r="A864" s="16"/>
      <c r="B864" s="16"/>
      <c r="C864" s="16"/>
      <c r="D864" s="16"/>
      <c r="E864" s="16"/>
      <c r="F864" s="39"/>
      <c r="G864" s="39"/>
      <c r="H864" s="10"/>
      <c r="I864" s="10"/>
      <c r="J864" s="10"/>
      <c r="K864" s="16"/>
      <c r="L864" s="10"/>
      <c r="M864" s="10"/>
      <c r="N864" s="10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>
      <c r="A865" s="16"/>
      <c r="B865" s="16"/>
      <c r="C865" s="16"/>
      <c r="D865" s="16"/>
      <c r="E865" s="16"/>
      <c r="F865" s="39"/>
      <c r="G865" s="39"/>
      <c r="H865" s="10"/>
      <c r="I865" s="10"/>
      <c r="J865" s="10"/>
      <c r="K865" s="16"/>
      <c r="L865" s="10"/>
      <c r="M865" s="10"/>
      <c r="N865" s="10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>
      <c r="A866" s="16"/>
      <c r="B866" s="16"/>
      <c r="C866" s="16"/>
      <c r="D866" s="16"/>
      <c r="E866" s="16"/>
      <c r="F866" s="39"/>
      <c r="G866" s="39"/>
      <c r="H866" s="10"/>
      <c r="I866" s="10"/>
      <c r="J866" s="10"/>
      <c r="K866" s="16"/>
      <c r="L866" s="10"/>
      <c r="M866" s="10"/>
      <c r="N866" s="10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>
      <c r="A867" s="16"/>
      <c r="B867" s="16"/>
      <c r="C867" s="16"/>
      <c r="D867" s="16"/>
      <c r="E867" s="16"/>
      <c r="F867" s="39"/>
      <c r="G867" s="39"/>
      <c r="H867" s="10"/>
      <c r="I867" s="10"/>
      <c r="J867" s="10"/>
      <c r="K867" s="16"/>
      <c r="L867" s="10"/>
      <c r="M867" s="10"/>
      <c r="N867" s="10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>
      <c r="A868" s="16"/>
      <c r="B868" s="16"/>
      <c r="C868" s="16"/>
      <c r="D868" s="16"/>
      <c r="E868" s="16"/>
      <c r="F868" s="39"/>
      <c r="G868" s="39"/>
      <c r="H868" s="10"/>
      <c r="I868" s="10"/>
      <c r="J868" s="10"/>
      <c r="K868" s="16"/>
      <c r="L868" s="10"/>
      <c r="M868" s="10"/>
      <c r="N868" s="10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>
      <c r="A869" s="16"/>
      <c r="B869" s="16"/>
      <c r="C869" s="16"/>
      <c r="D869" s="16"/>
      <c r="E869" s="16"/>
      <c r="F869" s="39"/>
      <c r="G869" s="39"/>
      <c r="H869" s="10"/>
      <c r="I869" s="10"/>
      <c r="J869" s="10"/>
      <c r="K869" s="16"/>
      <c r="L869" s="10"/>
      <c r="M869" s="10"/>
      <c r="N869" s="10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>
      <c r="A870" s="16"/>
      <c r="B870" s="16"/>
      <c r="C870" s="16"/>
      <c r="D870" s="16"/>
      <c r="E870" s="16"/>
      <c r="F870" s="39"/>
      <c r="G870" s="39"/>
      <c r="H870" s="10"/>
      <c r="I870" s="10"/>
      <c r="J870" s="10"/>
      <c r="K870" s="16"/>
      <c r="L870" s="10"/>
      <c r="M870" s="10"/>
      <c r="N870" s="10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>
      <c r="A871" s="16"/>
      <c r="B871" s="16"/>
      <c r="C871" s="16"/>
      <c r="D871" s="16"/>
      <c r="E871" s="16"/>
      <c r="F871" s="39"/>
      <c r="G871" s="39"/>
      <c r="H871" s="10"/>
      <c r="I871" s="10"/>
      <c r="J871" s="10"/>
      <c r="K871" s="16"/>
      <c r="L871" s="10"/>
      <c r="M871" s="10"/>
      <c r="N871" s="10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>
      <c r="A872" s="16"/>
      <c r="B872" s="16"/>
      <c r="C872" s="16"/>
      <c r="D872" s="16"/>
      <c r="E872" s="16"/>
      <c r="F872" s="39"/>
      <c r="G872" s="39"/>
      <c r="H872" s="10"/>
      <c r="I872" s="10"/>
      <c r="J872" s="10"/>
      <c r="K872" s="16"/>
      <c r="L872" s="10"/>
      <c r="M872" s="10"/>
      <c r="N872" s="10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>
      <c r="A873" s="16"/>
      <c r="B873" s="16"/>
      <c r="C873" s="16"/>
      <c r="D873" s="16"/>
      <c r="E873" s="16"/>
      <c r="F873" s="39"/>
      <c r="G873" s="39"/>
      <c r="H873" s="10"/>
      <c r="I873" s="10"/>
      <c r="J873" s="10"/>
      <c r="K873" s="16"/>
      <c r="L873" s="10"/>
      <c r="M873" s="10"/>
      <c r="N873" s="10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>
      <c r="A874" s="16"/>
      <c r="B874" s="16"/>
      <c r="C874" s="16"/>
      <c r="D874" s="16"/>
      <c r="E874" s="16"/>
      <c r="F874" s="39"/>
      <c r="G874" s="39"/>
      <c r="H874" s="10"/>
      <c r="I874" s="10"/>
      <c r="J874" s="10"/>
      <c r="K874" s="16"/>
      <c r="L874" s="10"/>
      <c r="M874" s="10"/>
      <c r="N874" s="10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>
      <c r="A875" s="16"/>
      <c r="B875" s="16"/>
      <c r="C875" s="16"/>
      <c r="D875" s="16"/>
      <c r="E875" s="16"/>
      <c r="F875" s="39"/>
      <c r="G875" s="39"/>
      <c r="H875" s="10"/>
      <c r="I875" s="10"/>
      <c r="J875" s="10"/>
      <c r="K875" s="16"/>
      <c r="L875" s="10"/>
      <c r="M875" s="10"/>
      <c r="N875" s="10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>
      <c r="A876" s="16"/>
      <c r="B876" s="16"/>
      <c r="C876" s="16"/>
      <c r="D876" s="16"/>
      <c r="E876" s="16"/>
      <c r="F876" s="39"/>
      <c r="G876" s="39"/>
      <c r="H876" s="10"/>
      <c r="I876" s="10"/>
      <c r="J876" s="10"/>
      <c r="K876" s="16"/>
      <c r="L876" s="10"/>
      <c r="M876" s="10"/>
      <c r="N876" s="10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>
      <c r="A877" s="16"/>
      <c r="B877" s="16"/>
      <c r="C877" s="16"/>
      <c r="D877" s="16"/>
      <c r="E877" s="16"/>
      <c r="F877" s="39"/>
      <c r="G877" s="39"/>
      <c r="H877" s="10"/>
      <c r="I877" s="10"/>
      <c r="J877" s="10"/>
      <c r="K877" s="16"/>
      <c r="L877" s="10"/>
      <c r="M877" s="10"/>
      <c r="N877" s="10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>
      <c r="A878" s="16"/>
      <c r="B878" s="16"/>
      <c r="C878" s="16"/>
      <c r="D878" s="16"/>
      <c r="E878" s="16"/>
      <c r="F878" s="39"/>
      <c r="G878" s="39"/>
      <c r="H878" s="10"/>
      <c r="I878" s="10"/>
      <c r="J878" s="10"/>
      <c r="K878" s="16"/>
      <c r="L878" s="10"/>
      <c r="M878" s="10"/>
      <c r="N878" s="10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>
      <c r="A879" s="16"/>
      <c r="B879" s="16"/>
      <c r="C879" s="16"/>
      <c r="D879" s="16"/>
      <c r="E879" s="16"/>
      <c r="F879" s="39"/>
      <c r="G879" s="39"/>
      <c r="H879" s="10"/>
      <c r="I879" s="10"/>
      <c r="J879" s="10"/>
      <c r="K879" s="16"/>
      <c r="L879" s="10"/>
      <c r="M879" s="10"/>
      <c r="N879" s="10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>
      <c r="A880" s="16"/>
      <c r="B880" s="16"/>
      <c r="C880" s="16"/>
      <c r="D880" s="16"/>
      <c r="E880" s="16"/>
      <c r="F880" s="39"/>
      <c r="G880" s="39"/>
      <c r="H880" s="10"/>
      <c r="I880" s="10"/>
      <c r="J880" s="10"/>
      <c r="K880" s="16"/>
      <c r="L880" s="10"/>
      <c r="M880" s="10"/>
      <c r="N880" s="10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>
      <c r="A881" s="16"/>
      <c r="B881" s="16"/>
      <c r="C881" s="16"/>
      <c r="D881" s="16"/>
      <c r="E881" s="16"/>
      <c r="F881" s="39"/>
      <c r="G881" s="39"/>
      <c r="H881" s="10"/>
      <c r="I881" s="10"/>
      <c r="J881" s="10"/>
      <c r="K881" s="16"/>
      <c r="L881" s="10"/>
      <c r="M881" s="10"/>
      <c r="N881" s="10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>
      <c r="A882" s="16"/>
      <c r="B882" s="16"/>
      <c r="C882" s="16"/>
      <c r="D882" s="16"/>
      <c r="E882" s="16"/>
      <c r="F882" s="39"/>
      <c r="G882" s="39"/>
      <c r="H882" s="10"/>
      <c r="I882" s="10"/>
      <c r="J882" s="10"/>
      <c r="K882" s="16"/>
      <c r="L882" s="10"/>
      <c r="M882" s="10"/>
      <c r="N882" s="10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>
      <c r="A883" s="16"/>
      <c r="B883" s="16"/>
      <c r="C883" s="16"/>
      <c r="D883" s="16"/>
      <c r="E883" s="16"/>
      <c r="F883" s="39"/>
      <c r="G883" s="39"/>
      <c r="H883" s="10"/>
      <c r="I883" s="10"/>
      <c r="J883" s="10"/>
      <c r="K883" s="16"/>
      <c r="L883" s="10"/>
      <c r="M883" s="10"/>
      <c r="N883" s="10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>
      <c r="A884" s="16"/>
      <c r="B884" s="16"/>
      <c r="C884" s="16"/>
      <c r="D884" s="16"/>
      <c r="E884" s="16"/>
      <c r="F884" s="39"/>
      <c r="G884" s="39"/>
      <c r="H884" s="10"/>
      <c r="I884" s="10"/>
      <c r="J884" s="10"/>
      <c r="K884" s="16"/>
      <c r="L884" s="10"/>
      <c r="M884" s="10"/>
      <c r="N884" s="10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>
      <c r="A885" s="16"/>
      <c r="B885" s="16"/>
      <c r="C885" s="16"/>
      <c r="D885" s="16"/>
      <c r="E885" s="16"/>
      <c r="F885" s="39"/>
      <c r="G885" s="39"/>
      <c r="H885" s="10"/>
      <c r="I885" s="10"/>
      <c r="J885" s="10"/>
      <c r="K885" s="16"/>
      <c r="L885" s="10"/>
      <c r="M885" s="10"/>
      <c r="N885" s="10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>
      <c r="A886" s="16"/>
      <c r="B886" s="16"/>
      <c r="C886" s="16"/>
      <c r="D886" s="16"/>
      <c r="E886" s="16"/>
      <c r="F886" s="39"/>
      <c r="G886" s="39"/>
      <c r="H886" s="10"/>
      <c r="I886" s="10"/>
      <c r="J886" s="10"/>
      <c r="K886" s="16"/>
      <c r="L886" s="10"/>
      <c r="M886" s="10"/>
      <c r="N886" s="10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>
      <c r="A887" s="16"/>
      <c r="B887" s="16"/>
      <c r="C887" s="16"/>
      <c r="D887" s="16"/>
      <c r="E887" s="16"/>
      <c r="F887" s="39"/>
      <c r="G887" s="39"/>
      <c r="H887" s="10"/>
      <c r="I887" s="10"/>
      <c r="J887" s="10"/>
      <c r="K887" s="16"/>
      <c r="L887" s="10"/>
      <c r="M887" s="10"/>
      <c r="N887" s="10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>
      <c r="A888" s="16"/>
      <c r="B888" s="16"/>
      <c r="C888" s="16"/>
      <c r="D888" s="16"/>
      <c r="E888" s="16"/>
      <c r="F888" s="39"/>
      <c r="G888" s="39"/>
      <c r="H888" s="10"/>
      <c r="I888" s="10"/>
      <c r="J888" s="10"/>
      <c r="K888" s="16"/>
      <c r="L888" s="10"/>
      <c r="M888" s="10"/>
      <c r="N888" s="10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>
      <c r="A889" s="16"/>
      <c r="B889" s="16"/>
      <c r="C889" s="16"/>
      <c r="D889" s="16"/>
      <c r="E889" s="16"/>
      <c r="F889" s="39"/>
      <c r="G889" s="39"/>
      <c r="H889" s="10"/>
      <c r="I889" s="10"/>
      <c r="J889" s="10"/>
      <c r="K889" s="16"/>
      <c r="L889" s="10"/>
      <c r="M889" s="10"/>
      <c r="N889" s="10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>
      <c r="A890" s="16"/>
      <c r="B890" s="16"/>
      <c r="C890" s="16"/>
      <c r="D890" s="16"/>
      <c r="E890" s="16"/>
      <c r="F890" s="39"/>
      <c r="G890" s="39"/>
      <c r="H890" s="10"/>
      <c r="I890" s="10"/>
      <c r="J890" s="10"/>
      <c r="K890" s="16"/>
      <c r="L890" s="10"/>
      <c r="M890" s="10"/>
      <c r="N890" s="10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>
      <c r="A891" s="16"/>
      <c r="B891" s="16"/>
      <c r="C891" s="16"/>
      <c r="D891" s="16"/>
      <c r="E891" s="16"/>
      <c r="F891" s="39"/>
      <c r="G891" s="39"/>
      <c r="H891" s="10"/>
      <c r="I891" s="10"/>
      <c r="J891" s="10"/>
      <c r="K891" s="16"/>
      <c r="L891" s="10"/>
      <c r="M891" s="10"/>
      <c r="N891" s="10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>
      <c r="A892" s="16"/>
      <c r="B892" s="16"/>
      <c r="C892" s="16"/>
      <c r="D892" s="16"/>
      <c r="E892" s="16"/>
      <c r="F892" s="39"/>
      <c r="G892" s="39"/>
      <c r="H892" s="10"/>
      <c r="I892" s="10"/>
      <c r="J892" s="10"/>
      <c r="K892" s="16"/>
      <c r="L892" s="10"/>
      <c r="M892" s="10"/>
      <c r="N892" s="10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>
      <c r="A893" s="16"/>
      <c r="B893" s="16"/>
      <c r="C893" s="16"/>
      <c r="D893" s="16"/>
      <c r="E893" s="16"/>
      <c r="F893" s="39"/>
      <c r="G893" s="39"/>
      <c r="H893" s="10"/>
      <c r="I893" s="10"/>
      <c r="J893" s="10"/>
      <c r="K893" s="16"/>
      <c r="L893" s="10"/>
      <c r="M893" s="10"/>
      <c r="N893" s="10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>
      <c r="A894" s="16"/>
      <c r="B894" s="16"/>
      <c r="C894" s="16"/>
      <c r="D894" s="16"/>
      <c r="E894" s="16"/>
      <c r="F894" s="39"/>
      <c r="G894" s="39"/>
      <c r="H894" s="10"/>
      <c r="I894" s="10"/>
      <c r="J894" s="10"/>
      <c r="K894" s="16"/>
      <c r="L894" s="10"/>
      <c r="M894" s="10"/>
      <c r="N894" s="10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>
      <c r="A895" s="16"/>
      <c r="B895" s="16"/>
      <c r="C895" s="16"/>
      <c r="D895" s="16"/>
      <c r="E895" s="16"/>
      <c r="F895" s="39"/>
      <c r="G895" s="39"/>
      <c r="H895" s="10"/>
      <c r="I895" s="10"/>
      <c r="J895" s="10"/>
      <c r="K895" s="16"/>
      <c r="L895" s="10"/>
      <c r="M895" s="10"/>
      <c r="N895" s="10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>
      <c r="A896" s="16"/>
      <c r="B896" s="16"/>
      <c r="C896" s="16"/>
      <c r="D896" s="16"/>
      <c r="E896" s="16"/>
      <c r="F896" s="39"/>
      <c r="G896" s="39"/>
      <c r="H896" s="10"/>
      <c r="I896" s="10"/>
      <c r="J896" s="10"/>
      <c r="K896" s="16"/>
      <c r="L896" s="10"/>
      <c r="M896" s="10"/>
      <c r="N896" s="10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>
      <c r="A897" s="16"/>
      <c r="B897" s="16"/>
      <c r="C897" s="16"/>
      <c r="D897" s="16"/>
      <c r="E897" s="16"/>
      <c r="F897" s="39"/>
      <c r="G897" s="39"/>
      <c r="H897" s="10"/>
      <c r="I897" s="10"/>
      <c r="J897" s="10"/>
      <c r="K897" s="16"/>
      <c r="L897" s="10"/>
      <c r="M897" s="10"/>
      <c r="N897" s="10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>
      <c r="A898" s="16"/>
      <c r="B898" s="16"/>
      <c r="C898" s="16"/>
      <c r="D898" s="16"/>
      <c r="E898" s="16"/>
      <c r="F898" s="39"/>
      <c r="G898" s="39"/>
      <c r="H898" s="10"/>
      <c r="I898" s="10"/>
      <c r="J898" s="10"/>
      <c r="K898" s="16"/>
      <c r="L898" s="10"/>
      <c r="M898" s="10"/>
      <c r="N898" s="10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>
      <c r="A899" s="16"/>
      <c r="B899" s="16"/>
      <c r="C899" s="16"/>
      <c r="D899" s="16"/>
      <c r="E899" s="16"/>
      <c r="F899" s="39"/>
      <c r="G899" s="39"/>
      <c r="H899" s="10"/>
      <c r="I899" s="10"/>
      <c r="J899" s="10"/>
      <c r="K899" s="16"/>
      <c r="L899" s="10"/>
      <c r="M899" s="10"/>
      <c r="N899" s="10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>
      <c r="A900" s="16"/>
      <c r="B900" s="16"/>
      <c r="C900" s="16"/>
      <c r="D900" s="16"/>
      <c r="E900" s="16"/>
      <c r="F900" s="39"/>
      <c r="G900" s="39"/>
      <c r="H900" s="10"/>
      <c r="I900" s="10"/>
      <c r="J900" s="10"/>
      <c r="K900" s="16"/>
      <c r="L900" s="10"/>
      <c r="M900" s="10"/>
      <c r="N900" s="10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>
      <c r="A901" s="16"/>
      <c r="B901" s="16"/>
      <c r="C901" s="16"/>
      <c r="D901" s="16"/>
      <c r="E901" s="16"/>
      <c r="F901" s="39"/>
      <c r="G901" s="39"/>
      <c r="H901" s="10"/>
      <c r="I901" s="10"/>
      <c r="J901" s="10"/>
      <c r="K901" s="16"/>
      <c r="L901" s="10"/>
      <c r="M901" s="10"/>
      <c r="N901" s="10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>
      <c r="A902" s="16"/>
      <c r="B902" s="16"/>
      <c r="C902" s="16"/>
      <c r="D902" s="16"/>
      <c r="E902" s="16"/>
      <c r="F902" s="39"/>
      <c r="G902" s="39"/>
      <c r="H902" s="10"/>
      <c r="I902" s="10"/>
      <c r="J902" s="10"/>
      <c r="K902" s="16"/>
      <c r="L902" s="10"/>
      <c r="M902" s="10"/>
      <c r="N902" s="10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>
      <c r="A903" s="16"/>
      <c r="B903" s="16"/>
      <c r="C903" s="16"/>
      <c r="D903" s="16"/>
      <c r="E903" s="16"/>
      <c r="F903" s="39"/>
      <c r="G903" s="39"/>
      <c r="H903" s="10"/>
      <c r="I903" s="10"/>
      <c r="J903" s="10"/>
      <c r="K903" s="16"/>
      <c r="L903" s="10"/>
      <c r="M903" s="10"/>
      <c r="N903" s="10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>
      <c r="A904" s="16"/>
      <c r="B904" s="16"/>
      <c r="C904" s="16"/>
      <c r="D904" s="16"/>
      <c r="E904" s="16"/>
      <c r="F904" s="39"/>
      <c r="G904" s="39"/>
      <c r="H904" s="10"/>
      <c r="I904" s="10"/>
      <c r="J904" s="10"/>
      <c r="K904" s="16"/>
      <c r="L904" s="10"/>
      <c r="M904" s="10"/>
      <c r="N904" s="10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>
      <c r="A905" s="16"/>
      <c r="B905" s="16"/>
      <c r="C905" s="16"/>
      <c r="D905" s="16"/>
      <c r="E905" s="16"/>
      <c r="F905" s="39"/>
      <c r="G905" s="39"/>
      <c r="H905" s="10"/>
      <c r="I905" s="10"/>
      <c r="J905" s="10"/>
      <c r="K905" s="16"/>
      <c r="L905" s="10"/>
      <c r="M905" s="10"/>
      <c r="N905" s="10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>
      <c r="A906" s="16"/>
      <c r="B906" s="16"/>
      <c r="C906" s="16"/>
      <c r="D906" s="16"/>
      <c r="E906" s="16"/>
      <c r="F906" s="39"/>
      <c r="G906" s="39"/>
      <c r="H906" s="10"/>
      <c r="I906" s="10"/>
      <c r="J906" s="10"/>
      <c r="K906" s="16"/>
      <c r="L906" s="10"/>
      <c r="M906" s="10"/>
      <c r="N906" s="10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>
      <c r="A907" s="16"/>
      <c r="B907" s="16"/>
      <c r="C907" s="16"/>
      <c r="D907" s="16"/>
      <c r="E907" s="16"/>
      <c r="F907" s="39"/>
      <c r="G907" s="39"/>
      <c r="H907" s="10"/>
      <c r="I907" s="10"/>
      <c r="J907" s="10"/>
      <c r="K907" s="16"/>
      <c r="L907" s="10"/>
      <c r="M907" s="10"/>
      <c r="N907" s="10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>
      <c r="A908" s="16"/>
      <c r="B908" s="16"/>
      <c r="C908" s="16"/>
      <c r="D908" s="16"/>
      <c r="E908" s="16"/>
      <c r="F908" s="39"/>
      <c r="G908" s="39"/>
      <c r="H908" s="10"/>
      <c r="I908" s="10"/>
      <c r="J908" s="10"/>
      <c r="K908" s="16"/>
      <c r="L908" s="10"/>
      <c r="M908" s="10"/>
      <c r="N908" s="10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>
      <c r="A909" s="16"/>
      <c r="B909" s="16"/>
      <c r="C909" s="16"/>
      <c r="D909" s="16"/>
      <c r="E909" s="16"/>
      <c r="F909" s="39"/>
      <c r="G909" s="39"/>
      <c r="H909" s="10"/>
      <c r="I909" s="10"/>
      <c r="J909" s="10"/>
      <c r="K909" s="16"/>
      <c r="L909" s="10"/>
      <c r="M909" s="10"/>
      <c r="N909" s="10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>
      <c r="A910" s="16"/>
      <c r="B910" s="16"/>
      <c r="C910" s="16"/>
      <c r="D910" s="16"/>
      <c r="E910" s="16"/>
      <c r="F910" s="39"/>
      <c r="G910" s="39"/>
      <c r="H910" s="10"/>
      <c r="I910" s="10"/>
      <c r="J910" s="10"/>
      <c r="K910" s="16"/>
      <c r="L910" s="10"/>
      <c r="M910" s="10"/>
      <c r="N910" s="10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>
      <c r="A911" s="16"/>
      <c r="B911" s="16"/>
      <c r="C911" s="16"/>
      <c r="D911" s="16"/>
      <c r="E911" s="16"/>
      <c r="F911" s="39"/>
      <c r="G911" s="39"/>
      <c r="H911" s="10"/>
      <c r="I911" s="10"/>
      <c r="J911" s="10"/>
      <c r="K911" s="16"/>
      <c r="L911" s="10"/>
      <c r="M911" s="10"/>
      <c r="N911" s="10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>
      <c r="A912" s="16"/>
      <c r="B912" s="16"/>
      <c r="C912" s="16"/>
      <c r="D912" s="16"/>
      <c r="E912" s="16"/>
      <c r="F912" s="39"/>
      <c r="G912" s="39"/>
      <c r="H912" s="10"/>
      <c r="I912" s="10"/>
      <c r="J912" s="10"/>
      <c r="K912" s="16"/>
      <c r="L912" s="10"/>
      <c r="M912" s="10"/>
      <c r="N912" s="10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>
      <c r="A913" s="16"/>
      <c r="B913" s="16"/>
      <c r="C913" s="16"/>
      <c r="D913" s="16"/>
      <c r="E913" s="16"/>
      <c r="F913" s="39"/>
      <c r="G913" s="39"/>
      <c r="H913" s="10"/>
      <c r="I913" s="10"/>
      <c r="J913" s="10"/>
      <c r="K913" s="16"/>
      <c r="L913" s="10"/>
      <c r="M913" s="10"/>
      <c r="N913" s="10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>
      <c r="A914" s="16"/>
      <c r="B914" s="16"/>
      <c r="C914" s="16"/>
      <c r="D914" s="16"/>
      <c r="E914" s="16"/>
      <c r="F914" s="39"/>
      <c r="G914" s="39"/>
      <c r="H914" s="10"/>
      <c r="I914" s="10"/>
      <c r="J914" s="10"/>
      <c r="K914" s="16"/>
      <c r="L914" s="10"/>
      <c r="M914" s="10"/>
      <c r="N914" s="10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>
      <c r="A915" s="16"/>
      <c r="B915" s="16"/>
      <c r="C915" s="16"/>
      <c r="D915" s="16"/>
      <c r="E915" s="16"/>
      <c r="F915" s="39"/>
      <c r="G915" s="39"/>
      <c r="H915" s="10"/>
      <c r="I915" s="10"/>
      <c r="J915" s="10"/>
      <c r="K915" s="16"/>
      <c r="L915" s="10"/>
      <c r="M915" s="10"/>
      <c r="N915" s="10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>
      <c r="A916" s="16"/>
      <c r="B916" s="16"/>
      <c r="C916" s="16"/>
      <c r="D916" s="16"/>
      <c r="E916" s="16"/>
      <c r="F916" s="39"/>
      <c r="G916" s="39"/>
      <c r="H916" s="10"/>
      <c r="I916" s="10"/>
      <c r="J916" s="10"/>
      <c r="K916" s="16"/>
      <c r="L916" s="10"/>
      <c r="M916" s="10"/>
      <c r="N916" s="10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>
      <c r="A917" s="16"/>
      <c r="B917" s="16"/>
      <c r="C917" s="16"/>
      <c r="D917" s="16"/>
      <c r="E917" s="16"/>
      <c r="F917" s="39"/>
      <c r="G917" s="39"/>
      <c r="H917" s="10"/>
      <c r="I917" s="10"/>
      <c r="J917" s="10"/>
      <c r="K917" s="16"/>
      <c r="L917" s="10"/>
      <c r="M917" s="10"/>
      <c r="N917" s="10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>
      <c r="A918" s="16"/>
      <c r="B918" s="16"/>
      <c r="C918" s="16"/>
      <c r="D918" s="16"/>
      <c r="E918" s="16"/>
      <c r="F918" s="39"/>
      <c r="G918" s="39"/>
      <c r="H918" s="10"/>
      <c r="I918" s="10"/>
      <c r="J918" s="10"/>
      <c r="K918" s="16"/>
      <c r="L918" s="10"/>
      <c r="M918" s="10"/>
      <c r="N918" s="10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>
      <c r="A919" s="16"/>
      <c r="B919" s="16"/>
      <c r="C919" s="16"/>
      <c r="D919" s="16"/>
      <c r="E919" s="16"/>
      <c r="F919" s="39"/>
      <c r="G919" s="39"/>
      <c r="H919" s="10"/>
      <c r="I919" s="10"/>
      <c r="J919" s="10"/>
      <c r="K919" s="16"/>
      <c r="L919" s="10"/>
      <c r="M919" s="10"/>
      <c r="N919" s="10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>
      <c r="A920" s="16"/>
      <c r="B920" s="16"/>
      <c r="C920" s="16"/>
      <c r="D920" s="16"/>
      <c r="E920" s="16"/>
      <c r="F920" s="39"/>
      <c r="G920" s="39"/>
      <c r="H920" s="10"/>
      <c r="I920" s="10"/>
      <c r="J920" s="10"/>
      <c r="K920" s="16"/>
      <c r="L920" s="10"/>
      <c r="M920" s="10"/>
      <c r="N920" s="10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>
      <c r="A921" s="16"/>
      <c r="B921" s="16"/>
      <c r="C921" s="16"/>
      <c r="D921" s="16"/>
      <c r="E921" s="16"/>
      <c r="F921" s="39"/>
      <c r="G921" s="39"/>
      <c r="H921" s="10"/>
      <c r="I921" s="10"/>
      <c r="J921" s="10"/>
      <c r="K921" s="16"/>
      <c r="L921" s="10"/>
      <c r="M921" s="10"/>
      <c r="N921" s="10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>
      <c r="A922" s="16"/>
      <c r="B922" s="16"/>
      <c r="C922" s="16"/>
      <c r="D922" s="16"/>
      <c r="E922" s="16"/>
      <c r="F922" s="39"/>
      <c r="G922" s="39"/>
      <c r="H922" s="10"/>
      <c r="I922" s="10"/>
      <c r="J922" s="10"/>
      <c r="K922" s="16"/>
      <c r="L922" s="10"/>
      <c r="M922" s="10"/>
      <c r="N922" s="10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>
      <c r="A923" s="16"/>
      <c r="B923" s="16"/>
      <c r="C923" s="16"/>
      <c r="D923" s="16"/>
      <c r="E923" s="16"/>
      <c r="F923" s="39"/>
      <c r="G923" s="39"/>
      <c r="H923" s="10"/>
      <c r="I923" s="10"/>
      <c r="J923" s="10"/>
      <c r="K923" s="16"/>
      <c r="L923" s="10"/>
      <c r="M923" s="10"/>
      <c r="N923" s="10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>
      <c r="A924" s="16"/>
      <c r="B924" s="16"/>
      <c r="C924" s="16"/>
      <c r="D924" s="16"/>
      <c r="E924" s="16"/>
      <c r="F924" s="39"/>
      <c r="G924" s="39"/>
      <c r="H924" s="10"/>
      <c r="I924" s="10"/>
      <c r="J924" s="10"/>
      <c r="K924" s="16"/>
      <c r="L924" s="10"/>
      <c r="M924" s="10"/>
      <c r="N924" s="10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>
      <c r="A925" s="16"/>
      <c r="B925" s="16"/>
      <c r="C925" s="16"/>
      <c r="D925" s="16"/>
      <c r="E925" s="16"/>
      <c r="F925" s="39"/>
      <c r="G925" s="39"/>
      <c r="H925" s="10"/>
      <c r="I925" s="10"/>
      <c r="J925" s="10"/>
      <c r="K925" s="16"/>
      <c r="L925" s="10"/>
      <c r="M925" s="10"/>
      <c r="N925" s="10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>
      <c r="A926" s="16"/>
      <c r="B926" s="16"/>
      <c r="C926" s="16"/>
      <c r="D926" s="16"/>
      <c r="E926" s="16"/>
      <c r="F926" s="39"/>
      <c r="G926" s="39"/>
      <c r="H926" s="10"/>
      <c r="I926" s="10"/>
      <c r="J926" s="10"/>
      <c r="K926" s="16"/>
      <c r="L926" s="10"/>
      <c r="M926" s="10"/>
      <c r="N926" s="10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>
      <c r="A927" s="16"/>
      <c r="B927" s="16"/>
      <c r="C927" s="16"/>
      <c r="D927" s="16"/>
      <c r="E927" s="16"/>
      <c r="F927" s="39"/>
      <c r="G927" s="39"/>
      <c r="H927" s="10"/>
      <c r="I927" s="10"/>
      <c r="J927" s="10"/>
      <c r="K927" s="16"/>
      <c r="L927" s="10"/>
      <c r="M927" s="10"/>
      <c r="N927" s="10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>
      <c r="A928" s="16"/>
      <c r="B928" s="16"/>
      <c r="C928" s="16"/>
      <c r="D928" s="16"/>
      <c r="E928" s="16"/>
      <c r="F928" s="39"/>
      <c r="G928" s="39"/>
      <c r="H928" s="10"/>
      <c r="I928" s="10"/>
      <c r="J928" s="10"/>
      <c r="K928" s="16"/>
      <c r="L928" s="10"/>
      <c r="M928" s="10"/>
      <c r="N928" s="10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>
      <c r="A929" s="16"/>
      <c r="B929" s="16"/>
      <c r="C929" s="16"/>
      <c r="D929" s="16"/>
      <c r="E929" s="16"/>
      <c r="F929" s="39"/>
      <c r="G929" s="39"/>
      <c r="H929" s="10"/>
      <c r="I929" s="10"/>
      <c r="J929" s="10"/>
      <c r="K929" s="16"/>
      <c r="L929" s="10"/>
      <c r="M929" s="10"/>
      <c r="N929" s="10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>
      <c r="A930" s="16"/>
      <c r="B930" s="16"/>
      <c r="C930" s="16"/>
      <c r="D930" s="16"/>
      <c r="E930" s="16"/>
      <c r="F930" s="39"/>
      <c r="G930" s="39"/>
      <c r="H930" s="10"/>
      <c r="I930" s="10"/>
      <c r="J930" s="10"/>
      <c r="K930" s="16"/>
      <c r="L930" s="10"/>
      <c r="M930" s="10"/>
      <c r="N930" s="10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>
      <c r="A931" s="16"/>
      <c r="B931" s="16"/>
      <c r="C931" s="16"/>
      <c r="D931" s="16"/>
      <c r="E931" s="16"/>
      <c r="F931" s="39"/>
      <c r="G931" s="39"/>
      <c r="H931" s="10"/>
      <c r="I931" s="10"/>
      <c r="J931" s="10"/>
      <c r="K931" s="16"/>
      <c r="L931" s="10"/>
      <c r="M931" s="10"/>
      <c r="N931" s="10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>
      <c r="A932" s="16"/>
      <c r="B932" s="16"/>
      <c r="C932" s="16"/>
      <c r="D932" s="16"/>
      <c r="E932" s="16"/>
      <c r="F932" s="39"/>
      <c r="G932" s="39"/>
      <c r="H932" s="10"/>
      <c r="I932" s="10"/>
      <c r="J932" s="10"/>
      <c r="K932" s="16"/>
      <c r="L932" s="10"/>
      <c r="M932" s="10"/>
      <c r="N932" s="10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>
      <c r="A933" s="16"/>
      <c r="B933" s="16"/>
      <c r="C933" s="16"/>
      <c r="D933" s="16"/>
      <c r="E933" s="16"/>
      <c r="F933" s="39"/>
      <c r="G933" s="39"/>
      <c r="H933" s="10"/>
      <c r="I933" s="10"/>
      <c r="J933" s="10"/>
      <c r="K933" s="16"/>
      <c r="L933" s="10"/>
      <c r="M933" s="10"/>
      <c r="N933" s="10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>
      <c r="A934" s="16"/>
      <c r="B934" s="16"/>
      <c r="C934" s="16"/>
      <c r="D934" s="16"/>
      <c r="E934" s="16"/>
      <c r="F934" s="39"/>
      <c r="G934" s="39"/>
      <c r="H934" s="10"/>
      <c r="I934" s="10"/>
      <c r="J934" s="10"/>
      <c r="K934" s="16"/>
      <c r="L934" s="10"/>
      <c r="M934" s="10"/>
      <c r="N934" s="10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>
      <c r="A935" s="16"/>
      <c r="B935" s="16"/>
      <c r="C935" s="16"/>
      <c r="D935" s="16"/>
      <c r="E935" s="16"/>
      <c r="F935" s="39"/>
      <c r="G935" s="39"/>
      <c r="H935" s="10"/>
      <c r="I935" s="10"/>
      <c r="J935" s="10"/>
      <c r="K935" s="16"/>
      <c r="L935" s="10"/>
      <c r="M935" s="10"/>
      <c r="N935" s="10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>
      <c r="A936" s="16"/>
      <c r="B936" s="16"/>
      <c r="C936" s="16"/>
      <c r="D936" s="16"/>
      <c r="E936" s="16"/>
      <c r="F936" s="39"/>
      <c r="G936" s="39"/>
      <c r="H936" s="10"/>
      <c r="I936" s="10"/>
      <c r="J936" s="10"/>
      <c r="K936" s="16"/>
      <c r="L936" s="10"/>
      <c r="M936" s="10"/>
      <c r="N936" s="10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>
      <c r="A937" s="16"/>
      <c r="B937" s="16"/>
      <c r="C937" s="16"/>
      <c r="D937" s="16"/>
      <c r="E937" s="16"/>
      <c r="F937" s="39"/>
      <c r="G937" s="39"/>
      <c r="H937" s="10"/>
      <c r="I937" s="10"/>
      <c r="J937" s="10"/>
      <c r="K937" s="16"/>
      <c r="L937" s="10"/>
      <c r="M937" s="10"/>
      <c r="N937" s="10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>
      <c r="A938" s="16"/>
      <c r="B938" s="16"/>
      <c r="C938" s="16"/>
      <c r="D938" s="16"/>
      <c r="E938" s="16"/>
      <c r="F938" s="39"/>
      <c r="G938" s="39"/>
      <c r="H938" s="10"/>
      <c r="I938" s="10"/>
      <c r="J938" s="10"/>
      <c r="K938" s="16"/>
      <c r="L938" s="10"/>
      <c r="M938" s="10"/>
      <c r="N938" s="10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>
      <c r="A939" s="16"/>
      <c r="B939" s="16"/>
      <c r="C939" s="16"/>
      <c r="D939" s="16"/>
      <c r="E939" s="16"/>
      <c r="F939" s="39"/>
      <c r="G939" s="39"/>
      <c r="H939" s="10"/>
      <c r="I939" s="10"/>
      <c r="J939" s="10"/>
      <c r="K939" s="16"/>
      <c r="L939" s="10"/>
      <c r="M939" s="10"/>
      <c r="N939" s="10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>
      <c r="A940" s="16"/>
      <c r="B940" s="16"/>
      <c r="C940" s="16"/>
      <c r="D940" s="16"/>
      <c r="E940" s="16"/>
      <c r="F940" s="39"/>
      <c r="G940" s="39"/>
      <c r="H940" s="10"/>
      <c r="I940" s="10"/>
      <c r="J940" s="10"/>
      <c r="K940" s="16"/>
      <c r="L940" s="10"/>
      <c r="M940" s="10"/>
      <c r="N940" s="10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>
      <c r="A941" s="16"/>
      <c r="B941" s="16"/>
      <c r="C941" s="16"/>
      <c r="D941" s="16"/>
      <c r="E941" s="16"/>
      <c r="F941" s="39"/>
      <c r="G941" s="39"/>
      <c r="H941" s="10"/>
      <c r="I941" s="10"/>
      <c r="J941" s="10"/>
      <c r="K941" s="16"/>
      <c r="L941" s="10"/>
      <c r="M941" s="10"/>
      <c r="N941" s="10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>
      <c r="A942" s="16"/>
      <c r="B942" s="16"/>
      <c r="C942" s="16"/>
      <c r="D942" s="16"/>
      <c r="E942" s="16"/>
      <c r="F942" s="39"/>
      <c r="G942" s="39"/>
      <c r="H942" s="10"/>
      <c r="I942" s="10"/>
      <c r="J942" s="10"/>
      <c r="K942" s="16"/>
      <c r="L942" s="10"/>
      <c r="M942" s="10"/>
      <c r="N942" s="10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>
      <c r="A943" s="16"/>
      <c r="B943" s="16"/>
      <c r="C943" s="16"/>
      <c r="D943" s="16"/>
      <c r="E943" s="16"/>
      <c r="F943" s="39"/>
      <c r="G943" s="39"/>
      <c r="H943" s="10"/>
      <c r="I943" s="10"/>
      <c r="J943" s="10"/>
      <c r="K943" s="16"/>
      <c r="L943" s="10"/>
      <c r="M943" s="10"/>
      <c r="N943" s="10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>
      <c r="A944" s="16"/>
      <c r="B944" s="16"/>
      <c r="C944" s="16"/>
      <c r="D944" s="16"/>
      <c r="E944" s="16"/>
      <c r="F944" s="39"/>
      <c r="G944" s="39"/>
      <c r="H944" s="10"/>
      <c r="I944" s="10"/>
      <c r="J944" s="10"/>
      <c r="K944" s="16"/>
      <c r="L944" s="10"/>
      <c r="M944" s="10"/>
      <c r="N944" s="10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>
      <c r="A945" s="16"/>
      <c r="B945" s="16"/>
      <c r="C945" s="16"/>
      <c r="D945" s="16"/>
      <c r="E945" s="16"/>
      <c r="F945" s="39"/>
      <c r="G945" s="39"/>
      <c r="H945" s="10"/>
      <c r="I945" s="10"/>
      <c r="J945" s="10"/>
      <c r="K945" s="16"/>
      <c r="L945" s="10"/>
      <c r="M945" s="10"/>
      <c r="N945" s="10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>
      <c r="A946" s="16"/>
      <c r="B946" s="16"/>
      <c r="C946" s="16"/>
      <c r="D946" s="16"/>
      <c r="E946" s="16"/>
      <c r="F946" s="39"/>
      <c r="G946" s="39"/>
      <c r="H946" s="10"/>
      <c r="I946" s="10"/>
      <c r="J946" s="10"/>
      <c r="K946" s="16"/>
      <c r="L946" s="10"/>
      <c r="M946" s="10"/>
      <c r="N946" s="10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>
      <c r="A947" s="16"/>
      <c r="B947" s="16"/>
      <c r="C947" s="16"/>
      <c r="D947" s="16"/>
      <c r="E947" s="16"/>
      <c r="F947" s="39"/>
      <c r="G947" s="39"/>
      <c r="H947" s="10"/>
      <c r="I947" s="10"/>
      <c r="J947" s="10"/>
      <c r="K947" s="16"/>
      <c r="L947" s="10"/>
      <c r="M947" s="10"/>
      <c r="N947" s="10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>
      <c r="A948" s="16"/>
      <c r="B948" s="16"/>
      <c r="C948" s="16"/>
      <c r="D948" s="16"/>
      <c r="E948" s="16"/>
      <c r="F948" s="39"/>
      <c r="G948" s="39"/>
      <c r="H948" s="10"/>
      <c r="I948" s="10"/>
      <c r="J948" s="10"/>
      <c r="K948" s="16"/>
      <c r="L948" s="10"/>
      <c r="M948" s="10"/>
      <c r="N948" s="10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>
      <c r="A949" s="16"/>
      <c r="B949" s="16"/>
      <c r="C949" s="16"/>
      <c r="D949" s="16"/>
      <c r="E949" s="16"/>
      <c r="F949" s="39"/>
      <c r="G949" s="39"/>
      <c r="H949" s="10"/>
      <c r="I949" s="10"/>
      <c r="J949" s="10"/>
      <c r="K949" s="16"/>
      <c r="L949" s="10"/>
      <c r="M949" s="10"/>
      <c r="N949" s="10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>
      <c r="A950" s="16"/>
      <c r="B950" s="16"/>
      <c r="C950" s="16"/>
      <c r="D950" s="16"/>
      <c r="E950" s="16"/>
      <c r="F950" s="39"/>
      <c r="G950" s="39"/>
      <c r="H950" s="10"/>
      <c r="I950" s="10"/>
      <c r="J950" s="10"/>
      <c r="K950" s="16"/>
      <c r="L950" s="10"/>
      <c r="M950" s="10"/>
      <c r="N950" s="10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>
      <c r="A951" s="16"/>
      <c r="B951" s="16"/>
      <c r="C951" s="16"/>
      <c r="D951" s="16"/>
      <c r="E951" s="16"/>
      <c r="F951" s="39"/>
      <c r="G951" s="39"/>
      <c r="H951" s="10"/>
      <c r="I951" s="10"/>
      <c r="J951" s="10"/>
      <c r="K951" s="16"/>
      <c r="L951" s="10"/>
      <c r="M951" s="10"/>
      <c r="N951" s="10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>
      <c r="A952" s="16"/>
      <c r="B952" s="16"/>
      <c r="C952" s="16"/>
      <c r="D952" s="16"/>
      <c r="E952" s="16"/>
      <c r="F952" s="39"/>
      <c r="G952" s="39"/>
      <c r="H952" s="10"/>
      <c r="I952" s="10"/>
      <c r="J952" s="10"/>
      <c r="K952" s="16"/>
      <c r="L952" s="10"/>
      <c r="M952" s="10"/>
      <c r="N952" s="10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>
      <c r="A953" s="16"/>
      <c r="B953" s="16"/>
      <c r="C953" s="16"/>
      <c r="D953" s="16"/>
      <c r="E953" s="16"/>
      <c r="F953" s="39"/>
      <c r="G953" s="39"/>
      <c r="H953" s="10"/>
      <c r="I953" s="10"/>
      <c r="J953" s="10"/>
      <c r="K953" s="16"/>
      <c r="L953" s="10"/>
      <c r="M953" s="10"/>
      <c r="N953" s="10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>
      <c r="A954" s="16"/>
      <c r="B954" s="16"/>
      <c r="C954" s="16"/>
      <c r="D954" s="16"/>
      <c r="E954" s="16"/>
      <c r="F954" s="39"/>
      <c r="G954" s="39"/>
      <c r="H954" s="10"/>
      <c r="I954" s="10"/>
      <c r="J954" s="10"/>
      <c r="K954" s="16"/>
      <c r="L954" s="10"/>
      <c r="M954" s="10"/>
      <c r="N954" s="10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>
      <c r="A955" s="16"/>
      <c r="B955" s="16"/>
      <c r="C955" s="16"/>
      <c r="D955" s="16"/>
      <c r="E955" s="16"/>
      <c r="F955" s="39"/>
      <c r="G955" s="39"/>
      <c r="H955" s="10"/>
      <c r="I955" s="10"/>
      <c r="J955" s="10"/>
      <c r="K955" s="16"/>
      <c r="L955" s="10"/>
      <c r="M955" s="10"/>
      <c r="N955" s="10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>
      <c r="A956" s="16"/>
      <c r="B956" s="16"/>
      <c r="C956" s="16"/>
      <c r="D956" s="16"/>
      <c r="E956" s="16"/>
      <c r="F956" s="39"/>
      <c r="G956" s="39"/>
      <c r="H956" s="10"/>
      <c r="I956" s="10"/>
      <c r="J956" s="10"/>
      <c r="K956" s="16"/>
      <c r="L956" s="10"/>
      <c r="M956" s="10"/>
      <c r="N956" s="10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>
      <c r="A957" s="16"/>
      <c r="B957" s="16"/>
      <c r="C957" s="16"/>
      <c r="D957" s="16"/>
      <c r="E957" s="16"/>
      <c r="F957" s="39"/>
      <c r="G957" s="39"/>
      <c r="H957" s="10"/>
      <c r="I957" s="10"/>
      <c r="J957" s="10"/>
      <c r="K957" s="16"/>
      <c r="L957" s="10"/>
      <c r="M957" s="10"/>
      <c r="N957" s="10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>
      <c r="A958" s="16"/>
      <c r="B958" s="16"/>
      <c r="C958" s="16"/>
      <c r="D958" s="16"/>
      <c r="E958" s="16"/>
      <c r="F958" s="39"/>
      <c r="G958" s="39"/>
      <c r="H958" s="10"/>
      <c r="I958" s="10"/>
      <c r="J958" s="10"/>
      <c r="K958" s="16"/>
      <c r="L958" s="10"/>
      <c r="M958" s="10"/>
      <c r="N958" s="10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>
      <c r="A959" s="16"/>
      <c r="B959" s="16"/>
      <c r="C959" s="16"/>
      <c r="D959" s="16"/>
      <c r="E959" s="16"/>
      <c r="F959" s="39"/>
      <c r="G959" s="39"/>
      <c r="H959" s="10"/>
      <c r="I959" s="10"/>
      <c r="J959" s="10"/>
      <c r="K959" s="16"/>
      <c r="L959" s="10"/>
      <c r="M959" s="10"/>
      <c r="N959" s="10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>
      <c r="A960" s="16"/>
      <c r="B960" s="16"/>
      <c r="C960" s="16"/>
      <c r="D960" s="16"/>
      <c r="E960" s="16"/>
      <c r="F960" s="39"/>
      <c r="G960" s="39"/>
      <c r="H960" s="10"/>
      <c r="I960" s="10"/>
      <c r="J960" s="10"/>
      <c r="K960" s="16"/>
      <c r="L960" s="10"/>
      <c r="M960" s="10"/>
      <c r="N960" s="10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>
      <c r="A961" s="16"/>
      <c r="B961" s="16"/>
      <c r="C961" s="16"/>
      <c r="D961" s="16"/>
      <c r="E961" s="16"/>
      <c r="F961" s="39"/>
      <c r="G961" s="39"/>
      <c r="H961" s="10"/>
      <c r="I961" s="10"/>
      <c r="J961" s="10"/>
      <c r="K961" s="16"/>
      <c r="L961" s="10"/>
      <c r="M961" s="10"/>
      <c r="N961" s="10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>
      <c r="A962" s="16"/>
      <c r="B962" s="16"/>
      <c r="C962" s="16"/>
      <c r="D962" s="16"/>
      <c r="E962" s="16"/>
      <c r="F962" s="39"/>
      <c r="G962" s="39"/>
      <c r="H962" s="10"/>
      <c r="I962" s="10"/>
      <c r="J962" s="10"/>
      <c r="K962" s="16"/>
      <c r="L962" s="10"/>
      <c r="M962" s="10"/>
      <c r="N962" s="10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>
      <c r="A963" s="16"/>
      <c r="B963" s="16"/>
      <c r="C963" s="16"/>
      <c r="D963" s="16"/>
      <c r="E963" s="16"/>
      <c r="F963" s="39"/>
      <c r="G963" s="39"/>
      <c r="H963" s="10"/>
      <c r="I963" s="10"/>
      <c r="J963" s="10"/>
      <c r="K963" s="16"/>
      <c r="L963" s="10"/>
      <c r="M963" s="10"/>
      <c r="N963" s="10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>
      <c r="A964" s="16"/>
      <c r="B964" s="16"/>
      <c r="C964" s="16"/>
      <c r="D964" s="16"/>
      <c r="E964" s="16"/>
      <c r="F964" s="39"/>
      <c r="G964" s="39"/>
      <c r="H964" s="10"/>
      <c r="I964" s="10"/>
      <c r="J964" s="10"/>
      <c r="K964" s="16"/>
      <c r="L964" s="10"/>
      <c r="M964" s="10"/>
      <c r="N964" s="10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>
      <c r="A965" s="16"/>
      <c r="B965" s="16"/>
      <c r="C965" s="16"/>
      <c r="D965" s="16"/>
      <c r="E965" s="16"/>
      <c r="F965" s="39"/>
      <c r="G965" s="39"/>
      <c r="H965" s="10"/>
      <c r="I965" s="10"/>
      <c r="J965" s="10"/>
      <c r="K965" s="16"/>
      <c r="L965" s="10"/>
      <c r="M965" s="10"/>
      <c r="N965" s="10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>
      <c r="A966" s="16"/>
      <c r="B966" s="16"/>
      <c r="C966" s="16"/>
      <c r="D966" s="16"/>
      <c r="E966" s="16"/>
      <c r="F966" s="39"/>
      <c r="G966" s="39"/>
      <c r="H966" s="10"/>
      <c r="I966" s="10"/>
      <c r="J966" s="10"/>
      <c r="K966" s="16"/>
      <c r="L966" s="10"/>
      <c r="M966" s="10"/>
      <c r="N966" s="10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>
      <c r="A967" s="16"/>
      <c r="B967" s="16"/>
      <c r="C967" s="16"/>
      <c r="D967" s="16"/>
      <c r="E967" s="16"/>
      <c r="F967" s="39"/>
      <c r="G967" s="39"/>
      <c r="H967" s="10"/>
      <c r="I967" s="10"/>
      <c r="J967" s="10"/>
      <c r="K967" s="16"/>
      <c r="L967" s="10"/>
      <c r="M967" s="10"/>
      <c r="N967" s="10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>
      <c r="A968" s="16"/>
      <c r="B968" s="16"/>
      <c r="C968" s="16"/>
      <c r="D968" s="16"/>
      <c r="E968" s="16"/>
      <c r="F968" s="39"/>
      <c r="G968" s="39"/>
      <c r="H968" s="10"/>
      <c r="I968" s="10"/>
      <c r="J968" s="10"/>
      <c r="K968" s="16"/>
      <c r="L968" s="10"/>
      <c r="M968" s="10"/>
      <c r="N968" s="10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>
      <c r="A969" s="16"/>
      <c r="B969" s="16"/>
      <c r="C969" s="16"/>
      <c r="D969" s="16"/>
      <c r="E969" s="16"/>
      <c r="F969" s="39"/>
      <c r="G969" s="39"/>
      <c r="H969" s="10"/>
      <c r="I969" s="10"/>
      <c r="J969" s="10"/>
      <c r="K969" s="16"/>
      <c r="L969" s="10"/>
      <c r="M969" s="10"/>
      <c r="N969" s="10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>
      <c r="A970" s="16"/>
      <c r="B970" s="16"/>
      <c r="C970" s="16"/>
      <c r="D970" s="16"/>
      <c r="E970" s="16"/>
      <c r="F970" s="39"/>
      <c r="G970" s="39"/>
      <c r="H970" s="10"/>
      <c r="I970" s="10"/>
      <c r="J970" s="10"/>
      <c r="K970" s="16"/>
      <c r="L970" s="10"/>
      <c r="M970" s="10"/>
      <c r="N970" s="10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>
      <c r="A971" s="16"/>
      <c r="B971" s="16"/>
      <c r="C971" s="16"/>
      <c r="D971" s="16"/>
      <c r="E971" s="16"/>
      <c r="F971" s="39"/>
      <c r="G971" s="39"/>
      <c r="H971" s="10"/>
      <c r="I971" s="10"/>
      <c r="J971" s="10"/>
      <c r="K971" s="16"/>
      <c r="L971" s="10"/>
      <c r="M971" s="10"/>
      <c r="N971" s="10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>
      <c r="A972" s="16"/>
      <c r="B972" s="16"/>
      <c r="C972" s="16"/>
      <c r="D972" s="16"/>
      <c r="E972" s="16"/>
      <c r="F972" s="39"/>
      <c r="G972" s="39"/>
      <c r="H972" s="10"/>
      <c r="I972" s="10"/>
      <c r="J972" s="10"/>
      <c r="K972" s="16"/>
      <c r="L972" s="10"/>
      <c r="M972" s="10"/>
      <c r="N972" s="10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>
      <c r="A973" s="16"/>
      <c r="B973" s="16"/>
      <c r="C973" s="16"/>
      <c r="D973" s="16"/>
      <c r="E973" s="16"/>
      <c r="F973" s="39"/>
      <c r="G973" s="39"/>
      <c r="H973" s="10"/>
      <c r="I973" s="10"/>
      <c r="J973" s="10"/>
      <c r="K973" s="16"/>
      <c r="L973" s="10"/>
      <c r="M973" s="10"/>
      <c r="N973" s="10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>
      <c r="A974" s="16"/>
      <c r="B974" s="16"/>
      <c r="C974" s="16"/>
      <c r="D974" s="16"/>
      <c r="E974" s="16"/>
      <c r="F974" s="39"/>
      <c r="G974" s="39"/>
      <c r="H974" s="10"/>
      <c r="I974" s="10"/>
      <c r="J974" s="10"/>
      <c r="K974" s="16"/>
      <c r="L974" s="10"/>
      <c r="M974" s="10"/>
      <c r="N974" s="10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>
      <c r="A975" s="16"/>
      <c r="B975" s="16"/>
      <c r="C975" s="16"/>
      <c r="D975" s="16"/>
      <c r="E975" s="16"/>
      <c r="F975" s="39"/>
      <c r="G975" s="39"/>
      <c r="H975" s="10"/>
      <c r="I975" s="10"/>
      <c r="J975" s="10"/>
      <c r="K975" s="16"/>
      <c r="L975" s="10"/>
      <c r="M975" s="10"/>
      <c r="N975" s="10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>
      <c r="A976" s="16"/>
      <c r="B976" s="16"/>
      <c r="C976" s="16"/>
      <c r="D976" s="16"/>
      <c r="E976" s="16"/>
      <c r="F976" s="39"/>
      <c r="G976" s="39"/>
      <c r="H976" s="10"/>
      <c r="I976" s="10"/>
      <c r="J976" s="10"/>
      <c r="K976" s="16"/>
      <c r="L976" s="10"/>
      <c r="M976" s="10"/>
      <c r="N976" s="10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>
      <c r="A977" s="16"/>
      <c r="B977" s="16"/>
      <c r="C977" s="16"/>
      <c r="D977" s="16"/>
      <c r="E977" s="16"/>
      <c r="F977" s="39"/>
      <c r="G977" s="39"/>
      <c r="H977" s="10"/>
      <c r="I977" s="10"/>
      <c r="J977" s="10"/>
      <c r="K977" s="16"/>
      <c r="L977" s="10"/>
      <c r="M977" s="10"/>
      <c r="N977" s="10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>
      <c r="A978" s="16"/>
      <c r="B978" s="16"/>
      <c r="C978" s="16"/>
      <c r="D978" s="16"/>
      <c r="E978" s="16"/>
      <c r="F978" s="39"/>
      <c r="G978" s="39"/>
      <c r="H978" s="10"/>
      <c r="I978" s="10"/>
      <c r="J978" s="10"/>
      <c r="K978" s="16"/>
      <c r="L978" s="10"/>
      <c r="M978" s="10"/>
      <c r="N978" s="10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>
      <c r="A979" s="16"/>
      <c r="B979" s="16"/>
      <c r="C979" s="16"/>
      <c r="D979" s="16"/>
      <c r="E979" s="16"/>
      <c r="F979" s="39"/>
      <c r="G979" s="39"/>
      <c r="H979" s="10"/>
      <c r="I979" s="10"/>
      <c r="J979" s="10"/>
      <c r="K979" s="16"/>
      <c r="L979" s="10"/>
      <c r="M979" s="10"/>
      <c r="N979" s="10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>
      <c r="A980" s="16"/>
      <c r="B980" s="16"/>
      <c r="C980" s="16"/>
      <c r="D980" s="16"/>
      <c r="E980" s="16"/>
      <c r="F980" s="39"/>
      <c r="G980" s="39"/>
      <c r="H980" s="10"/>
      <c r="I980" s="10"/>
      <c r="J980" s="10"/>
      <c r="K980" s="16"/>
      <c r="L980" s="10"/>
      <c r="M980" s="10"/>
      <c r="N980" s="10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>
      <c r="A981" s="16"/>
      <c r="B981" s="16"/>
      <c r="C981" s="16"/>
      <c r="D981" s="16"/>
      <c r="E981" s="16"/>
      <c r="F981" s="39"/>
      <c r="G981" s="39"/>
      <c r="H981" s="10"/>
      <c r="I981" s="10"/>
      <c r="J981" s="10"/>
      <c r="K981" s="16"/>
      <c r="L981" s="10"/>
      <c r="M981" s="10"/>
      <c r="N981" s="10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>
      <c r="A982" s="16"/>
      <c r="B982" s="16"/>
      <c r="C982" s="16"/>
      <c r="D982" s="16"/>
      <c r="E982" s="16"/>
      <c r="F982" s="39"/>
      <c r="G982" s="39"/>
      <c r="H982" s="10"/>
      <c r="I982" s="10"/>
      <c r="J982" s="10"/>
      <c r="K982" s="16"/>
      <c r="L982" s="10"/>
      <c r="M982" s="10"/>
      <c r="N982" s="10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>
      <c r="A983" s="16"/>
      <c r="B983" s="16"/>
      <c r="C983" s="16"/>
      <c r="D983" s="16"/>
      <c r="E983" s="16"/>
      <c r="F983" s="39"/>
      <c r="G983" s="39"/>
      <c r="H983" s="10"/>
      <c r="I983" s="10"/>
      <c r="J983" s="10"/>
      <c r="K983" s="16"/>
      <c r="L983" s="10"/>
      <c r="M983" s="10"/>
      <c r="N983" s="10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>
      <c r="A984" s="16"/>
      <c r="B984" s="16"/>
      <c r="C984" s="16"/>
      <c r="D984" s="16"/>
      <c r="E984" s="16"/>
      <c r="F984" s="39"/>
      <c r="G984" s="39"/>
      <c r="H984" s="10"/>
      <c r="I984" s="10"/>
      <c r="J984" s="10"/>
      <c r="K984" s="16"/>
      <c r="L984" s="10"/>
      <c r="M984" s="10"/>
      <c r="N984" s="10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>
      <c r="A985" s="16"/>
      <c r="B985" s="16"/>
      <c r="C985" s="16"/>
      <c r="D985" s="16"/>
      <c r="E985" s="16"/>
      <c r="F985" s="39"/>
      <c r="G985" s="39"/>
      <c r="H985" s="10"/>
      <c r="I985" s="10"/>
      <c r="J985" s="10"/>
      <c r="K985" s="16"/>
      <c r="L985" s="10"/>
      <c r="M985" s="10"/>
      <c r="N985" s="10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>
      <c r="A986" s="16"/>
      <c r="B986" s="16"/>
      <c r="C986" s="16"/>
      <c r="D986" s="16"/>
      <c r="E986" s="16"/>
      <c r="F986" s="39"/>
      <c r="G986" s="39"/>
      <c r="H986" s="10"/>
      <c r="I986" s="10"/>
      <c r="J986" s="10"/>
      <c r="K986" s="16"/>
      <c r="L986" s="10"/>
      <c r="M986" s="10"/>
      <c r="N986" s="10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>
      <c r="A987" s="16"/>
      <c r="B987" s="16"/>
      <c r="C987" s="16"/>
      <c r="D987" s="16"/>
      <c r="E987" s="16"/>
      <c r="F987" s="39"/>
      <c r="G987" s="39"/>
      <c r="H987" s="10"/>
      <c r="I987" s="10"/>
      <c r="J987" s="10"/>
      <c r="K987" s="16"/>
      <c r="L987" s="10"/>
      <c r="M987" s="10"/>
      <c r="N987" s="10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>
      <c r="A988" s="16"/>
      <c r="B988" s="16"/>
      <c r="C988" s="16"/>
      <c r="D988" s="16"/>
      <c r="E988" s="16"/>
      <c r="F988" s="39"/>
      <c r="G988" s="39"/>
      <c r="H988" s="10"/>
      <c r="I988" s="10"/>
      <c r="J988" s="10"/>
      <c r="K988" s="16"/>
      <c r="L988" s="10"/>
      <c r="M988" s="10"/>
      <c r="N988" s="10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>
      <c r="A989" s="16"/>
      <c r="B989" s="16"/>
      <c r="C989" s="16"/>
      <c r="D989" s="16"/>
      <c r="E989" s="16"/>
      <c r="F989" s="39"/>
      <c r="G989" s="39"/>
      <c r="H989" s="10"/>
      <c r="I989" s="10"/>
      <c r="J989" s="10"/>
      <c r="K989" s="16"/>
      <c r="L989" s="10"/>
      <c r="M989" s="10"/>
      <c r="N989" s="10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>
      <c r="A990" s="16"/>
      <c r="B990" s="16"/>
      <c r="C990" s="16"/>
      <c r="D990" s="16"/>
      <c r="E990" s="16"/>
      <c r="F990" s="39"/>
      <c r="G990" s="39"/>
      <c r="H990" s="10"/>
      <c r="I990" s="10"/>
      <c r="J990" s="10"/>
      <c r="K990" s="16"/>
      <c r="L990" s="10"/>
      <c r="M990" s="10"/>
      <c r="N990" s="10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>
      <c r="A991" s="16"/>
      <c r="B991" s="16"/>
      <c r="C991" s="16"/>
      <c r="D991" s="16"/>
      <c r="E991" s="16"/>
      <c r="F991" s="39"/>
      <c r="G991" s="39"/>
      <c r="H991" s="10"/>
      <c r="I991" s="10"/>
      <c r="J991" s="10"/>
      <c r="K991" s="16"/>
      <c r="L991" s="10"/>
      <c r="M991" s="10"/>
      <c r="N991" s="10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>
      <c r="A992" s="16"/>
      <c r="B992" s="16"/>
      <c r="C992" s="16"/>
      <c r="D992" s="16"/>
      <c r="E992" s="16"/>
      <c r="F992" s="39"/>
      <c r="G992" s="39"/>
      <c r="H992" s="10"/>
      <c r="I992" s="10"/>
      <c r="J992" s="10"/>
      <c r="K992" s="16"/>
      <c r="L992" s="10"/>
      <c r="M992" s="10"/>
      <c r="N992" s="10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>
      <c r="A993" s="16"/>
      <c r="B993" s="16"/>
      <c r="C993" s="16"/>
      <c r="D993" s="16"/>
      <c r="E993" s="16"/>
      <c r="F993" s="39"/>
      <c r="G993" s="39"/>
      <c r="H993" s="10"/>
      <c r="I993" s="10"/>
      <c r="J993" s="10"/>
      <c r="K993" s="16"/>
      <c r="L993" s="10"/>
      <c r="M993" s="10"/>
      <c r="N993" s="10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>
      <c r="A994" s="16"/>
      <c r="B994" s="16"/>
      <c r="C994" s="16"/>
      <c r="D994" s="16"/>
      <c r="E994" s="16"/>
      <c r="F994" s="39"/>
      <c r="G994" s="39"/>
      <c r="H994" s="10"/>
      <c r="I994" s="10"/>
      <c r="J994" s="10"/>
      <c r="K994" s="16"/>
      <c r="L994" s="10"/>
      <c r="M994" s="10"/>
      <c r="N994" s="10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>
      <c r="A995" s="16"/>
      <c r="B995" s="16"/>
      <c r="C995" s="16"/>
      <c r="D995" s="16"/>
      <c r="E995" s="16"/>
      <c r="F995" s="39"/>
      <c r="G995" s="39"/>
      <c r="H995" s="10"/>
      <c r="I995" s="10"/>
      <c r="J995" s="10"/>
      <c r="K995" s="16"/>
      <c r="L995" s="10"/>
      <c r="M995" s="10"/>
      <c r="N995" s="10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>
      <c r="A996" s="16"/>
      <c r="B996" s="16"/>
      <c r="C996" s="16"/>
      <c r="D996" s="16"/>
      <c r="E996" s="16"/>
      <c r="F996" s="39"/>
      <c r="G996" s="39"/>
      <c r="H996" s="10"/>
      <c r="I996" s="10"/>
      <c r="J996" s="10"/>
      <c r="K996" s="16"/>
      <c r="L996" s="10"/>
      <c r="M996" s="10"/>
      <c r="N996" s="10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>
      <c r="A997" s="16"/>
      <c r="B997" s="16"/>
      <c r="C997" s="16"/>
      <c r="D997" s="16"/>
      <c r="E997" s="16"/>
      <c r="F997" s="39"/>
      <c r="G997" s="39"/>
      <c r="H997" s="10"/>
      <c r="I997" s="10"/>
      <c r="J997" s="10"/>
      <c r="K997" s="16"/>
      <c r="L997" s="10"/>
      <c r="M997" s="10"/>
      <c r="N997" s="10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>
      <c r="A998" s="16"/>
      <c r="B998" s="16"/>
      <c r="C998" s="16"/>
      <c r="D998" s="16"/>
      <c r="E998" s="16"/>
      <c r="F998" s="39"/>
      <c r="G998" s="39"/>
      <c r="H998" s="10"/>
      <c r="I998" s="10"/>
      <c r="J998" s="10"/>
      <c r="K998" s="16"/>
      <c r="L998" s="10"/>
      <c r="M998" s="10"/>
      <c r="N998" s="10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>
      <c r="A999" s="16"/>
      <c r="B999" s="16"/>
      <c r="C999" s="16"/>
      <c r="D999" s="16"/>
      <c r="E999" s="16"/>
      <c r="F999" s="39"/>
      <c r="G999" s="39"/>
      <c r="H999" s="10"/>
      <c r="I999" s="10"/>
      <c r="J999" s="10"/>
      <c r="K999" s="16"/>
      <c r="L999" s="10"/>
      <c r="M999" s="10"/>
      <c r="N999" s="10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>
      <c r="A1000" s="16"/>
      <c r="B1000" s="16"/>
      <c r="C1000" s="16"/>
      <c r="D1000" s="16"/>
      <c r="E1000" s="16"/>
      <c r="F1000" s="39"/>
      <c r="G1000" s="39"/>
      <c r="H1000" s="10"/>
      <c r="I1000" s="10"/>
      <c r="J1000" s="10"/>
      <c r="K1000" s="16"/>
      <c r="L1000" s="10"/>
      <c r="M1000" s="10"/>
      <c r="N1000" s="10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2.75" customHeight="1">
      <c r="A1001" s="16"/>
      <c r="B1001" s="16"/>
      <c r="C1001" s="16"/>
      <c r="D1001" s="16"/>
      <c r="E1001" s="16"/>
      <c r="F1001" s="39"/>
      <c r="G1001" s="39"/>
      <c r="H1001" s="10"/>
      <c r="I1001" s="10"/>
      <c r="J1001" s="10"/>
      <c r="K1001" s="16"/>
      <c r="L1001" s="10"/>
      <c r="M1001" s="10"/>
      <c r="N1001" s="10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2.75" customHeight="1">
      <c r="A1002" s="16"/>
      <c r="B1002" s="16"/>
      <c r="C1002" s="16"/>
      <c r="D1002" s="16"/>
      <c r="E1002" s="16"/>
      <c r="F1002" s="39"/>
      <c r="G1002" s="39"/>
      <c r="H1002" s="10"/>
      <c r="I1002" s="10"/>
      <c r="J1002" s="10"/>
      <c r="K1002" s="16"/>
      <c r="L1002" s="10"/>
      <c r="M1002" s="10"/>
      <c r="N1002" s="10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ht="12.75" customHeight="1">
      <c r="A1003" s="16"/>
      <c r="B1003" s="16"/>
      <c r="C1003" s="16"/>
      <c r="D1003" s="16"/>
      <c r="E1003" s="16"/>
      <c r="F1003" s="39"/>
      <c r="G1003" s="39"/>
      <c r="H1003" s="10"/>
      <c r="I1003" s="10"/>
      <c r="J1003" s="10"/>
      <c r="K1003" s="16"/>
      <c r="L1003" s="10"/>
      <c r="M1003" s="10"/>
      <c r="N1003" s="10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ht="12.75" customHeight="1">
      <c r="A1004" s="16"/>
      <c r="B1004" s="16"/>
      <c r="C1004" s="16"/>
      <c r="D1004" s="16"/>
      <c r="E1004" s="16"/>
      <c r="F1004" s="39"/>
      <c r="G1004" s="39"/>
      <c r="H1004" s="10"/>
      <c r="I1004" s="10"/>
      <c r="J1004" s="10"/>
      <c r="K1004" s="16"/>
      <c r="L1004" s="10"/>
      <c r="M1004" s="10"/>
      <c r="N1004" s="10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</sheetData>
  <hyperlinks>
    <hyperlink ref="K2" r:id="rId1" xr:uid="{00000000-0004-0000-0100-000000000000}"/>
    <hyperlink ref="K3" r:id="rId2" xr:uid="{00000000-0004-0000-0100-000001000000}"/>
    <hyperlink ref="K4" r:id="rId3" xr:uid="{00000000-0004-0000-0100-000002000000}"/>
    <hyperlink ref="K5" r:id="rId4" xr:uid="{00000000-0004-0000-0100-000003000000}"/>
    <hyperlink ref="K6" r:id="rId5" xr:uid="{00000000-0004-0000-0100-000004000000}"/>
    <hyperlink ref="K7" r:id="rId6" xr:uid="{00000000-0004-0000-0100-000005000000}"/>
    <hyperlink ref="K8" r:id="rId7" xr:uid="{00000000-0004-0000-0100-000006000000}"/>
    <hyperlink ref="K13" r:id="rId8" xr:uid="{00000000-0004-0000-0100-000007000000}"/>
    <hyperlink ref="K19" r:id="rId9" xr:uid="{00000000-0004-0000-0100-000008000000}"/>
    <hyperlink ref="K20" r:id="rId10" xr:uid="{00000000-0004-0000-0100-000009000000}"/>
    <hyperlink ref="K21" r:id="rId11" xr:uid="{00000000-0004-0000-0100-00000A000000}"/>
    <hyperlink ref="K23" r:id="rId12" xr:uid="{00000000-0004-0000-0100-00000B000000}"/>
    <hyperlink ref="K25" r:id="rId13" xr:uid="{00000000-0004-0000-0100-00000C000000}"/>
    <hyperlink ref="K26" r:id="rId14" xr:uid="{00000000-0004-0000-0100-00000D000000}"/>
    <hyperlink ref="K27" r:id="rId15" xr:uid="{00000000-0004-0000-0100-00000E000000}"/>
    <hyperlink ref="K28" r:id="rId16" xr:uid="{00000000-0004-0000-0100-00000F000000}"/>
    <hyperlink ref="K32" r:id="rId17" xr:uid="{00000000-0004-0000-0100-000010000000}"/>
    <hyperlink ref="K40" r:id="rId18" xr:uid="{00000000-0004-0000-0100-000011000000}"/>
    <hyperlink ref="K42" r:id="rId19" xr:uid="{00000000-0004-0000-0100-000012000000}"/>
    <hyperlink ref="K43" r:id="rId20" xr:uid="{00000000-0004-0000-0100-000013000000}"/>
    <hyperlink ref="K44" r:id="rId21" xr:uid="{00000000-0004-0000-0100-000014000000}"/>
    <hyperlink ref="K45" r:id="rId22" xr:uid="{00000000-0004-0000-0100-000015000000}"/>
    <hyperlink ref="K46" r:id="rId23" xr:uid="{00000000-0004-0000-0100-000016000000}"/>
    <hyperlink ref="K47" r:id="rId24" xr:uid="{00000000-0004-0000-0100-000017000000}"/>
    <hyperlink ref="K48" r:id="rId25" xr:uid="{00000000-0004-0000-0100-000018000000}"/>
    <hyperlink ref="K49" r:id="rId26" xr:uid="{00000000-0004-0000-0100-000019000000}"/>
    <hyperlink ref="K50" r:id="rId27" xr:uid="{00000000-0004-0000-0100-00001A000000}"/>
    <hyperlink ref="K51" r:id="rId28" xr:uid="{00000000-0004-0000-0100-00001B000000}"/>
    <hyperlink ref="K53" r:id="rId29" xr:uid="{00000000-0004-0000-0100-00001C000000}"/>
    <hyperlink ref="K55" r:id="rId30" xr:uid="{00000000-0004-0000-0100-00001D000000}"/>
    <hyperlink ref="K57" r:id="rId31" xr:uid="{00000000-0004-0000-0100-00001E000000}"/>
    <hyperlink ref="K73" r:id="rId32" xr:uid="{00000000-0004-0000-0100-00001F000000}"/>
    <hyperlink ref="K87" r:id="rId33" xr:uid="{00000000-0004-0000-0100-000020000000}"/>
    <hyperlink ref="K88" r:id="rId34" xr:uid="{00000000-0004-0000-0100-000021000000}"/>
    <hyperlink ref="K89" r:id="rId35" xr:uid="{00000000-0004-0000-0100-000022000000}"/>
    <hyperlink ref="K90" r:id="rId36" xr:uid="{00000000-0004-0000-0100-000023000000}"/>
    <hyperlink ref="K91" r:id="rId37" xr:uid="{00000000-0004-0000-0100-000024000000}"/>
    <hyperlink ref="K92" r:id="rId38" xr:uid="{00000000-0004-0000-0100-000025000000}"/>
    <hyperlink ref="K93" r:id="rId39" xr:uid="{00000000-0004-0000-0100-000026000000}"/>
    <hyperlink ref="K94" r:id="rId40" xr:uid="{00000000-0004-0000-0100-000027000000}"/>
    <hyperlink ref="K95" r:id="rId41" xr:uid="{00000000-0004-0000-0100-000028000000}"/>
    <hyperlink ref="K96" r:id="rId42" xr:uid="{00000000-0004-0000-0100-000029000000}"/>
    <hyperlink ref="K99" r:id="rId43" xr:uid="{00000000-0004-0000-0100-00002A000000}"/>
    <hyperlink ref="K100" r:id="rId44" xr:uid="{00000000-0004-0000-0100-00002B000000}"/>
    <hyperlink ref="K102" r:id="rId45" xr:uid="{00000000-0004-0000-0100-00002C000000}"/>
    <hyperlink ref="K31" r:id="rId46" display="https://www.thgeyer.com/lab/shop/catalog/search/search.action?model.query=7695101" xr:uid="{906D6338-BE32-4F4A-8BBF-5F412C6A0CB7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99"/>
  <sheetViews>
    <sheetView workbookViewId="0">
      <selection activeCell="B2" sqref="B2:B27"/>
    </sheetView>
  </sheetViews>
  <sheetFormatPr defaultColWidth="12.7265625" defaultRowHeight="15" customHeight="1"/>
  <cols>
    <col min="1" max="1" width="14.26953125" customWidth="1"/>
    <col min="2" max="3" width="38.7265625" customWidth="1"/>
    <col min="4" max="4" width="86.26953125" customWidth="1"/>
    <col min="5" max="5" width="8.7265625" style="185" customWidth="1"/>
    <col min="6" max="29" width="8.7265625" customWidth="1"/>
  </cols>
  <sheetData>
    <row r="1" spans="1:31" ht="12.75" customHeight="1">
      <c r="A1" s="38" t="s">
        <v>793</v>
      </c>
      <c r="B1" s="29" t="s">
        <v>794</v>
      </c>
      <c r="C1" s="29" t="s">
        <v>447</v>
      </c>
      <c r="D1" s="188" t="s">
        <v>956</v>
      </c>
      <c r="E1" s="184" t="s">
        <v>795</v>
      </c>
      <c r="F1" s="38" t="s">
        <v>796</v>
      </c>
      <c r="G1" s="38" t="s">
        <v>797</v>
      </c>
      <c r="H1" s="38" t="s">
        <v>798</v>
      </c>
      <c r="I1" s="38" t="s">
        <v>799</v>
      </c>
      <c r="J1" s="38" t="s">
        <v>800</v>
      </c>
      <c r="K1" s="38" t="s">
        <v>801</v>
      </c>
      <c r="L1" s="38" t="s">
        <v>802</v>
      </c>
      <c r="M1" s="38" t="s">
        <v>803</v>
      </c>
      <c r="N1" s="38" t="s">
        <v>804</v>
      </c>
      <c r="O1" s="38" t="s">
        <v>805</v>
      </c>
      <c r="P1" s="38" t="s">
        <v>806</v>
      </c>
      <c r="Q1" s="38" t="s">
        <v>807</v>
      </c>
      <c r="R1" s="38" t="s">
        <v>808</v>
      </c>
      <c r="S1" s="38" t="s">
        <v>809</v>
      </c>
      <c r="T1" s="38" t="s">
        <v>810</v>
      </c>
      <c r="U1" s="38" t="s">
        <v>811</v>
      </c>
      <c r="V1" s="38" t="s">
        <v>812</v>
      </c>
      <c r="W1" s="38" t="s">
        <v>813</v>
      </c>
      <c r="X1" s="38" t="s">
        <v>814</v>
      </c>
      <c r="Y1" s="38" t="s">
        <v>815</v>
      </c>
      <c r="Z1" s="38" t="s">
        <v>816</v>
      </c>
      <c r="AA1" s="38" t="s">
        <v>817</v>
      </c>
      <c r="AB1" s="38" t="s">
        <v>818</v>
      </c>
      <c r="AC1" s="38" t="s">
        <v>819</v>
      </c>
      <c r="AD1" s="38" t="s">
        <v>952</v>
      </c>
      <c r="AE1" s="38" t="s">
        <v>955</v>
      </c>
    </row>
    <row r="2" spans="1:31" ht="12.75" customHeight="1">
      <c r="A2" s="38" t="s">
        <v>821</v>
      </c>
      <c r="B2" s="29" t="s">
        <v>1015</v>
      </c>
      <c r="C2" s="189" t="s">
        <v>957</v>
      </c>
      <c r="D2" s="29" t="s">
        <v>820</v>
      </c>
      <c r="E2" s="201" t="s">
        <v>954</v>
      </c>
      <c r="F2" s="202" t="s">
        <v>953</v>
      </c>
      <c r="G2" s="194" t="s">
        <v>561</v>
      </c>
      <c r="H2" s="195" t="s">
        <v>753</v>
      </c>
      <c r="I2" s="195" t="s">
        <v>760</v>
      </c>
      <c r="J2" s="195" t="s">
        <v>765</v>
      </c>
      <c r="K2" s="194" t="s">
        <v>724</v>
      </c>
      <c r="L2" s="194" t="s">
        <v>729</v>
      </c>
      <c r="M2" s="194" t="s">
        <v>741</v>
      </c>
      <c r="N2" s="196" t="s">
        <v>645</v>
      </c>
      <c r="O2" s="196" t="s">
        <v>662</v>
      </c>
      <c r="P2" s="195" t="s">
        <v>747</v>
      </c>
      <c r="Q2" s="197" t="s">
        <v>605</v>
      </c>
      <c r="R2" s="197" t="s">
        <v>574</v>
      </c>
      <c r="S2" s="197" t="s">
        <v>601</v>
      </c>
      <c r="T2" s="194" t="s">
        <v>472</v>
      </c>
      <c r="U2" s="194" t="s">
        <v>773</v>
      </c>
      <c r="V2" s="199" t="s">
        <v>482</v>
      </c>
      <c r="W2" s="199" t="s">
        <v>499</v>
      </c>
      <c r="X2" s="200" t="s">
        <v>517</v>
      </c>
      <c r="Y2" s="200" t="s">
        <v>634</v>
      </c>
      <c r="Z2" s="200" t="s">
        <v>640</v>
      </c>
      <c r="AA2" s="200" t="s">
        <v>736</v>
      </c>
    </row>
    <row r="3" spans="1:31" ht="12.75" customHeight="1">
      <c r="A3" s="141" t="s">
        <v>822</v>
      </c>
      <c r="B3" s="99" t="s">
        <v>1016</v>
      </c>
      <c r="C3" s="190" t="s">
        <v>958</v>
      </c>
      <c r="D3" s="99" t="s">
        <v>823</v>
      </c>
      <c r="E3" s="201" t="s">
        <v>954</v>
      </c>
      <c r="F3" s="202" t="s">
        <v>953</v>
      </c>
      <c r="G3" s="194" t="s">
        <v>561</v>
      </c>
      <c r="H3" s="195" t="s">
        <v>753</v>
      </c>
      <c r="I3" s="196" t="s">
        <v>770</v>
      </c>
      <c r="J3" s="195" t="s">
        <v>747</v>
      </c>
      <c r="K3" s="197" t="s">
        <v>605</v>
      </c>
      <c r="L3" s="197" t="s">
        <v>574</v>
      </c>
      <c r="M3" s="197" t="s">
        <v>601</v>
      </c>
      <c r="N3" s="194" t="s">
        <v>472</v>
      </c>
      <c r="O3" s="194" t="s">
        <v>773</v>
      </c>
      <c r="P3" s="199" t="s">
        <v>482</v>
      </c>
      <c r="Q3" s="199" t="s">
        <v>499</v>
      </c>
      <c r="R3" s="178" t="s">
        <v>517</v>
      </c>
      <c r="S3" s="178" t="s">
        <v>634</v>
      </c>
      <c r="T3" s="178" t="s">
        <v>640</v>
      </c>
    </row>
    <row r="4" spans="1:31" ht="12.75" customHeight="1">
      <c r="A4" s="142" t="s">
        <v>824</v>
      </c>
      <c r="B4" s="41" t="s">
        <v>1017</v>
      </c>
      <c r="C4" s="191" t="s">
        <v>960</v>
      </c>
      <c r="D4" s="41" t="s">
        <v>825</v>
      </c>
      <c r="E4" s="201" t="s">
        <v>954</v>
      </c>
      <c r="F4" s="202" t="s">
        <v>953</v>
      </c>
      <c r="G4" s="194" t="s">
        <v>561</v>
      </c>
      <c r="H4" s="195" t="s">
        <v>753</v>
      </c>
      <c r="I4" s="195" t="s">
        <v>760</v>
      </c>
      <c r="J4" s="195" t="s">
        <v>765</v>
      </c>
      <c r="K4" s="194" t="s">
        <v>724</v>
      </c>
      <c r="L4" s="194" t="s">
        <v>729</v>
      </c>
      <c r="M4" s="194" t="s">
        <v>741</v>
      </c>
      <c r="N4" s="196" t="s">
        <v>654</v>
      </c>
      <c r="O4" s="196" t="s">
        <v>662</v>
      </c>
      <c r="P4" s="194" t="s">
        <v>551</v>
      </c>
      <c r="Q4" s="195" t="s">
        <v>747</v>
      </c>
      <c r="R4" s="197" t="s">
        <v>605</v>
      </c>
      <c r="S4" s="197" t="s">
        <v>574</v>
      </c>
      <c r="T4" s="197" t="s">
        <v>601</v>
      </c>
      <c r="U4" s="194" t="s">
        <v>472</v>
      </c>
      <c r="V4" s="194" t="s">
        <v>773</v>
      </c>
      <c r="W4" s="199" t="s">
        <v>482</v>
      </c>
      <c r="X4" s="199" t="s">
        <v>499</v>
      </c>
      <c r="Y4" s="200" t="s">
        <v>517</v>
      </c>
      <c r="Z4" s="200" t="s">
        <v>634</v>
      </c>
      <c r="AA4" s="200" t="s">
        <v>640</v>
      </c>
      <c r="AB4" s="200" t="s">
        <v>736</v>
      </c>
    </row>
    <row r="5" spans="1:31" ht="12.75" customHeight="1">
      <c r="A5" s="143" t="s">
        <v>826</v>
      </c>
      <c r="B5" s="134" t="s">
        <v>1018</v>
      </c>
      <c r="C5" s="192" t="s">
        <v>961</v>
      </c>
      <c r="D5" s="134" t="s">
        <v>827</v>
      </c>
      <c r="E5" s="201" t="s">
        <v>954</v>
      </c>
      <c r="F5" s="202" t="s">
        <v>953</v>
      </c>
      <c r="G5" s="194" t="s">
        <v>561</v>
      </c>
      <c r="H5" s="195" t="s">
        <v>753</v>
      </c>
      <c r="I5" s="195" t="s">
        <v>760</v>
      </c>
      <c r="J5" s="195" t="s">
        <v>765</v>
      </c>
      <c r="K5" s="194" t="s">
        <v>724</v>
      </c>
      <c r="L5" s="194" t="s">
        <v>729</v>
      </c>
      <c r="M5" s="194" t="s">
        <v>741</v>
      </c>
      <c r="N5" s="196" t="s">
        <v>654</v>
      </c>
      <c r="O5" s="196" t="s">
        <v>662</v>
      </c>
      <c r="P5" s="194" t="s">
        <v>551</v>
      </c>
      <c r="Q5" s="195" t="s">
        <v>747</v>
      </c>
      <c r="R5" s="197" t="s">
        <v>574</v>
      </c>
      <c r="S5" s="197" t="s">
        <v>601</v>
      </c>
      <c r="T5" s="197" t="s">
        <v>947</v>
      </c>
      <c r="U5" s="194" t="s">
        <v>472</v>
      </c>
      <c r="V5" s="194" t="s">
        <v>773</v>
      </c>
      <c r="W5" s="199" t="s">
        <v>482</v>
      </c>
      <c r="X5" s="199" t="s">
        <v>499</v>
      </c>
      <c r="Y5" s="200" t="s">
        <v>517</v>
      </c>
      <c r="Z5" s="200" t="s">
        <v>634</v>
      </c>
      <c r="AA5" s="200" t="s">
        <v>640</v>
      </c>
      <c r="AB5" s="200" t="s">
        <v>736</v>
      </c>
    </row>
    <row r="6" spans="1:31" ht="12.75" customHeight="1">
      <c r="A6" s="143" t="s">
        <v>828</v>
      </c>
      <c r="B6" s="134" t="s">
        <v>1019</v>
      </c>
      <c r="C6" s="192" t="s">
        <v>962</v>
      </c>
      <c r="D6" s="134" t="s">
        <v>829</v>
      </c>
      <c r="E6" s="201" t="s">
        <v>954</v>
      </c>
      <c r="F6" s="202" t="s">
        <v>953</v>
      </c>
      <c r="G6" s="194" t="s">
        <v>561</v>
      </c>
      <c r="H6" s="195" t="s">
        <v>753</v>
      </c>
      <c r="I6" s="195" t="s">
        <v>760</v>
      </c>
      <c r="J6" s="195" t="s">
        <v>765</v>
      </c>
      <c r="K6" s="194" t="s">
        <v>724</v>
      </c>
      <c r="L6" s="194" t="s">
        <v>729</v>
      </c>
      <c r="M6" s="194" t="s">
        <v>741</v>
      </c>
      <c r="N6" s="196" t="s">
        <v>654</v>
      </c>
      <c r="O6" s="196" t="s">
        <v>662</v>
      </c>
      <c r="P6" s="194" t="s">
        <v>551</v>
      </c>
      <c r="Q6" s="195" t="s">
        <v>747</v>
      </c>
      <c r="R6" s="197" t="s">
        <v>610</v>
      </c>
      <c r="S6" s="197" t="s">
        <v>574</v>
      </c>
      <c r="T6" s="197" t="s">
        <v>601</v>
      </c>
      <c r="U6" s="194" t="s">
        <v>472</v>
      </c>
      <c r="V6" s="194" t="s">
        <v>773</v>
      </c>
      <c r="W6" s="199" t="s">
        <v>482</v>
      </c>
      <c r="X6" s="199" t="s">
        <v>499</v>
      </c>
      <c r="Y6" s="200" t="s">
        <v>517</v>
      </c>
      <c r="Z6" s="200" t="s">
        <v>634</v>
      </c>
      <c r="AA6" s="200" t="s">
        <v>640</v>
      </c>
      <c r="AB6" s="200" t="s">
        <v>736</v>
      </c>
    </row>
    <row r="7" spans="1:31" ht="12.75" customHeight="1">
      <c r="A7" s="143" t="s">
        <v>830</v>
      </c>
      <c r="B7" s="134" t="s">
        <v>1020</v>
      </c>
      <c r="C7" s="192" t="s">
        <v>960</v>
      </c>
      <c r="D7" s="134" t="s">
        <v>831</v>
      </c>
      <c r="E7" s="201" t="s">
        <v>954</v>
      </c>
      <c r="F7" s="202" t="s">
        <v>953</v>
      </c>
      <c r="G7" s="194" t="s">
        <v>561</v>
      </c>
      <c r="H7" s="195" t="s">
        <v>753</v>
      </c>
      <c r="I7" s="195" t="s">
        <v>760</v>
      </c>
      <c r="J7" s="195" t="s">
        <v>765</v>
      </c>
      <c r="K7" s="194" t="s">
        <v>724</v>
      </c>
      <c r="L7" s="194" t="s">
        <v>729</v>
      </c>
      <c r="M7" s="194" t="s">
        <v>741</v>
      </c>
      <c r="N7" s="196" t="s">
        <v>654</v>
      </c>
      <c r="O7" s="196" t="s">
        <v>662</v>
      </c>
      <c r="P7" s="194" t="s">
        <v>551</v>
      </c>
      <c r="Q7" s="195" t="s">
        <v>747</v>
      </c>
      <c r="R7" s="197" t="s">
        <v>605</v>
      </c>
      <c r="S7" s="197" t="s">
        <v>574</v>
      </c>
      <c r="T7" s="197" t="s">
        <v>601</v>
      </c>
      <c r="U7" s="194" t="s">
        <v>472</v>
      </c>
      <c r="V7" s="194" t="s">
        <v>773</v>
      </c>
      <c r="W7" s="199" t="s">
        <v>482</v>
      </c>
      <c r="X7" s="199" t="s">
        <v>499</v>
      </c>
      <c r="Y7" s="200" t="s">
        <v>517</v>
      </c>
      <c r="Z7" s="200" t="s">
        <v>634</v>
      </c>
      <c r="AA7" s="200" t="s">
        <v>640</v>
      </c>
      <c r="AB7" s="200" t="s">
        <v>736</v>
      </c>
    </row>
    <row r="8" spans="1:31" ht="12.75" customHeight="1">
      <c r="A8" s="141" t="s">
        <v>832</v>
      </c>
      <c r="B8" s="99" t="s">
        <v>1021</v>
      </c>
      <c r="C8" s="190" t="s">
        <v>959</v>
      </c>
      <c r="D8" s="99" t="s">
        <v>833</v>
      </c>
      <c r="E8" s="201" t="s">
        <v>954</v>
      </c>
      <c r="F8" s="202" t="s">
        <v>953</v>
      </c>
      <c r="G8" s="194" t="s">
        <v>561</v>
      </c>
      <c r="H8" s="195" t="s">
        <v>753</v>
      </c>
      <c r="I8" s="196" t="s">
        <v>770</v>
      </c>
      <c r="J8" s="195" t="s">
        <v>747</v>
      </c>
      <c r="K8" s="197" t="s">
        <v>626</v>
      </c>
      <c r="L8" s="197" t="s">
        <v>614</v>
      </c>
      <c r="M8" s="197" t="s">
        <v>617</v>
      </c>
      <c r="N8" s="197" t="s">
        <v>621</v>
      </c>
      <c r="O8" s="194" t="s">
        <v>472</v>
      </c>
      <c r="P8" s="194" t="s">
        <v>773</v>
      </c>
      <c r="Q8" s="199" t="s">
        <v>482</v>
      </c>
      <c r="R8" s="199" t="s">
        <v>499</v>
      </c>
      <c r="S8" s="200" t="s">
        <v>517</v>
      </c>
      <c r="T8" s="200" t="s">
        <v>634</v>
      </c>
      <c r="U8" s="200" t="s">
        <v>640</v>
      </c>
    </row>
    <row r="9" spans="1:31" ht="12.75" customHeight="1">
      <c r="A9" s="142" t="s">
        <v>834</v>
      </c>
      <c r="B9" s="41" t="s">
        <v>1022</v>
      </c>
      <c r="C9" s="191" t="s">
        <v>963</v>
      </c>
      <c r="D9" s="41" t="s">
        <v>835</v>
      </c>
      <c r="E9" s="201" t="s">
        <v>954</v>
      </c>
      <c r="F9" s="202" t="s">
        <v>953</v>
      </c>
      <c r="G9" s="194" t="s">
        <v>561</v>
      </c>
      <c r="H9" s="195" t="s">
        <v>753</v>
      </c>
      <c r="I9" s="195" t="s">
        <v>760</v>
      </c>
      <c r="J9" s="195" t="s">
        <v>765</v>
      </c>
      <c r="K9" s="194" t="s">
        <v>724</v>
      </c>
      <c r="L9" s="194" t="s">
        <v>729</v>
      </c>
      <c r="M9" s="194" t="s">
        <v>741</v>
      </c>
      <c r="N9" s="196" t="s">
        <v>655</v>
      </c>
      <c r="O9" s="196" t="s">
        <v>662</v>
      </c>
      <c r="P9" s="194" t="s">
        <v>551</v>
      </c>
      <c r="Q9" s="195" t="s">
        <v>747</v>
      </c>
      <c r="R9" s="197" t="s">
        <v>605</v>
      </c>
      <c r="S9" s="197" t="s">
        <v>614</v>
      </c>
      <c r="T9" s="197" t="s">
        <v>617</v>
      </c>
      <c r="U9" s="197" t="s">
        <v>621</v>
      </c>
      <c r="V9" s="194" t="s">
        <v>472</v>
      </c>
      <c r="W9" s="194" t="s">
        <v>773</v>
      </c>
      <c r="X9" s="199" t="s">
        <v>482</v>
      </c>
      <c r="Y9" s="199" t="s">
        <v>499</v>
      </c>
      <c r="Z9" s="200" t="s">
        <v>517</v>
      </c>
      <c r="AA9" s="200" t="s">
        <v>634</v>
      </c>
      <c r="AB9" s="200" t="s">
        <v>640</v>
      </c>
      <c r="AC9" s="200" t="s">
        <v>736</v>
      </c>
    </row>
    <row r="10" spans="1:31" ht="12.75" customHeight="1">
      <c r="A10" s="144" t="s">
        <v>836</v>
      </c>
      <c r="B10" s="71" t="s">
        <v>1023</v>
      </c>
      <c r="C10" s="193" t="s">
        <v>964</v>
      </c>
      <c r="D10" s="71" t="s">
        <v>837</v>
      </c>
      <c r="E10" s="201" t="s">
        <v>954</v>
      </c>
      <c r="F10" s="202" t="s">
        <v>953</v>
      </c>
      <c r="G10" s="194" t="s">
        <v>561</v>
      </c>
      <c r="H10" s="195" t="s">
        <v>753</v>
      </c>
      <c r="I10" s="195" t="s">
        <v>760</v>
      </c>
      <c r="J10" s="195" t="s">
        <v>765</v>
      </c>
      <c r="K10" s="194" t="s">
        <v>724</v>
      </c>
      <c r="L10" s="194" t="s">
        <v>729</v>
      </c>
      <c r="M10" s="194" t="s">
        <v>741</v>
      </c>
      <c r="N10" s="196" t="s">
        <v>655</v>
      </c>
      <c r="O10" s="196" t="s">
        <v>662</v>
      </c>
      <c r="P10" s="194" t="s">
        <v>551</v>
      </c>
      <c r="Q10" s="195" t="s">
        <v>747</v>
      </c>
      <c r="R10" s="197" t="s">
        <v>614</v>
      </c>
      <c r="S10" s="197" t="s">
        <v>617</v>
      </c>
      <c r="T10" s="197" t="s">
        <v>621</v>
      </c>
      <c r="U10" s="197" t="s">
        <v>947</v>
      </c>
      <c r="V10" s="194" t="s">
        <v>472</v>
      </c>
      <c r="W10" s="194" t="s">
        <v>773</v>
      </c>
      <c r="X10" s="199" t="s">
        <v>482</v>
      </c>
      <c r="Y10" s="199" t="s">
        <v>499</v>
      </c>
      <c r="Z10" s="200" t="s">
        <v>517</v>
      </c>
      <c r="AA10" s="200" t="s">
        <v>634</v>
      </c>
      <c r="AB10" s="200" t="s">
        <v>640</v>
      </c>
      <c r="AC10" s="200" t="s">
        <v>736</v>
      </c>
    </row>
    <row r="11" spans="1:31" ht="12.75" customHeight="1">
      <c r="A11" s="144" t="s">
        <v>838</v>
      </c>
      <c r="B11" s="71" t="s">
        <v>1024</v>
      </c>
      <c r="C11" s="193" t="s">
        <v>965</v>
      </c>
      <c r="D11" s="71" t="s">
        <v>839</v>
      </c>
      <c r="E11" s="201" t="s">
        <v>954</v>
      </c>
      <c r="F11" s="202" t="s">
        <v>953</v>
      </c>
      <c r="G11" s="194" t="s">
        <v>561</v>
      </c>
      <c r="H11" s="195" t="s">
        <v>753</v>
      </c>
      <c r="I11" s="195" t="s">
        <v>760</v>
      </c>
      <c r="J11" s="195" t="s">
        <v>765</v>
      </c>
      <c r="K11" s="194" t="s">
        <v>724</v>
      </c>
      <c r="L11" s="194" t="s">
        <v>729</v>
      </c>
      <c r="M11" s="194" t="s">
        <v>741</v>
      </c>
      <c r="N11" s="196" t="s">
        <v>655</v>
      </c>
      <c r="O11" s="196" t="s">
        <v>662</v>
      </c>
      <c r="P11" s="194" t="s">
        <v>551</v>
      </c>
      <c r="Q11" s="195" t="s">
        <v>747</v>
      </c>
      <c r="R11" s="197" t="s">
        <v>624</v>
      </c>
      <c r="S11" s="197" t="s">
        <v>614</v>
      </c>
      <c r="T11" s="197" t="s">
        <v>617</v>
      </c>
      <c r="U11" s="197" t="s">
        <v>621</v>
      </c>
      <c r="V11" s="194" t="s">
        <v>472</v>
      </c>
      <c r="W11" s="194" t="s">
        <v>773</v>
      </c>
      <c r="X11" s="199" t="s">
        <v>482</v>
      </c>
      <c r="Y11" s="199" t="s">
        <v>499</v>
      </c>
      <c r="Z11" s="200" t="s">
        <v>517</v>
      </c>
      <c r="AA11" s="200" t="s">
        <v>634</v>
      </c>
      <c r="AB11" s="200" t="s">
        <v>640</v>
      </c>
      <c r="AC11" s="200" t="s">
        <v>736</v>
      </c>
    </row>
    <row r="12" spans="1:31" ht="12.75" customHeight="1">
      <c r="A12" s="144" t="s">
        <v>840</v>
      </c>
      <c r="B12" s="71" t="s">
        <v>1025</v>
      </c>
      <c r="C12" s="193" t="s">
        <v>966</v>
      </c>
      <c r="D12" s="71" t="s">
        <v>841</v>
      </c>
      <c r="E12" s="201" t="s">
        <v>954</v>
      </c>
      <c r="F12" s="202" t="s">
        <v>953</v>
      </c>
      <c r="G12" s="194" t="s">
        <v>561</v>
      </c>
      <c r="H12" s="195" t="s">
        <v>753</v>
      </c>
      <c r="I12" s="195" t="s">
        <v>760</v>
      </c>
      <c r="J12" s="195" t="s">
        <v>765</v>
      </c>
      <c r="K12" s="194" t="s">
        <v>724</v>
      </c>
      <c r="L12" s="194" t="s">
        <v>729</v>
      </c>
      <c r="M12" s="194" t="s">
        <v>741</v>
      </c>
      <c r="N12" s="196" t="s">
        <v>655</v>
      </c>
      <c r="O12" s="196" t="s">
        <v>662</v>
      </c>
      <c r="P12" s="194" t="s">
        <v>551</v>
      </c>
      <c r="Q12" s="195" t="s">
        <v>747</v>
      </c>
      <c r="R12" s="197" t="s">
        <v>626</v>
      </c>
      <c r="S12" s="197" t="s">
        <v>614</v>
      </c>
      <c r="T12" s="197" t="s">
        <v>617</v>
      </c>
      <c r="U12" s="197" t="s">
        <v>621</v>
      </c>
      <c r="V12" s="194" t="s">
        <v>472</v>
      </c>
      <c r="W12" s="194" t="s">
        <v>773</v>
      </c>
      <c r="X12" s="199" t="s">
        <v>482</v>
      </c>
      <c r="Y12" s="199" t="s">
        <v>499</v>
      </c>
      <c r="Z12" s="200" t="s">
        <v>517</v>
      </c>
      <c r="AA12" s="200" t="s">
        <v>634</v>
      </c>
      <c r="AB12" s="200" t="s">
        <v>640</v>
      </c>
      <c r="AC12" s="200" t="s">
        <v>736</v>
      </c>
      <c r="AD12" s="183"/>
    </row>
    <row r="13" spans="1:31" ht="12.75" customHeight="1">
      <c r="A13" s="144" t="s">
        <v>842</v>
      </c>
      <c r="B13" s="71" t="s">
        <v>1026</v>
      </c>
      <c r="C13" s="193" t="s">
        <v>968</v>
      </c>
      <c r="D13" s="71" t="s">
        <v>843</v>
      </c>
      <c r="E13" s="201" t="s">
        <v>954</v>
      </c>
      <c r="F13" s="202" t="s">
        <v>953</v>
      </c>
      <c r="G13" s="194" t="s">
        <v>561</v>
      </c>
      <c r="H13" s="195" t="s">
        <v>753</v>
      </c>
      <c r="I13" s="195" t="s">
        <v>760</v>
      </c>
      <c r="J13" s="195" t="s">
        <v>765</v>
      </c>
      <c r="K13" s="194" t="s">
        <v>724</v>
      </c>
      <c r="L13" s="194" t="s">
        <v>729</v>
      </c>
      <c r="M13" s="194" t="s">
        <v>741</v>
      </c>
      <c r="N13" s="196" t="s">
        <v>655</v>
      </c>
      <c r="O13" s="196" t="s">
        <v>662</v>
      </c>
      <c r="P13" s="194" t="s">
        <v>551</v>
      </c>
      <c r="Q13" s="195" t="s">
        <v>747</v>
      </c>
      <c r="R13" s="197" t="s">
        <v>629</v>
      </c>
      <c r="S13" s="197" t="s">
        <v>614</v>
      </c>
      <c r="T13" s="197" t="s">
        <v>617</v>
      </c>
      <c r="U13" s="197" t="s">
        <v>621</v>
      </c>
      <c r="V13" s="194" t="s">
        <v>472</v>
      </c>
      <c r="W13" s="194" t="s">
        <v>773</v>
      </c>
      <c r="X13" s="199" t="s">
        <v>482</v>
      </c>
      <c r="Y13" s="199" t="s">
        <v>499</v>
      </c>
      <c r="Z13" s="200" t="s">
        <v>517</v>
      </c>
      <c r="AA13" s="200" t="s">
        <v>634</v>
      </c>
      <c r="AB13" s="200" t="s">
        <v>640</v>
      </c>
      <c r="AC13" s="200" t="s">
        <v>736</v>
      </c>
      <c r="AD13" s="183"/>
    </row>
    <row r="14" spans="1:31" ht="12.75" customHeight="1">
      <c r="A14" s="144" t="s">
        <v>844</v>
      </c>
      <c r="B14" s="71" t="s">
        <v>1027</v>
      </c>
      <c r="C14" s="193" t="s">
        <v>967</v>
      </c>
      <c r="D14" s="71" t="s">
        <v>841</v>
      </c>
      <c r="E14" s="201" t="s">
        <v>954</v>
      </c>
      <c r="F14" s="202" t="s">
        <v>953</v>
      </c>
      <c r="G14" s="194" t="s">
        <v>561</v>
      </c>
      <c r="H14" s="195" t="s">
        <v>753</v>
      </c>
      <c r="I14" s="195" t="s">
        <v>760</v>
      </c>
      <c r="J14" s="195" t="s">
        <v>765</v>
      </c>
      <c r="K14" s="194" t="s">
        <v>724</v>
      </c>
      <c r="L14" s="194" t="s">
        <v>729</v>
      </c>
      <c r="M14" s="194" t="s">
        <v>741</v>
      </c>
      <c r="N14" s="196" t="s">
        <v>655</v>
      </c>
      <c r="O14" s="196" t="s">
        <v>662</v>
      </c>
      <c r="P14" s="194" t="s">
        <v>551</v>
      </c>
      <c r="Q14" s="195" t="s">
        <v>747</v>
      </c>
      <c r="R14" s="197" t="s">
        <v>626</v>
      </c>
      <c r="S14" s="197" t="s">
        <v>614</v>
      </c>
      <c r="T14" s="197" t="s">
        <v>617</v>
      </c>
      <c r="U14" s="197" t="s">
        <v>621</v>
      </c>
      <c r="V14" s="194" t="s">
        <v>472</v>
      </c>
      <c r="W14" s="196" t="s">
        <v>770</v>
      </c>
      <c r="X14" s="194" t="s">
        <v>773</v>
      </c>
      <c r="Y14" s="199" t="s">
        <v>482</v>
      </c>
      <c r="Z14" s="199" t="s">
        <v>499</v>
      </c>
      <c r="AA14" s="200" t="s">
        <v>517</v>
      </c>
      <c r="AB14" s="200" t="s">
        <v>634</v>
      </c>
      <c r="AC14" s="200" t="s">
        <v>640</v>
      </c>
      <c r="AD14" s="200" t="s">
        <v>736</v>
      </c>
    </row>
    <row r="15" spans="1:31" ht="12.75" customHeight="1">
      <c r="A15" s="142" t="s">
        <v>845</v>
      </c>
      <c r="B15" s="41" t="s">
        <v>1028</v>
      </c>
      <c r="C15" s="191" t="s">
        <v>969</v>
      </c>
      <c r="D15" s="41" t="s">
        <v>835</v>
      </c>
      <c r="E15" s="201" t="s">
        <v>954</v>
      </c>
      <c r="F15" s="202" t="s">
        <v>953</v>
      </c>
      <c r="G15" s="194" t="s">
        <v>561</v>
      </c>
      <c r="H15" s="195" t="s">
        <v>753</v>
      </c>
      <c r="I15" s="195" t="s">
        <v>760</v>
      </c>
      <c r="J15" s="195" t="s">
        <v>765</v>
      </c>
      <c r="K15" s="194" t="s">
        <v>724</v>
      </c>
      <c r="L15" s="194" t="s">
        <v>729</v>
      </c>
      <c r="M15" s="194" t="s">
        <v>741</v>
      </c>
      <c r="N15" s="196" t="s">
        <v>655</v>
      </c>
      <c r="O15" s="196" t="s">
        <v>662</v>
      </c>
      <c r="P15" s="194" t="s">
        <v>551</v>
      </c>
      <c r="Q15" s="195" t="s">
        <v>747</v>
      </c>
      <c r="R15" s="197" t="s">
        <v>777</v>
      </c>
      <c r="S15" s="197" t="s">
        <v>614</v>
      </c>
      <c r="T15" s="197" t="s">
        <v>617</v>
      </c>
      <c r="U15" s="197" t="s">
        <v>621</v>
      </c>
      <c r="V15" s="194" t="s">
        <v>472</v>
      </c>
      <c r="W15" s="194" t="s">
        <v>773</v>
      </c>
      <c r="X15" s="199" t="s">
        <v>482</v>
      </c>
      <c r="Y15" s="199" t="s">
        <v>499</v>
      </c>
      <c r="Z15" s="200" t="s">
        <v>517</v>
      </c>
      <c r="AA15" s="200" t="s">
        <v>634</v>
      </c>
      <c r="AB15" s="200" t="s">
        <v>640</v>
      </c>
      <c r="AC15" s="200" t="s">
        <v>736</v>
      </c>
    </row>
    <row r="16" spans="1:31" ht="12.75" customHeight="1">
      <c r="A16" s="144" t="s">
        <v>846</v>
      </c>
      <c r="B16" s="71" t="s">
        <v>1029</v>
      </c>
      <c r="C16" s="193" t="s">
        <v>969</v>
      </c>
      <c r="D16" s="71" t="s">
        <v>847</v>
      </c>
      <c r="E16" s="201" t="s">
        <v>954</v>
      </c>
      <c r="F16" s="202" t="s">
        <v>953</v>
      </c>
      <c r="G16" s="194" t="s">
        <v>561</v>
      </c>
      <c r="H16" s="195" t="s">
        <v>753</v>
      </c>
      <c r="I16" s="195" t="s">
        <v>760</v>
      </c>
      <c r="J16" s="195" t="s">
        <v>765</v>
      </c>
      <c r="K16" s="194" t="s">
        <v>724</v>
      </c>
      <c r="L16" s="194" t="s">
        <v>729</v>
      </c>
      <c r="M16" s="194" t="s">
        <v>741</v>
      </c>
      <c r="N16" s="196" t="s">
        <v>655</v>
      </c>
      <c r="O16" s="196" t="s">
        <v>662</v>
      </c>
      <c r="P16" s="194" t="s">
        <v>551</v>
      </c>
      <c r="Q16" s="195" t="s">
        <v>747</v>
      </c>
      <c r="R16" s="197" t="s">
        <v>777</v>
      </c>
      <c r="S16" s="197" t="s">
        <v>614</v>
      </c>
      <c r="T16" s="197" t="s">
        <v>617</v>
      </c>
      <c r="U16" s="197" t="s">
        <v>621</v>
      </c>
      <c r="V16" s="194" t="s">
        <v>472</v>
      </c>
      <c r="W16" s="194" t="s">
        <v>773</v>
      </c>
      <c r="X16" s="199" t="s">
        <v>482</v>
      </c>
      <c r="Y16" s="199" t="s">
        <v>499</v>
      </c>
      <c r="Z16" s="200" t="s">
        <v>517</v>
      </c>
      <c r="AA16" s="200" t="s">
        <v>634</v>
      </c>
      <c r="AB16" s="200" t="s">
        <v>640</v>
      </c>
      <c r="AC16" s="200" t="s">
        <v>736</v>
      </c>
      <c r="AD16" s="183"/>
      <c r="AE16" s="183"/>
    </row>
    <row r="17" spans="1:31" ht="12.75" customHeight="1">
      <c r="A17" s="144" t="s">
        <v>848</v>
      </c>
      <c r="B17" s="71" t="s">
        <v>1030</v>
      </c>
      <c r="C17" s="193" t="s">
        <v>970</v>
      </c>
      <c r="D17" s="71" t="s">
        <v>847</v>
      </c>
      <c r="E17" s="201" t="s">
        <v>954</v>
      </c>
      <c r="F17" s="202" t="s">
        <v>953</v>
      </c>
      <c r="G17" s="194" t="s">
        <v>561</v>
      </c>
      <c r="H17" s="195" t="s">
        <v>753</v>
      </c>
      <c r="I17" s="195" t="s">
        <v>760</v>
      </c>
      <c r="J17" s="195" t="s">
        <v>765</v>
      </c>
      <c r="K17" s="194" t="s">
        <v>724</v>
      </c>
      <c r="L17" s="194" t="s">
        <v>729</v>
      </c>
      <c r="M17" s="194" t="s">
        <v>741</v>
      </c>
      <c r="N17" s="196" t="s">
        <v>655</v>
      </c>
      <c r="O17" s="196" t="s">
        <v>662</v>
      </c>
      <c r="P17" s="194" t="s">
        <v>551</v>
      </c>
      <c r="Q17" s="195" t="s">
        <v>747</v>
      </c>
      <c r="R17" s="197" t="s">
        <v>777</v>
      </c>
      <c r="S17" s="197" t="s">
        <v>614</v>
      </c>
      <c r="T17" s="197" t="s">
        <v>617</v>
      </c>
      <c r="U17" s="197" t="s">
        <v>621</v>
      </c>
      <c r="V17" s="194" t="s">
        <v>472</v>
      </c>
      <c r="W17" s="196" t="s">
        <v>770</v>
      </c>
      <c r="X17" s="198" t="s">
        <v>780</v>
      </c>
      <c r="Y17" s="194" t="s">
        <v>773</v>
      </c>
      <c r="Z17" s="199" t="s">
        <v>482</v>
      </c>
      <c r="AA17" s="199" t="s">
        <v>499</v>
      </c>
      <c r="AB17" s="200" t="s">
        <v>517</v>
      </c>
      <c r="AC17" s="200" t="s">
        <v>634</v>
      </c>
      <c r="AD17" s="200" t="s">
        <v>640</v>
      </c>
      <c r="AE17" s="200" t="s">
        <v>736</v>
      </c>
    </row>
    <row r="18" spans="1:31" ht="12.75" customHeight="1">
      <c r="A18" s="144" t="s">
        <v>849</v>
      </c>
      <c r="B18" s="71" t="s">
        <v>1031</v>
      </c>
      <c r="C18" s="193" t="s">
        <v>971</v>
      </c>
      <c r="D18" s="71" t="s">
        <v>847</v>
      </c>
      <c r="E18" s="201" t="s">
        <v>954</v>
      </c>
      <c r="F18" s="202" t="s">
        <v>953</v>
      </c>
      <c r="G18" s="194" t="s">
        <v>561</v>
      </c>
      <c r="H18" s="195" t="s">
        <v>753</v>
      </c>
      <c r="I18" s="195" t="s">
        <v>760</v>
      </c>
      <c r="J18" s="195" t="s">
        <v>765</v>
      </c>
      <c r="K18" s="194" t="s">
        <v>724</v>
      </c>
      <c r="L18" s="194" t="s">
        <v>729</v>
      </c>
      <c r="M18" s="194" t="s">
        <v>741</v>
      </c>
      <c r="N18" s="196" t="s">
        <v>655</v>
      </c>
      <c r="O18" s="196" t="s">
        <v>662</v>
      </c>
      <c r="P18" s="194" t="s">
        <v>551</v>
      </c>
      <c r="Q18" s="195" t="s">
        <v>747</v>
      </c>
      <c r="R18" s="197" t="s">
        <v>777</v>
      </c>
      <c r="S18" s="197" t="s">
        <v>614</v>
      </c>
      <c r="T18" s="197" t="s">
        <v>617</v>
      </c>
      <c r="U18" s="197" t="s">
        <v>621</v>
      </c>
      <c r="V18" s="194" t="s">
        <v>472</v>
      </c>
      <c r="W18" s="196" t="s">
        <v>770</v>
      </c>
      <c r="X18" s="198" t="s">
        <v>786</v>
      </c>
      <c r="Y18" s="194" t="s">
        <v>773</v>
      </c>
      <c r="Z18" s="199" t="s">
        <v>482</v>
      </c>
      <c r="AA18" s="199" t="s">
        <v>499</v>
      </c>
      <c r="AB18" s="200" t="s">
        <v>517</v>
      </c>
      <c r="AC18" s="200" t="s">
        <v>634</v>
      </c>
      <c r="AD18" s="200" t="s">
        <v>640</v>
      </c>
      <c r="AE18" s="200" t="s">
        <v>736</v>
      </c>
    </row>
    <row r="19" spans="1:31" ht="12.75" customHeight="1">
      <c r="A19" s="144" t="s">
        <v>850</v>
      </c>
      <c r="B19" s="71" t="s">
        <v>1029</v>
      </c>
      <c r="C19" s="193" t="s">
        <v>972</v>
      </c>
      <c r="D19" s="71" t="s">
        <v>847</v>
      </c>
      <c r="E19" s="201" t="s">
        <v>954</v>
      </c>
      <c r="F19" s="202" t="s">
        <v>953</v>
      </c>
      <c r="G19" s="194" t="s">
        <v>561</v>
      </c>
      <c r="H19" s="195" t="s">
        <v>753</v>
      </c>
      <c r="I19" s="195" t="s">
        <v>760</v>
      </c>
      <c r="J19" s="195" t="s">
        <v>765</v>
      </c>
      <c r="K19" s="194" t="s">
        <v>724</v>
      </c>
      <c r="L19" s="194" t="s">
        <v>729</v>
      </c>
      <c r="M19" s="194" t="s">
        <v>741</v>
      </c>
      <c r="N19" s="196" t="s">
        <v>655</v>
      </c>
      <c r="O19" s="196" t="s">
        <v>662</v>
      </c>
      <c r="P19" s="194" t="s">
        <v>551</v>
      </c>
      <c r="Q19" s="195" t="s">
        <v>747</v>
      </c>
      <c r="R19" s="197" t="s">
        <v>777</v>
      </c>
      <c r="S19" s="197" t="s">
        <v>614</v>
      </c>
      <c r="T19" s="197" t="s">
        <v>617</v>
      </c>
      <c r="U19" s="197" t="s">
        <v>621</v>
      </c>
      <c r="V19" s="194" t="s">
        <v>784</v>
      </c>
      <c r="W19" s="194" t="s">
        <v>773</v>
      </c>
      <c r="X19" s="199" t="s">
        <v>482</v>
      </c>
      <c r="Y19" s="199" t="s">
        <v>499</v>
      </c>
      <c r="Z19" s="200" t="s">
        <v>517</v>
      </c>
      <c r="AA19" s="200" t="s">
        <v>634</v>
      </c>
      <c r="AB19" s="200" t="s">
        <v>640</v>
      </c>
      <c r="AC19" s="200" t="s">
        <v>736</v>
      </c>
      <c r="AD19" s="183"/>
      <c r="AE19" s="183"/>
    </row>
    <row r="20" spans="1:31" ht="12.75" customHeight="1">
      <c r="A20" s="144" t="s">
        <v>851</v>
      </c>
      <c r="B20" s="71" t="s">
        <v>1023</v>
      </c>
      <c r="C20" s="193" t="s">
        <v>973</v>
      </c>
      <c r="D20" s="71" t="s">
        <v>837</v>
      </c>
      <c r="E20" s="201" t="s">
        <v>954</v>
      </c>
      <c r="F20" s="202" t="s">
        <v>953</v>
      </c>
      <c r="G20" s="194" t="s">
        <v>561</v>
      </c>
      <c r="H20" s="195" t="s">
        <v>753</v>
      </c>
      <c r="I20" s="195" t="s">
        <v>760</v>
      </c>
      <c r="J20" s="195" t="s">
        <v>765</v>
      </c>
      <c r="K20" s="194" t="s">
        <v>724</v>
      </c>
      <c r="L20" s="194" t="s">
        <v>729</v>
      </c>
      <c r="M20" s="194" t="s">
        <v>741</v>
      </c>
      <c r="N20" s="196" t="s">
        <v>655</v>
      </c>
      <c r="O20" s="196" t="s">
        <v>662</v>
      </c>
      <c r="P20" s="194" t="s">
        <v>551</v>
      </c>
      <c r="Q20" s="195" t="s">
        <v>747</v>
      </c>
      <c r="R20" s="197" t="s">
        <v>614</v>
      </c>
      <c r="S20" s="197" t="s">
        <v>617</v>
      </c>
      <c r="T20" s="197" t="s">
        <v>621</v>
      </c>
      <c r="U20" s="197" t="s">
        <v>947</v>
      </c>
      <c r="V20" s="194" t="s">
        <v>784</v>
      </c>
      <c r="W20" s="194" t="s">
        <v>773</v>
      </c>
      <c r="X20" s="199" t="s">
        <v>482</v>
      </c>
      <c r="Y20" s="199" t="s">
        <v>499</v>
      </c>
      <c r="Z20" s="200" t="s">
        <v>517</v>
      </c>
      <c r="AA20" s="200" t="s">
        <v>634</v>
      </c>
      <c r="AB20" s="200" t="s">
        <v>640</v>
      </c>
      <c r="AC20" s="200" t="s">
        <v>736</v>
      </c>
    </row>
    <row r="21" spans="1:31" ht="12.75" customHeight="1">
      <c r="A21" s="143" t="s">
        <v>852</v>
      </c>
      <c r="B21" s="134" t="s">
        <v>1032</v>
      </c>
      <c r="C21" s="192" t="s">
        <v>974</v>
      </c>
      <c r="D21" s="134" t="s">
        <v>853</v>
      </c>
      <c r="E21" s="201" t="s">
        <v>954</v>
      </c>
      <c r="F21" s="202" t="s">
        <v>953</v>
      </c>
      <c r="G21" s="194" t="s">
        <v>561</v>
      </c>
      <c r="H21" s="195" t="s">
        <v>753</v>
      </c>
      <c r="I21" s="195" t="s">
        <v>760</v>
      </c>
      <c r="J21" s="195" t="s">
        <v>765</v>
      </c>
      <c r="K21" s="194" t="s">
        <v>724</v>
      </c>
      <c r="L21" s="194" t="s">
        <v>729</v>
      </c>
      <c r="M21" s="194" t="s">
        <v>741</v>
      </c>
      <c r="N21" s="196" t="s">
        <v>655</v>
      </c>
      <c r="O21" s="196" t="s">
        <v>662</v>
      </c>
      <c r="P21" s="194" t="s">
        <v>551</v>
      </c>
      <c r="Q21" s="195" t="s">
        <v>747</v>
      </c>
      <c r="R21" s="197" t="s">
        <v>777</v>
      </c>
      <c r="S21" s="197" t="s">
        <v>574</v>
      </c>
      <c r="T21" s="197" t="s">
        <v>601</v>
      </c>
      <c r="U21" s="194" t="s">
        <v>472</v>
      </c>
      <c r="V21" s="194" t="s">
        <v>773</v>
      </c>
      <c r="W21" s="199" t="s">
        <v>482</v>
      </c>
      <c r="X21" s="199" t="s">
        <v>499</v>
      </c>
      <c r="Y21" s="200" t="s">
        <v>517</v>
      </c>
      <c r="Z21" s="200" t="s">
        <v>634</v>
      </c>
      <c r="AA21" s="200" t="s">
        <v>640</v>
      </c>
      <c r="AB21" s="200" t="s">
        <v>736</v>
      </c>
    </row>
    <row r="22" spans="1:31" ht="12.75" customHeight="1">
      <c r="A22" s="143" t="s">
        <v>854</v>
      </c>
      <c r="B22" s="134" t="s">
        <v>1033</v>
      </c>
      <c r="C22" s="192" t="s">
        <v>975</v>
      </c>
      <c r="D22" s="134" t="s">
        <v>855</v>
      </c>
      <c r="E22" s="201" t="s">
        <v>954</v>
      </c>
      <c r="F22" s="202" t="s">
        <v>953</v>
      </c>
      <c r="G22" s="194" t="s">
        <v>561</v>
      </c>
      <c r="H22" s="195" t="s">
        <v>753</v>
      </c>
      <c r="I22" s="195" t="s">
        <v>760</v>
      </c>
      <c r="J22" s="195" t="s">
        <v>765</v>
      </c>
      <c r="K22" s="194" t="s">
        <v>724</v>
      </c>
      <c r="L22" s="194" t="s">
        <v>729</v>
      </c>
      <c r="M22" s="194" t="s">
        <v>741</v>
      </c>
      <c r="N22" s="196" t="s">
        <v>655</v>
      </c>
      <c r="O22" s="196" t="s">
        <v>662</v>
      </c>
      <c r="P22" s="194" t="s">
        <v>551</v>
      </c>
      <c r="Q22" s="195" t="s">
        <v>747</v>
      </c>
      <c r="R22" s="197" t="s">
        <v>626</v>
      </c>
      <c r="S22" s="197" t="s">
        <v>574</v>
      </c>
      <c r="T22" s="197" t="s">
        <v>601</v>
      </c>
      <c r="U22" s="194" t="s">
        <v>472</v>
      </c>
      <c r="V22" s="194" t="s">
        <v>773</v>
      </c>
      <c r="W22" s="199" t="s">
        <v>482</v>
      </c>
      <c r="X22" s="199" t="s">
        <v>499</v>
      </c>
      <c r="Y22" s="200" t="s">
        <v>517</v>
      </c>
      <c r="Z22" s="200" t="s">
        <v>634</v>
      </c>
      <c r="AA22" s="200" t="s">
        <v>640</v>
      </c>
      <c r="AB22" s="200" t="s">
        <v>736</v>
      </c>
    </row>
    <row r="23" spans="1:31" ht="12.75" customHeight="1">
      <c r="A23" s="143" t="s">
        <v>856</v>
      </c>
      <c r="B23" s="134" t="s">
        <v>1034</v>
      </c>
      <c r="C23" s="192" t="s">
        <v>976</v>
      </c>
      <c r="D23" s="134" t="s">
        <v>857</v>
      </c>
      <c r="E23" s="201" t="s">
        <v>954</v>
      </c>
      <c r="F23" s="202" t="s">
        <v>953</v>
      </c>
      <c r="G23" s="194" t="s">
        <v>561</v>
      </c>
      <c r="H23" s="195" t="s">
        <v>753</v>
      </c>
      <c r="I23" s="195" t="s">
        <v>760</v>
      </c>
      <c r="J23" s="195" t="s">
        <v>765</v>
      </c>
      <c r="K23" s="194" t="s">
        <v>724</v>
      </c>
      <c r="L23" s="194" t="s">
        <v>729</v>
      </c>
      <c r="M23" s="194" t="s">
        <v>741</v>
      </c>
      <c r="N23" s="196" t="s">
        <v>655</v>
      </c>
      <c r="O23" s="196" t="s">
        <v>662</v>
      </c>
      <c r="P23" s="194" t="s">
        <v>551</v>
      </c>
      <c r="Q23" s="195" t="s">
        <v>747</v>
      </c>
      <c r="R23" s="197" t="s">
        <v>629</v>
      </c>
      <c r="S23" s="197" t="s">
        <v>574</v>
      </c>
      <c r="T23" s="197" t="s">
        <v>601</v>
      </c>
      <c r="U23" s="194" t="s">
        <v>472</v>
      </c>
      <c r="V23" s="194" t="s">
        <v>773</v>
      </c>
      <c r="W23" s="199" t="s">
        <v>482</v>
      </c>
      <c r="X23" s="199" t="s">
        <v>499</v>
      </c>
      <c r="Y23" s="200" t="s">
        <v>517</v>
      </c>
      <c r="Z23" s="200" t="s">
        <v>634</v>
      </c>
      <c r="AA23" s="200" t="s">
        <v>640</v>
      </c>
      <c r="AB23" s="200" t="s">
        <v>736</v>
      </c>
    </row>
    <row r="24" spans="1:31" ht="12" customHeight="1">
      <c r="A24" s="143" t="s">
        <v>858</v>
      </c>
      <c r="B24" s="71" t="s">
        <v>1035</v>
      </c>
      <c r="C24" s="193" t="s">
        <v>977</v>
      </c>
      <c r="D24" s="71" t="s">
        <v>859</v>
      </c>
      <c r="E24" s="185" t="s">
        <v>954</v>
      </c>
      <c r="F24" s="174" t="s">
        <v>953</v>
      </c>
      <c r="G24" s="21" t="s">
        <v>561</v>
      </c>
      <c r="H24" s="137" t="s">
        <v>753</v>
      </c>
      <c r="I24" s="137" t="s">
        <v>760</v>
      </c>
      <c r="J24" s="137" t="s">
        <v>765</v>
      </c>
      <c r="K24" s="21" t="s">
        <v>724</v>
      </c>
      <c r="L24" s="21" t="s">
        <v>729</v>
      </c>
      <c r="M24" s="21" t="s">
        <v>741</v>
      </c>
      <c r="N24" s="138" t="s">
        <v>655</v>
      </c>
      <c r="O24" s="138" t="s">
        <v>659</v>
      </c>
      <c r="P24" s="138" t="s">
        <v>662</v>
      </c>
      <c r="Q24" s="138" t="s">
        <v>707</v>
      </c>
      <c r="R24" s="21" t="s">
        <v>551</v>
      </c>
      <c r="S24" s="137" t="s">
        <v>747</v>
      </c>
      <c r="T24" s="139" t="s">
        <v>777</v>
      </c>
      <c r="U24" s="139" t="s">
        <v>614</v>
      </c>
      <c r="V24" s="139" t="s">
        <v>617</v>
      </c>
      <c r="W24" s="139" t="s">
        <v>621</v>
      </c>
      <c r="X24" s="21" t="s">
        <v>472</v>
      </c>
      <c r="Y24" s="21" t="s">
        <v>773</v>
      </c>
      <c r="Z24" s="140" t="s">
        <v>482</v>
      </c>
      <c r="AA24" s="140" t="s">
        <v>499</v>
      </c>
      <c r="AB24" s="29" t="s">
        <v>517</v>
      </c>
      <c r="AC24" s="29" t="s">
        <v>634</v>
      </c>
      <c r="AD24" s="29" t="s">
        <v>640</v>
      </c>
      <c r="AE24" s="29" t="s">
        <v>736</v>
      </c>
    </row>
    <row r="25" spans="1:31" ht="12.75" customHeight="1">
      <c r="A25" s="143" t="s">
        <v>860</v>
      </c>
      <c r="B25" s="134" t="s">
        <v>1018</v>
      </c>
      <c r="C25" s="192" t="s">
        <v>978</v>
      </c>
      <c r="D25" s="134" t="s">
        <v>861</v>
      </c>
      <c r="E25" s="186" t="s">
        <v>954</v>
      </c>
      <c r="F25" s="175" t="s">
        <v>953</v>
      </c>
      <c r="G25" s="177" t="s">
        <v>561</v>
      </c>
      <c r="H25" s="176" t="s">
        <v>753</v>
      </c>
      <c r="I25" s="176" t="s">
        <v>760</v>
      </c>
      <c r="J25" s="176" t="s">
        <v>765</v>
      </c>
      <c r="K25" s="177" t="s">
        <v>724</v>
      </c>
      <c r="L25" s="177" t="s">
        <v>729</v>
      </c>
      <c r="M25" s="177" t="s">
        <v>741</v>
      </c>
      <c r="N25" s="179" t="s">
        <v>645</v>
      </c>
      <c r="O25" s="179" t="s">
        <v>662</v>
      </c>
      <c r="P25" s="177" t="s">
        <v>551</v>
      </c>
      <c r="Q25" s="176" t="s">
        <v>747</v>
      </c>
      <c r="R25" s="180" t="s">
        <v>574</v>
      </c>
      <c r="S25" s="180" t="s">
        <v>601</v>
      </c>
      <c r="T25" s="180" t="s">
        <v>947</v>
      </c>
      <c r="U25" s="177" t="s">
        <v>472</v>
      </c>
      <c r="V25" s="177" t="s">
        <v>773</v>
      </c>
      <c r="W25" s="181" t="s">
        <v>482</v>
      </c>
      <c r="X25" s="181" t="s">
        <v>499</v>
      </c>
      <c r="Y25" s="178" t="s">
        <v>517</v>
      </c>
      <c r="Z25" s="178" t="s">
        <v>634</v>
      </c>
      <c r="AA25" s="178" t="s">
        <v>640</v>
      </c>
      <c r="AB25" s="178" t="s">
        <v>736</v>
      </c>
    </row>
    <row r="26" spans="1:31" ht="12.75" customHeight="1">
      <c r="A26" s="143" t="s">
        <v>862</v>
      </c>
      <c r="B26" s="134" t="s">
        <v>1019</v>
      </c>
      <c r="C26" s="192" t="s">
        <v>979</v>
      </c>
      <c r="D26" s="134" t="s">
        <v>863</v>
      </c>
      <c r="E26" s="186" t="s">
        <v>954</v>
      </c>
      <c r="F26" s="175" t="s">
        <v>953</v>
      </c>
      <c r="G26" s="177" t="s">
        <v>561</v>
      </c>
      <c r="H26" s="176" t="s">
        <v>753</v>
      </c>
      <c r="I26" s="176" t="s">
        <v>760</v>
      </c>
      <c r="J26" s="176" t="s">
        <v>765</v>
      </c>
      <c r="K26" s="177" t="s">
        <v>724</v>
      </c>
      <c r="L26" s="177" t="s">
        <v>729</v>
      </c>
      <c r="M26" s="177" t="s">
        <v>741</v>
      </c>
      <c r="N26" s="179" t="s">
        <v>645</v>
      </c>
      <c r="O26" s="179" t="s">
        <v>662</v>
      </c>
      <c r="P26" s="177" t="s">
        <v>551</v>
      </c>
      <c r="Q26" s="176" t="s">
        <v>747</v>
      </c>
      <c r="R26" s="180" t="s">
        <v>610</v>
      </c>
      <c r="S26" s="180" t="s">
        <v>574</v>
      </c>
      <c r="T26" s="180" t="s">
        <v>601</v>
      </c>
      <c r="U26" s="177" t="s">
        <v>472</v>
      </c>
      <c r="V26" s="177" t="s">
        <v>773</v>
      </c>
      <c r="W26" s="181" t="s">
        <v>482</v>
      </c>
      <c r="X26" s="181" t="s">
        <v>499</v>
      </c>
      <c r="Y26" s="178" t="s">
        <v>517</v>
      </c>
      <c r="Z26" s="178" t="s">
        <v>634</v>
      </c>
      <c r="AA26" s="178" t="s">
        <v>640</v>
      </c>
      <c r="AB26" s="178" t="s">
        <v>736</v>
      </c>
    </row>
    <row r="27" spans="1:31" ht="12.75" customHeight="1">
      <c r="A27" s="143" t="s">
        <v>864</v>
      </c>
      <c r="B27" s="134" t="s">
        <v>1020</v>
      </c>
      <c r="C27" s="192" t="s">
        <v>980</v>
      </c>
      <c r="D27" s="134" t="s">
        <v>865</v>
      </c>
      <c r="E27" s="186" t="s">
        <v>954</v>
      </c>
      <c r="F27" s="175" t="s">
        <v>953</v>
      </c>
      <c r="G27" s="177" t="s">
        <v>561</v>
      </c>
      <c r="H27" s="176" t="s">
        <v>753</v>
      </c>
      <c r="I27" s="176" t="s">
        <v>760</v>
      </c>
      <c r="J27" s="176" t="s">
        <v>765</v>
      </c>
      <c r="K27" s="177" t="s">
        <v>724</v>
      </c>
      <c r="L27" s="177" t="s">
        <v>729</v>
      </c>
      <c r="M27" s="177" t="s">
        <v>741</v>
      </c>
      <c r="N27" s="179" t="s">
        <v>645</v>
      </c>
      <c r="O27" s="179" t="s">
        <v>662</v>
      </c>
      <c r="P27" s="177" t="s">
        <v>551</v>
      </c>
      <c r="Q27" s="176" t="s">
        <v>747</v>
      </c>
      <c r="R27" s="180" t="s">
        <v>605</v>
      </c>
      <c r="S27" s="180" t="s">
        <v>574</v>
      </c>
      <c r="T27" s="180" t="s">
        <v>601</v>
      </c>
      <c r="U27" s="177" t="s">
        <v>472</v>
      </c>
      <c r="V27" s="177" t="s">
        <v>773</v>
      </c>
      <c r="W27" s="181" t="s">
        <v>482</v>
      </c>
      <c r="X27" s="181" t="s">
        <v>499</v>
      </c>
      <c r="Y27" s="178" t="s">
        <v>517</v>
      </c>
      <c r="Z27" s="178" t="s">
        <v>634</v>
      </c>
      <c r="AA27" s="178" t="s">
        <v>640</v>
      </c>
      <c r="AB27" s="178" t="s">
        <v>736</v>
      </c>
    </row>
    <row r="28" spans="1:31" ht="12.75" customHeight="1">
      <c r="M28" s="29"/>
    </row>
    <row r="29" spans="1:31" ht="12.75" customHeight="1">
      <c r="M29" s="29"/>
    </row>
    <row r="30" spans="1:31" ht="12.75" customHeight="1">
      <c r="M30" s="29"/>
    </row>
    <row r="31" spans="1:31" ht="12.75" customHeight="1">
      <c r="M31" s="29"/>
    </row>
    <row r="32" spans="1:31" ht="12.75" customHeight="1">
      <c r="E32" s="187"/>
      <c r="M32" s="29"/>
    </row>
    <row r="33" spans="13:13" ht="12.75" customHeight="1">
      <c r="M33" s="29"/>
    </row>
    <row r="34" spans="13:13" ht="12.75" customHeight="1">
      <c r="M34" s="29"/>
    </row>
    <row r="35" spans="13:13" ht="12.75" customHeight="1">
      <c r="M35" s="29"/>
    </row>
    <row r="36" spans="13:13" ht="12.75" customHeight="1">
      <c r="M36" s="29"/>
    </row>
    <row r="37" spans="13:13" ht="12.75" customHeight="1">
      <c r="M37" s="29"/>
    </row>
    <row r="38" spans="13:13" ht="12.75" customHeight="1">
      <c r="M38" s="29"/>
    </row>
    <row r="39" spans="13:13" ht="12.75" customHeight="1">
      <c r="M39" s="29"/>
    </row>
    <row r="40" spans="13:13" ht="12.75" customHeight="1">
      <c r="M40" s="29"/>
    </row>
    <row r="41" spans="13:13" ht="12.75" customHeight="1"/>
    <row r="42" spans="13:13" ht="12.75" customHeight="1"/>
    <row r="43" spans="13:13" ht="12.75" customHeight="1"/>
    <row r="44" spans="13:13" ht="12.75" customHeight="1"/>
    <row r="45" spans="13:13" ht="12.75" customHeight="1"/>
    <row r="46" spans="13:13" ht="12.75" customHeight="1"/>
    <row r="47" spans="13:13" ht="12.75" customHeight="1"/>
    <row r="48" spans="13:1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honeticPr fontId="22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2.7265625" defaultRowHeight="15" customHeight="1"/>
  <cols>
    <col min="1" max="1" width="10.1796875" customWidth="1"/>
    <col min="2" max="2" width="21.7265625" customWidth="1"/>
    <col min="3" max="3" width="14.26953125" customWidth="1"/>
    <col min="4" max="4" width="11.1796875" customWidth="1"/>
    <col min="5" max="5" width="11.7265625" customWidth="1"/>
    <col min="6" max="6" width="12.453125" customWidth="1"/>
    <col min="7" max="8" width="14" customWidth="1"/>
    <col min="9" max="9" width="13.7265625" customWidth="1"/>
    <col min="10" max="10" width="9.7265625" customWidth="1"/>
    <col min="11" max="11" width="16.7265625" customWidth="1"/>
    <col min="12" max="12" width="18.453125" customWidth="1"/>
    <col min="13" max="13" width="9.7265625" customWidth="1"/>
    <col min="14" max="26" width="9.1796875" customWidth="1"/>
  </cols>
  <sheetData>
    <row r="1" spans="1:26" ht="12.75" customHeight="1">
      <c r="A1" s="21" t="s">
        <v>866</v>
      </c>
      <c r="B1" s="21" t="s">
        <v>794</v>
      </c>
      <c r="C1" s="21" t="s">
        <v>867</v>
      </c>
      <c r="D1" s="21" t="s">
        <v>868</v>
      </c>
      <c r="E1" s="21" t="s">
        <v>869</v>
      </c>
      <c r="F1" s="21" t="s">
        <v>870</v>
      </c>
      <c r="G1" s="21" t="s">
        <v>871</v>
      </c>
      <c r="H1" s="21" t="s">
        <v>872</v>
      </c>
      <c r="I1" s="21" t="s">
        <v>873</v>
      </c>
      <c r="J1" s="21" t="s">
        <v>874</v>
      </c>
      <c r="K1" s="21" t="s">
        <v>875</v>
      </c>
      <c r="L1" s="21" t="s">
        <v>876</v>
      </c>
      <c r="M1" s="21" t="s">
        <v>436</v>
      </c>
      <c r="N1" s="21" t="s">
        <v>438</v>
      </c>
      <c r="O1" s="21" t="s">
        <v>439</v>
      </c>
      <c r="P1" s="21" t="s">
        <v>877</v>
      </c>
      <c r="Q1" s="21" t="s">
        <v>878</v>
      </c>
      <c r="R1" s="21" t="s">
        <v>879</v>
      </c>
      <c r="S1" s="21" t="s">
        <v>440</v>
      </c>
      <c r="T1" s="29" t="s">
        <v>441</v>
      </c>
      <c r="U1" s="21"/>
      <c r="V1" s="21"/>
      <c r="W1" s="21"/>
      <c r="X1" s="21"/>
      <c r="Y1" s="21"/>
      <c r="Z1" s="21"/>
    </row>
    <row r="2" spans="1:26" ht="12.75" customHeight="1">
      <c r="A2" s="26" t="s">
        <v>880</v>
      </c>
      <c r="B2" s="13" t="s">
        <v>881</v>
      </c>
      <c r="C2" s="13" t="s">
        <v>882</v>
      </c>
      <c r="D2" s="13">
        <v>297.47000000000003</v>
      </c>
      <c r="E2" s="145">
        <v>2.0649999999999999</v>
      </c>
      <c r="F2" s="13" t="s">
        <v>883</v>
      </c>
      <c r="G2" s="13" t="s">
        <v>884</v>
      </c>
      <c r="H2" s="13">
        <v>1514</v>
      </c>
      <c r="I2" s="13" t="s">
        <v>885</v>
      </c>
      <c r="J2" s="13">
        <v>99</v>
      </c>
      <c r="K2" s="13" t="s">
        <v>91</v>
      </c>
      <c r="L2" s="13" t="s">
        <v>886</v>
      </c>
      <c r="M2" s="13">
        <v>49.5</v>
      </c>
      <c r="N2" s="13">
        <v>500</v>
      </c>
      <c r="O2" s="13" t="s">
        <v>887</v>
      </c>
      <c r="P2" s="13">
        <f t="shared" ref="P2:P23" si="0">(N2/D2)*(J2/100)</f>
        <v>1.6640333479006286</v>
      </c>
      <c r="Q2" s="13">
        <f t="shared" ref="Q2:Q23" si="1">M2/P2</f>
        <v>29.747</v>
      </c>
      <c r="R2" s="13"/>
      <c r="S2" s="13">
        <v>2023</v>
      </c>
      <c r="T2" s="74" t="s">
        <v>888</v>
      </c>
      <c r="U2" s="13"/>
      <c r="V2" s="13"/>
      <c r="W2" s="13"/>
      <c r="X2" s="13"/>
      <c r="Y2" s="13"/>
      <c r="Z2" s="13"/>
    </row>
    <row r="3" spans="1:26" ht="12.75" customHeight="1">
      <c r="A3" s="26" t="s">
        <v>889</v>
      </c>
      <c r="B3" s="13" t="s">
        <v>881</v>
      </c>
      <c r="C3" s="13" t="s">
        <v>882</v>
      </c>
      <c r="D3" s="13">
        <v>297.47000000000003</v>
      </c>
      <c r="E3" s="145">
        <v>2.0649999999999999</v>
      </c>
      <c r="F3" s="13" t="s">
        <v>883</v>
      </c>
      <c r="G3" s="13">
        <v>132314510</v>
      </c>
      <c r="H3" s="13">
        <v>1514</v>
      </c>
      <c r="I3" s="13" t="s">
        <v>890</v>
      </c>
      <c r="J3" s="13">
        <v>98</v>
      </c>
      <c r="K3" s="146">
        <v>44769</v>
      </c>
      <c r="L3" s="13" t="s">
        <v>886</v>
      </c>
      <c r="M3" s="13">
        <v>80.099999999999994</v>
      </c>
      <c r="N3" s="13">
        <v>1000</v>
      </c>
      <c r="O3" s="13" t="s">
        <v>887</v>
      </c>
      <c r="P3" s="13">
        <f t="shared" si="0"/>
        <v>3.2944498604901331</v>
      </c>
      <c r="Q3" s="13">
        <f t="shared" si="1"/>
        <v>24.313619387755104</v>
      </c>
      <c r="R3" s="13"/>
      <c r="S3" s="13">
        <v>2023</v>
      </c>
      <c r="T3" s="74" t="s">
        <v>891</v>
      </c>
      <c r="U3" s="13"/>
      <c r="V3" s="13"/>
      <c r="W3" s="13"/>
      <c r="X3" s="13"/>
      <c r="Y3" s="13"/>
      <c r="Z3" s="13"/>
    </row>
    <row r="4" spans="1:26" ht="12.75" customHeight="1">
      <c r="A4" s="26" t="s">
        <v>892</v>
      </c>
      <c r="B4" s="13" t="s">
        <v>881</v>
      </c>
      <c r="C4" s="13" t="s">
        <v>882</v>
      </c>
      <c r="D4" s="13">
        <v>297.47000000000003</v>
      </c>
      <c r="E4" s="145">
        <v>2.0649999999999999</v>
      </c>
      <c r="F4" s="13" t="s">
        <v>883</v>
      </c>
      <c r="G4" s="147"/>
      <c r="H4" s="13">
        <v>1514</v>
      </c>
      <c r="I4" s="13" t="s">
        <v>890</v>
      </c>
      <c r="J4" s="13">
        <v>98</v>
      </c>
      <c r="K4" s="13" t="s">
        <v>91</v>
      </c>
      <c r="L4" s="13" t="s">
        <v>886</v>
      </c>
      <c r="M4" s="13">
        <v>80.099999999999994</v>
      </c>
      <c r="N4" s="13">
        <v>1000</v>
      </c>
      <c r="O4" s="13" t="s">
        <v>887</v>
      </c>
      <c r="P4" s="13">
        <f t="shared" si="0"/>
        <v>3.2944498604901331</v>
      </c>
      <c r="Q4" s="13">
        <f t="shared" si="1"/>
        <v>24.313619387755104</v>
      </c>
      <c r="R4" s="13"/>
      <c r="S4" s="13">
        <v>2023</v>
      </c>
      <c r="T4" s="74" t="s">
        <v>891</v>
      </c>
      <c r="U4" s="13"/>
      <c r="V4" s="13"/>
      <c r="W4" s="13"/>
      <c r="X4" s="13"/>
      <c r="Y4" s="13"/>
      <c r="Z4" s="13"/>
    </row>
    <row r="5" spans="1:26" ht="12.75" customHeight="1">
      <c r="A5" s="148" t="s">
        <v>87</v>
      </c>
      <c r="B5" s="149" t="s">
        <v>893</v>
      </c>
      <c r="C5" s="149" t="s">
        <v>894</v>
      </c>
      <c r="D5" s="149">
        <v>82.11</v>
      </c>
      <c r="E5" s="149">
        <v>1.0960000000000001</v>
      </c>
      <c r="F5" s="149" t="s">
        <v>895</v>
      </c>
      <c r="G5" s="149">
        <v>69222</v>
      </c>
      <c r="H5" s="149">
        <v>3259</v>
      </c>
      <c r="I5" s="149" t="s">
        <v>885</v>
      </c>
      <c r="J5" s="149">
        <v>99</v>
      </c>
      <c r="K5" s="149" t="s">
        <v>91</v>
      </c>
      <c r="L5" s="149" t="s">
        <v>886</v>
      </c>
      <c r="M5" s="149">
        <v>218</v>
      </c>
      <c r="N5" s="149">
        <v>500</v>
      </c>
      <c r="O5" s="149" t="s">
        <v>887</v>
      </c>
      <c r="P5" s="149">
        <f t="shared" si="0"/>
        <v>6.0284983558640848</v>
      </c>
      <c r="Q5" s="149">
        <f t="shared" si="1"/>
        <v>36.161575757575754</v>
      </c>
      <c r="R5" s="149"/>
      <c r="S5" s="149">
        <v>2023</v>
      </c>
      <c r="T5" s="150" t="s">
        <v>896</v>
      </c>
      <c r="U5" s="149"/>
      <c r="V5" s="149"/>
      <c r="W5" s="149"/>
      <c r="X5" s="149"/>
      <c r="Y5" s="149"/>
      <c r="Z5" s="149"/>
    </row>
    <row r="6" spans="1:26" ht="12.75" customHeight="1">
      <c r="A6" s="148" t="s">
        <v>150</v>
      </c>
      <c r="B6" s="149" t="s">
        <v>893</v>
      </c>
      <c r="C6" s="149" t="s">
        <v>894</v>
      </c>
      <c r="D6" s="149">
        <v>82.11</v>
      </c>
      <c r="E6" s="149">
        <v>1.0960000000000001</v>
      </c>
      <c r="F6" s="149" t="s">
        <v>895</v>
      </c>
      <c r="G6" s="149" t="s">
        <v>897</v>
      </c>
      <c r="H6" s="149">
        <v>3259</v>
      </c>
      <c r="I6" s="149" t="s">
        <v>898</v>
      </c>
      <c r="J6" s="149">
        <v>99</v>
      </c>
      <c r="K6" s="151">
        <v>44769</v>
      </c>
      <c r="L6" s="149" t="s">
        <v>886</v>
      </c>
      <c r="M6" s="149">
        <v>245</v>
      </c>
      <c r="N6" s="149">
        <v>1000</v>
      </c>
      <c r="O6" s="149" t="s">
        <v>887</v>
      </c>
      <c r="P6" s="149">
        <f t="shared" si="0"/>
        <v>12.05699671172817</v>
      </c>
      <c r="Q6" s="149">
        <f t="shared" si="1"/>
        <v>20.320151515151515</v>
      </c>
      <c r="R6" s="149"/>
      <c r="S6" s="149">
        <v>2023</v>
      </c>
      <c r="T6" s="150" t="s">
        <v>899</v>
      </c>
      <c r="U6" s="149"/>
      <c r="V6" s="149"/>
      <c r="W6" s="149"/>
      <c r="X6" s="149"/>
      <c r="Y6" s="149"/>
      <c r="Z6" s="149"/>
    </row>
    <row r="7" spans="1:26" ht="12.75" customHeight="1">
      <c r="A7" s="148" t="s">
        <v>900</v>
      </c>
      <c r="B7" s="149" t="s">
        <v>893</v>
      </c>
      <c r="C7" s="149" t="s">
        <v>894</v>
      </c>
      <c r="D7" s="149">
        <v>82.11</v>
      </c>
      <c r="E7" s="149">
        <v>1.0960000000000001</v>
      </c>
      <c r="F7" s="149" t="s">
        <v>895</v>
      </c>
      <c r="G7" s="149" t="s">
        <v>901</v>
      </c>
      <c r="H7" s="149">
        <v>3259</v>
      </c>
      <c r="I7" s="149" t="s">
        <v>898</v>
      </c>
      <c r="J7" s="149">
        <v>99</v>
      </c>
      <c r="K7" s="151">
        <v>45007</v>
      </c>
      <c r="L7" s="149" t="s">
        <v>886</v>
      </c>
      <c r="M7" s="149">
        <v>245</v>
      </c>
      <c r="N7" s="149">
        <v>1000</v>
      </c>
      <c r="O7" s="149" t="s">
        <v>887</v>
      </c>
      <c r="P7" s="149">
        <f t="shared" si="0"/>
        <v>12.05699671172817</v>
      </c>
      <c r="Q7" s="149">
        <f t="shared" si="1"/>
        <v>20.320151515151515</v>
      </c>
      <c r="R7" s="149"/>
      <c r="S7" s="149">
        <v>2023</v>
      </c>
      <c r="T7" s="150" t="s">
        <v>899</v>
      </c>
      <c r="U7" s="149"/>
      <c r="V7" s="149"/>
      <c r="W7" s="149"/>
      <c r="X7" s="149"/>
      <c r="Y7" s="149"/>
      <c r="Z7" s="149"/>
    </row>
    <row r="8" spans="1:26" ht="12.75" customHeight="1">
      <c r="A8" s="148" t="s">
        <v>902</v>
      </c>
      <c r="B8" s="149" t="s">
        <v>893</v>
      </c>
      <c r="C8" s="149" t="s">
        <v>894</v>
      </c>
      <c r="D8" s="149">
        <v>82.11</v>
      </c>
      <c r="E8" s="149">
        <v>1.0960000000000001</v>
      </c>
      <c r="F8" s="149" t="s">
        <v>895</v>
      </c>
      <c r="G8" s="149" t="s">
        <v>901</v>
      </c>
      <c r="H8" s="149">
        <v>3259</v>
      </c>
      <c r="I8" s="149" t="s">
        <v>898</v>
      </c>
      <c r="J8" s="149">
        <v>99</v>
      </c>
      <c r="K8" s="151">
        <v>45112</v>
      </c>
      <c r="L8" s="149" t="s">
        <v>886</v>
      </c>
      <c r="M8" s="149">
        <v>245</v>
      </c>
      <c r="N8" s="149">
        <v>1000</v>
      </c>
      <c r="O8" s="149" t="s">
        <v>887</v>
      </c>
      <c r="P8" s="149">
        <f t="shared" si="0"/>
        <v>12.05699671172817</v>
      </c>
      <c r="Q8" s="149">
        <f t="shared" si="1"/>
        <v>20.320151515151515</v>
      </c>
      <c r="R8" s="149"/>
      <c r="S8" s="149">
        <v>2023</v>
      </c>
      <c r="T8" s="150" t="s">
        <v>899</v>
      </c>
      <c r="U8" s="149"/>
      <c r="V8" s="149"/>
      <c r="W8" s="149"/>
      <c r="X8" s="149"/>
      <c r="Y8" s="149"/>
      <c r="Z8" s="149"/>
    </row>
    <row r="9" spans="1:26" ht="12.75" customHeight="1">
      <c r="A9" s="152" t="s">
        <v>88</v>
      </c>
      <c r="B9" s="15" t="s">
        <v>903</v>
      </c>
      <c r="C9" s="15" t="s">
        <v>904</v>
      </c>
      <c r="D9" s="15">
        <v>32.04</v>
      </c>
      <c r="E9" s="15">
        <v>0.79</v>
      </c>
      <c r="F9" s="15" t="s">
        <v>905</v>
      </c>
      <c r="G9" s="15">
        <v>29.011021100000001</v>
      </c>
      <c r="H9" s="15">
        <v>1230</v>
      </c>
      <c r="I9" s="15" t="s">
        <v>906</v>
      </c>
      <c r="J9" s="15">
        <v>99.8</v>
      </c>
      <c r="K9" s="15" t="s">
        <v>91</v>
      </c>
      <c r="L9" s="15" t="s">
        <v>886</v>
      </c>
      <c r="M9" s="15">
        <v>48.5</v>
      </c>
      <c r="N9" s="15">
        <v>2500</v>
      </c>
      <c r="O9" s="15" t="s">
        <v>907</v>
      </c>
      <c r="P9" s="15">
        <f t="shared" si="0"/>
        <v>77.871410736579278</v>
      </c>
      <c r="Q9" s="15">
        <f t="shared" si="1"/>
        <v>0.62282164328657308</v>
      </c>
      <c r="R9" s="152" t="s">
        <v>908</v>
      </c>
      <c r="S9" s="15">
        <v>2023</v>
      </c>
      <c r="T9" s="153" t="s">
        <v>909</v>
      </c>
      <c r="U9" s="15"/>
      <c r="V9" s="15"/>
      <c r="W9" s="15"/>
      <c r="X9" s="15"/>
      <c r="Y9" s="15"/>
      <c r="Z9" s="15"/>
    </row>
    <row r="10" spans="1:26" ht="12.75" customHeight="1">
      <c r="A10" s="152" t="s">
        <v>151</v>
      </c>
      <c r="B10" s="15" t="s">
        <v>903</v>
      </c>
      <c r="C10" s="15" t="s">
        <v>904</v>
      </c>
      <c r="D10" s="15">
        <v>32.04</v>
      </c>
      <c r="E10" s="15">
        <v>0.79</v>
      </c>
      <c r="F10" s="15" t="s">
        <v>905</v>
      </c>
      <c r="G10" s="15">
        <v>30.052040399999999</v>
      </c>
      <c r="H10" s="15">
        <v>1230</v>
      </c>
      <c r="I10" s="15" t="s">
        <v>906</v>
      </c>
      <c r="J10" s="15">
        <v>99.8</v>
      </c>
      <c r="K10" s="154">
        <v>44769</v>
      </c>
      <c r="L10" s="15" t="s">
        <v>886</v>
      </c>
      <c r="M10" s="15">
        <v>48.5</v>
      </c>
      <c r="N10" s="15">
        <v>2500</v>
      </c>
      <c r="O10" s="15" t="s">
        <v>907</v>
      </c>
      <c r="P10" s="15">
        <f t="shared" si="0"/>
        <v>77.871410736579278</v>
      </c>
      <c r="Q10" s="15">
        <f t="shared" si="1"/>
        <v>0.62282164328657308</v>
      </c>
      <c r="R10" s="152" t="s">
        <v>910</v>
      </c>
      <c r="S10" s="15">
        <v>2023</v>
      </c>
      <c r="T10" s="155" t="s">
        <v>909</v>
      </c>
      <c r="U10" s="15"/>
      <c r="V10" s="15"/>
      <c r="W10" s="15"/>
      <c r="X10" s="15"/>
      <c r="Y10" s="15"/>
      <c r="Z10" s="15"/>
    </row>
    <row r="11" spans="1:26" ht="12.75" customHeight="1">
      <c r="A11" s="152" t="s">
        <v>911</v>
      </c>
      <c r="B11" s="15" t="s">
        <v>903</v>
      </c>
      <c r="C11" s="15" t="s">
        <v>904</v>
      </c>
      <c r="D11" s="15">
        <v>32.04</v>
      </c>
      <c r="E11" s="15">
        <v>0.79</v>
      </c>
      <c r="F11" s="15" t="s">
        <v>905</v>
      </c>
      <c r="G11" s="15">
        <v>30.052040399999999</v>
      </c>
      <c r="H11" s="15">
        <v>1230</v>
      </c>
      <c r="I11" s="15" t="s">
        <v>906</v>
      </c>
      <c r="J11" s="15">
        <v>99.8</v>
      </c>
      <c r="K11" s="154">
        <v>44979</v>
      </c>
      <c r="L11" s="15" t="s">
        <v>886</v>
      </c>
      <c r="M11" s="15">
        <v>48.5</v>
      </c>
      <c r="N11" s="15">
        <v>2500</v>
      </c>
      <c r="O11" s="15" t="s">
        <v>907</v>
      </c>
      <c r="P11" s="15">
        <f t="shared" si="0"/>
        <v>77.871410736579278</v>
      </c>
      <c r="Q11" s="15">
        <f t="shared" si="1"/>
        <v>0.62282164328657308</v>
      </c>
      <c r="R11" s="152">
        <v>6</v>
      </c>
      <c r="S11" s="15">
        <v>2023</v>
      </c>
      <c r="T11" s="155" t="s">
        <v>909</v>
      </c>
      <c r="U11" s="15"/>
      <c r="V11" s="15"/>
      <c r="W11" s="15"/>
      <c r="X11" s="15"/>
      <c r="Y11" s="15"/>
      <c r="Z11" s="15"/>
    </row>
    <row r="12" spans="1:26" ht="12.75" customHeight="1">
      <c r="A12" s="152" t="s">
        <v>912</v>
      </c>
      <c r="B12" s="15" t="s">
        <v>903</v>
      </c>
      <c r="C12" s="15" t="s">
        <v>904</v>
      </c>
      <c r="D12" s="15">
        <v>32.04</v>
      </c>
      <c r="E12" s="15">
        <v>0.79</v>
      </c>
      <c r="F12" s="15" t="s">
        <v>905</v>
      </c>
      <c r="G12" s="15">
        <v>30.052040399999999</v>
      </c>
      <c r="H12" s="15">
        <v>1230</v>
      </c>
      <c r="I12" s="15" t="s">
        <v>906</v>
      </c>
      <c r="J12" s="15">
        <v>99.8</v>
      </c>
      <c r="K12" s="154" t="s">
        <v>913</v>
      </c>
      <c r="L12" s="15" t="s">
        <v>886</v>
      </c>
      <c r="M12" s="15">
        <v>48.5</v>
      </c>
      <c r="N12" s="15">
        <v>2500</v>
      </c>
      <c r="O12" s="15" t="s">
        <v>907</v>
      </c>
      <c r="P12" s="15">
        <f t="shared" si="0"/>
        <v>77.871410736579278</v>
      </c>
      <c r="Q12" s="15">
        <f t="shared" si="1"/>
        <v>0.62282164328657308</v>
      </c>
      <c r="R12" s="152">
        <v>7</v>
      </c>
      <c r="S12" s="15">
        <v>2023</v>
      </c>
      <c r="T12" s="155" t="s">
        <v>909</v>
      </c>
      <c r="U12" s="15"/>
      <c r="V12" s="15"/>
      <c r="W12" s="15"/>
      <c r="X12" s="15"/>
      <c r="Y12" s="15"/>
      <c r="Z12" s="15"/>
    </row>
    <row r="13" spans="1:26" ht="12.75" customHeight="1">
      <c r="A13" s="152" t="s">
        <v>914</v>
      </c>
      <c r="B13" s="15" t="s">
        <v>903</v>
      </c>
      <c r="C13" s="15" t="s">
        <v>904</v>
      </c>
      <c r="D13" s="15">
        <v>32.04</v>
      </c>
      <c r="E13" s="15">
        <v>0.79</v>
      </c>
      <c r="F13" s="15" t="s">
        <v>905</v>
      </c>
      <c r="G13" s="15">
        <v>30.052040399999999</v>
      </c>
      <c r="H13" s="15">
        <v>1230</v>
      </c>
      <c r="I13" s="15" t="s">
        <v>906</v>
      </c>
      <c r="J13" s="15">
        <v>99.8</v>
      </c>
      <c r="K13" s="154">
        <v>44984</v>
      </c>
      <c r="L13" s="15" t="s">
        <v>886</v>
      </c>
      <c r="M13" s="15">
        <v>48.5</v>
      </c>
      <c r="N13" s="15">
        <v>2500</v>
      </c>
      <c r="O13" s="15" t="s">
        <v>907</v>
      </c>
      <c r="P13" s="15">
        <f t="shared" si="0"/>
        <v>77.871410736579278</v>
      </c>
      <c r="Q13" s="15">
        <f t="shared" si="1"/>
        <v>0.62282164328657308</v>
      </c>
      <c r="R13" s="152">
        <v>8</v>
      </c>
      <c r="S13" s="15">
        <v>2023</v>
      </c>
      <c r="T13" s="155" t="s">
        <v>909</v>
      </c>
      <c r="U13" s="15"/>
      <c r="V13" s="15"/>
      <c r="W13" s="15"/>
      <c r="X13" s="15"/>
      <c r="Y13" s="15"/>
      <c r="Z13" s="15"/>
    </row>
    <row r="14" spans="1:26" ht="12.75" customHeight="1">
      <c r="A14" s="152" t="s">
        <v>915</v>
      </c>
      <c r="B14" s="15" t="s">
        <v>903</v>
      </c>
      <c r="C14" s="15" t="s">
        <v>904</v>
      </c>
      <c r="D14" s="15">
        <v>32.04</v>
      </c>
      <c r="E14" s="15">
        <v>0.79</v>
      </c>
      <c r="F14" s="15" t="s">
        <v>905</v>
      </c>
      <c r="G14" s="15">
        <v>30.052040399999999</v>
      </c>
      <c r="H14" s="15">
        <v>1230</v>
      </c>
      <c r="I14" s="15" t="s">
        <v>906</v>
      </c>
      <c r="J14" s="15">
        <v>99.8</v>
      </c>
      <c r="K14" s="154">
        <v>44622</v>
      </c>
      <c r="L14" s="15" t="s">
        <v>886</v>
      </c>
      <c r="M14" s="15">
        <v>48.5</v>
      </c>
      <c r="N14" s="15">
        <v>2500</v>
      </c>
      <c r="O14" s="15" t="s">
        <v>907</v>
      </c>
      <c r="P14" s="15">
        <f t="shared" si="0"/>
        <v>77.871410736579278</v>
      </c>
      <c r="Q14" s="15">
        <f t="shared" si="1"/>
        <v>0.62282164328657308</v>
      </c>
      <c r="R14" s="152">
        <v>9</v>
      </c>
      <c r="S14" s="15">
        <v>2023</v>
      </c>
      <c r="T14" s="155" t="s">
        <v>909</v>
      </c>
      <c r="U14" s="15"/>
      <c r="V14" s="15"/>
      <c r="W14" s="15"/>
      <c r="X14" s="15"/>
      <c r="Y14" s="15"/>
      <c r="Z14" s="15"/>
    </row>
    <row r="15" spans="1:26" ht="12.75" customHeight="1">
      <c r="A15" s="152" t="s">
        <v>916</v>
      </c>
      <c r="B15" s="15" t="s">
        <v>903</v>
      </c>
      <c r="C15" s="15" t="s">
        <v>904</v>
      </c>
      <c r="D15" s="15">
        <v>32.04</v>
      </c>
      <c r="E15" s="15">
        <v>0.79</v>
      </c>
      <c r="F15" s="15" t="s">
        <v>905</v>
      </c>
      <c r="G15" s="15">
        <v>30.052040399999999</v>
      </c>
      <c r="H15" s="15">
        <v>1230</v>
      </c>
      <c r="I15" s="15" t="s">
        <v>906</v>
      </c>
      <c r="J15" s="15">
        <v>99.8</v>
      </c>
      <c r="K15" s="154">
        <v>44999</v>
      </c>
      <c r="L15" s="15" t="s">
        <v>886</v>
      </c>
      <c r="M15" s="15">
        <v>48.5</v>
      </c>
      <c r="N15" s="15">
        <v>2500</v>
      </c>
      <c r="O15" s="15" t="s">
        <v>907</v>
      </c>
      <c r="P15" s="15">
        <f t="shared" si="0"/>
        <v>77.871410736579278</v>
      </c>
      <c r="Q15" s="15">
        <f t="shared" si="1"/>
        <v>0.62282164328657308</v>
      </c>
      <c r="R15" s="152">
        <v>10</v>
      </c>
      <c r="S15" s="15">
        <v>2023</v>
      </c>
      <c r="T15" s="155" t="s">
        <v>909</v>
      </c>
      <c r="U15" s="15"/>
      <c r="V15" s="15"/>
      <c r="W15" s="15"/>
      <c r="X15" s="15"/>
      <c r="Y15" s="15"/>
      <c r="Z15" s="15"/>
    </row>
    <row r="16" spans="1:26" ht="12.75" customHeight="1">
      <c r="A16" s="152" t="s">
        <v>917</v>
      </c>
      <c r="B16" s="15" t="s">
        <v>903</v>
      </c>
      <c r="C16" s="15" t="s">
        <v>904</v>
      </c>
      <c r="D16" s="15">
        <v>32.04</v>
      </c>
      <c r="E16" s="15">
        <v>0.89</v>
      </c>
      <c r="F16" s="15" t="s">
        <v>905</v>
      </c>
      <c r="G16" s="15">
        <v>83310521</v>
      </c>
      <c r="H16" s="15">
        <v>1230</v>
      </c>
      <c r="I16" s="15" t="s">
        <v>890</v>
      </c>
      <c r="J16" s="15">
        <v>60</v>
      </c>
      <c r="K16" s="154">
        <v>45001</v>
      </c>
      <c r="L16" s="15" t="s">
        <v>886</v>
      </c>
      <c r="M16" s="15">
        <v>26.8</v>
      </c>
      <c r="N16" s="15">
        <v>2500</v>
      </c>
      <c r="O16" s="15" t="s">
        <v>907</v>
      </c>
      <c r="P16" s="15">
        <f t="shared" si="0"/>
        <v>46.816479400749067</v>
      </c>
      <c r="Q16" s="15">
        <f t="shared" si="1"/>
        <v>0.57244799999999996</v>
      </c>
      <c r="R16" s="152">
        <v>11</v>
      </c>
      <c r="S16" s="15">
        <v>2023</v>
      </c>
      <c r="T16" s="40" t="s">
        <v>918</v>
      </c>
      <c r="U16" s="15"/>
      <c r="V16" s="15"/>
      <c r="W16" s="15"/>
      <c r="X16" s="15"/>
      <c r="Y16" s="15"/>
      <c r="Z16" s="15"/>
    </row>
    <row r="17" spans="1:26" ht="12.75" customHeight="1">
      <c r="A17" s="152" t="s">
        <v>919</v>
      </c>
      <c r="B17" s="15" t="s">
        <v>903</v>
      </c>
      <c r="C17" s="15" t="s">
        <v>904</v>
      </c>
      <c r="D17" s="15">
        <v>32.04</v>
      </c>
      <c r="E17" s="15">
        <v>0.79</v>
      </c>
      <c r="F17" s="15" t="s">
        <v>905</v>
      </c>
      <c r="G17" s="15">
        <v>30.052040399999999</v>
      </c>
      <c r="H17" s="15">
        <v>1230</v>
      </c>
      <c r="I17" s="15" t="s">
        <v>906</v>
      </c>
      <c r="J17" s="15">
        <v>99.8</v>
      </c>
      <c r="K17" s="154">
        <v>45006</v>
      </c>
      <c r="L17" s="15" t="s">
        <v>886</v>
      </c>
      <c r="M17" s="15">
        <v>48.5</v>
      </c>
      <c r="N17" s="15">
        <v>2500</v>
      </c>
      <c r="O17" s="15" t="s">
        <v>907</v>
      </c>
      <c r="P17" s="15">
        <f t="shared" si="0"/>
        <v>77.871410736579278</v>
      </c>
      <c r="Q17" s="15">
        <f t="shared" si="1"/>
        <v>0.62282164328657308</v>
      </c>
      <c r="R17" s="152">
        <v>12</v>
      </c>
      <c r="S17" s="15">
        <v>2023</v>
      </c>
      <c r="T17" s="155" t="s">
        <v>909</v>
      </c>
      <c r="U17" s="15"/>
      <c r="V17" s="15"/>
      <c r="W17" s="15"/>
      <c r="X17" s="15"/>
      <c r="Y17" s="15"/>
      <c r="Z17" s="15"/>
    </row>
    <row r="18" spans="1:26" ht="12.75" customHeight="1">
      <c r="A18" s="152" t="s">
        <v>920</v>
      </c>
      <c r="B18" s="15" t="s">
        <v>903</v>
      </c>
      <c r="C18" s="15" t="s">
        <v>904</v>
      </c>
      <c r="D18" s="15">
        <v>32.04</v>
      </c>
      <c r="E18" s="15">
        <v>0.79</v>
      </c>
      <c r="F18" s="15" t="s">
        <v>905</v>
      </c>
      <c r="G18" s="15">
        <v>31.571230100000001</v>
      </c>
      <c r="H18" s="15">
        <v>1230</v>
      </c>
      <c r="I18" s="15" t="s">
        <v>906</v>
      </c>
      <c r="J18" s="15">
        <v>99.8</v>
      </c>
      <c r="K18" s="154">
        <v>45008</v>
      </c>
      <c r="L18" s="15" t="s">
        <v>886</v>
      </c>
      <c r="M18" s="15">
        <v>48.5</v>
      </c>
      <c r="N18" s="15">
        <v>2500</v>
      </c>
      <c r="O18" s="15" t="s">
        <v>907</v>
      </c>
      <c r="P18" s="15">
        <f t="shared" si="0"/>
        <v>77.871410736579278</v>
      </c>
      <c r="Q18" s="15">
        <f t="shared" si="1"/>
        <v>0.62282164328657308</v>
      </c>
      <c r="R18" s="152">
        <v>13</v>
      </c>
      <c r="S18" s="15">
        <v>2023</v>
      </c>
      <c r="T18" s="155" t="s">
        <v>909</v>
      </c>
      <c r="U18" s="15"/>
      <c r="V18" s="15"/>
      <c r="W18" s="15"/>
      <c r="X18" s="15"/>
      <c r="Y18" s="15"/>
      <c r="Z18" s="15"/>
    </row>
    <row r="19" spans="1:26" ht="12.75" customHeight="1">
      <c r="A19" s="152" t="s">
        <v>921</v>
      </c>
      <c r="B19" s="15" t="s">
        <v>903</v>
      </c>
      <c r="C19" s="15" t="s">
        <v>904</v>
      </c>
      <c r="D19" s="15">
        <v>32.04</v>
      </c>
      <c r="E19" s="15">
        <v>0.79</v>
      </c>
      <c r="F19" s="15" t="s">
        <v>905</v>
      </c>
      <c r="G19" s="15">
        <v>29.2751105</v>
      </c>
      <c r="H19" s="15">
        <v>1230</v>
      </c>
      <c r="I19" s="15" t="s">
        <v>906</v>
      </c>
      <c r="J19" s="15">
        <v>99.8</v>
      </c>
      <c r="K19" s="154">
        <v>45012</v>
      </c>
      <c r="L19" s="15" t="s">
        <v>886</v>
      </c>
      <c r="M19" s="15">
        <v>48.5</v>
      </c>
      <c r="N19" s="15">
        <v>2500</v>
      </c>
      <c r="O19" s="15" t="s">
        <v>907</v>
      </c>
      <c r="P19" s="15">
        <f t="shared" si="0"/>
        <v>77.871410736579278</v>
      </c>
      <c r="Q19" s="15">
        <f t="shared" si="1"/>
        <v>0.62282164328657308</v>
      </c>
      <c r="R19" s="152">
        <v>14</v>
      </c>
      <c r="S19" s="15">
        <v>2023</v>
      </c>
      <c r="T19" s="155" t="s">
        <v>909</v>
      </c>
      <c r="U19" s="15"/>
      <c r="V19" s="15"/>
      <c r="W19" s="15"/>
      <c r="X19" s="15"/>
      <c r="Y19" s="15"/>
      <c r="Z19" s="15"/>
    </row>
    <row r="20" spans="1:26" ht="12.75" customHeight="1">
      <c r="A20" s="152" t="s">
        <v>922</v>
      </c>
      <c r="B20" s="15" t="s">
        <v>903</v>
      </c>
      <c r="C20" s="15" t="s">
        <v>904</v>
      </c>
      <c r="D20" s="15">
        <v>32.04</v>
      </c>
      <c r="E20" s="15">
        <v>0.79</v>
      </c>
      <c r="F20" s="15" t="s">
        <v>905</v>
      </c>
      <c r="G20" s="15">
        <v>31.571230100000001</v>
      </c>
      <c r="H20" s="15">
        <v>1230</v>
      </c>
      <c r="I20" s="15" t="s">
        <v>906</v>
      </c>
      <c r="J20" s="15">
        <v>99.8</v>
      </c>
      <c r="K20" s="154">
        <v>45015</v>
      </c>
      <c r="L20" s="15" t="s">
        <v>886</v>
      </c>
      <c r="M20" s="15">
        <v>48.5</v>
      </c>
      <c r="N20" s="15">
        <v>2500</v>
      </c>
      <c r="O20" s="15" t="s">
        <v>907</v>
      </c>
      <c r="P20" s="15">
        <f t="shared" si="0"/>
        <v>77.871410736579278</v>
      </c>
      <c r="Q20" s="15">
        <f t="shared" si="1"/>
        <v>0.62282164328657308</v>
      </c>
      <c r="R20" s="152">
        <v>15</v>
      </c>
      <c r="S20" s="15">
        <v>2023</v>
      </c>
      <c r="T20" s="155" t="s">
        <v>909</v>
      </c>
      <c r="U20" s="15"/>
      <c r="V20" s="15"/>
      <c r="W20" s="15"/>
      <c r="X20" s="15"/>
      <c r="Y20" s="15"/>
      <c r="Z20" s="15"/>
    </row>
    <row r="21" spans="1:26" ht="12.75" customHeight="1">
      <c r="A21" s="152" t="s">
        <v>923</v>
      </c>
      <c r="B21" s="15" t="s">
        <v>903</v>
      </c>
      <c r="C21" s="15" t="s">
        <v>904</v>
      </c>
      <c r="D21" s="15">
        <v>32.04</v>
      </c>
      <c r="E21" s="15">
        <v>0.79</v>
      </c>
      <c r="F21" s="15" t="s">
        <v>924</v>
      </c>
      <c r="G21" s="15">
        <v>31.571230100000001</v>
      </c>
      <c r="H21" s="15">
        <v>1230</v>
      </c>
      <c r="I21" s="15" t="s">
        <v>906</v>
      </c>
      <c r="J21" s="15">
        <v>99.8</v>
      </c>
      <c r="K21" s="154">
        <v>45084</v>
      </c>
      <c r="L21" s="15" t="s">
        <v>886</v>
      </c>
      <c r="M21" s="15">
        <v>48.5</v>
      </c>
      <c r="N21" s="15">
        <v>2500</v>
      </c>
      <c r="O21" s="15" t="s">
        <v>907</v>
      </c>
      <c r="P21" s="15">
        <f t="shared" si="0"/>
        <v>77.871410736579278</v>
      </c>
      <c r="Q21" s="15">
        <f t="shared" si="1"/>
        <v>0.62282164328657308</v>
      </c>
      <c r="R21" s="152" t="s">
        <v>925</v>
      </c>
      <c r="S21" s="15">
        <v>2023</v>
      </c>
      <c r="T21" s="155" t="s">
        <v>909</v>
      </c>
      <c r="U21" s="10"/>
      <c r="V21" s="10"/>
      <c r="W21" s="10"/>
      <c r="X21" s="10"/>
      <c r="Y21" s="10"/>
      <c r="Z21" s="10"/>
    </row>
    <row r="22" spans="1:26" ht="12.75" customHeight="1">
      <c r="A22" s="152" t="s">
        <v>926</v>
      </c>
      <c r="B22" s="15" t="s">
        <v>903</v>
      </c>
      <c r="C22" s="15" t="s">
        <v>904</v>
      </c>
      <c r="D22" s="15">
        <v>32.04</v>
      </c>
      <c r="E22" s="15">
        <v>0.79</v>
      </c>
      <c r="F22" s="15" t="s">
        <v>927</v>
      </c>
      <c r="G22" s="15">
        <v>29.2751105</v>
      </c>
      <c r="H22" s="15">
        <v>1230</v>
      </c>
      <c r="I22" s="15" t="s">
        <v>906</v>
      </c>
      <c r="J22" s="15">
        <v>99.8</v>
      </c>
      <c r="K22" s="154">
        <v>45106</v>
      </c>
      <c r="L22" s="15" t="s">
        <v>886</v>
      </c>
      <c r="M22" s="15">
        <v>48.5</v>
      </c>
      <c r="N22" s="15">
        <v>2500</v>
      </c>
      <c r="O22" s="15" t="s">
        <v>907</v>
      </c>
      <c r="P22" s="15">
        <f t="shared" si="0"/>
        <v>77.871410736579278</v>
      </c>
      <c r="Q22" s="15">
        <f t="shared" si="1"/>
        <v>0.62282164328657308</v>
      </c>
      <c r="R22" s="152" t="s">
        <v>928</v>
      </c>
      <c r="S22" s="15">
        <v>2023</v>
      </c>
      <c r="T22" s="155" t="s">
        <v>909</v>
      </c>
      <c r="U22" s="10"/>
      <c r="V22" s="10"/>
      <c r="W22" s="10"/>
      <c r="X22" s="10"/>
      <c r="Y22" s="10"/>
      <c r="Z22" s="10"/>
    </row>
    <row r="23" spans="1:26" ht="12.75" customHeight="1">
      <c r="A23" s="152" t="s">
        <v>929</v>
      </c>
      <c r="B23" s="15" t="s">
        <v>903</v>
      </c>
      <c r="C23" s="15" t="s">
        <v>904</v>
      </c>
      <c r="D23" s="15">
        <v>32.04</v>
      </c>
      <c r="E23" s="15">
        <v>0.79</v>
      </c>
      <c r="F23" s="15" t="s">
        <v>930</v>
      </c>
      <c r="G23" s="15">
        <v>29.2751105</v>
      </c>
      <c r="H23" s="15">
        <v>1230</v>
      </c>
      <c r="I23" s="15" t="s">
        <v>906</v>
      </c>
      <c r="J23" s="15">
        <v>99.8</v>
      </c>
      <c r="K23" s="154">
        <v>45217</v>
      </c>
      <c r="L23" s="15" t="s">
        <v>886</v>
      </c>
      <c r="M23" s="15">
        <v>48.5</v>
      </c>
      <c r="N23" s="15">
        <v>2500</v>
      </c>
      <c r="O23" s="15" t="s">
        <v>907</v>
      </c>
      <c r="P23" s="15">
        <f t="shared" si="0"/>
        <v>77.871410736579278</v>
      </c>
      <c r="Q23" s="15">
        <f t="shared" si="1"/>
        <v>0.62282164328657308</v>
      </c>
      <c r="R23" s="152">
        <v>16</v>
      </c>
      <c r="S23" s="15">
        <v>2023</v>
      </c>
      <c r="T23" s="155" t="s">
        <v>909</v>
      </c>
      <c r="U23" s="10"/>
      <c r="V23" s="10"/>
      <c r="W23" s="10"/>
      <c r="X23" s="10"/>
      <c r="Y23" s="10"/>
      <c r="Z23" s="10"/>
    </row>
    <row r="24" spans="1:26" ht="12.75" customHeight="1">
      <c r="A24" s="2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2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2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2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2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2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2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2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2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21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2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2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2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2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2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2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2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2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2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2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2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2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2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2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2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2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2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2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2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2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2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2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2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2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2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2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2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2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2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2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2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2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2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2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2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2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2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2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2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2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2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2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2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2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2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2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2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2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2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2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2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2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2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2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2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2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2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2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2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2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2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2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2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2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2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2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2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2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2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2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2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2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2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2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2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2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2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2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2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2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2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2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2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2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2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2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2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2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2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2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2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2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2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2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2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2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2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2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2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2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2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2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2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2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2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2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2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2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2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2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2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2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2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2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2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2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2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2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2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2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2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2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2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2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2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2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2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2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2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2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2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2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2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2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2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2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2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2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2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2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2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2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2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2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2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2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2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2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2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2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2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2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2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2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2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2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2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2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2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2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2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2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2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2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2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2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2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2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2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2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2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2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2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2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2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2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2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2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2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2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2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2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2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2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2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2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2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2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2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2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2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2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2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2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2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2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2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2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2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2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2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2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2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2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2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2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2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2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2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2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2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2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2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2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2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2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2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2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2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2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2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2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2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2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2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2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2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2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2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2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2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2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2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2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2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2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2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2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2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2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2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2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2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2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2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2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2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2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2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2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2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2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2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2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2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2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2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2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2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2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2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2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2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2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2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2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2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2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2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2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2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2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2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2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2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2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2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2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2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2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2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2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2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2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2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2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2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2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2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2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2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2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2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2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2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2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2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2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2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2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2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2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2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2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2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2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2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2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2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2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2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2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2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2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2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2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2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2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2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2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2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2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2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2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2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2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2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2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2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2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2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2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2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2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2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2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2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2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2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2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2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2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2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2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2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2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2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2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2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2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2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2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2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2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2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2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2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2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2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2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2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2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2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2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2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2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2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2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2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2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2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2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2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2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2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2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2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2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2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2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2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2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2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2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2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2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2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2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2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2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2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2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2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2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2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2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2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2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2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2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2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2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2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2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2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2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2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2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2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2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2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2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2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2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2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2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2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2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2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2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2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2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2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2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2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2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2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2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2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2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2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2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2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2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2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2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2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2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2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2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2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2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2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2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2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2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2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2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2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2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2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2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2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2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2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2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2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2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2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2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2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2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2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2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2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2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2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2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2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2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2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2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2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2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2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2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2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2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2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2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2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2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2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2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2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2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2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2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2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2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2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2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2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2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2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2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2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2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2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2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2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2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2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2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2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2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2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2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2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2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2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2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2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2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2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2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2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2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2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2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2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2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2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2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2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2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2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2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2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2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2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2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2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2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2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2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2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2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2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2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2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2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2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2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2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2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2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2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2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2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2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2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2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2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2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2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2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2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2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2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2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2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2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2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2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2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2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2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2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2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2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2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2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2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2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2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2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2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2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2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2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2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2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2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2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2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2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2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2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2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2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2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2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2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2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2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2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2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2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2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2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2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2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2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2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2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2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2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2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2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2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2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2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2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2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2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2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2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2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2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2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2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2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2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2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2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2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2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2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2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2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2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2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2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2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2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2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2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2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2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2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2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2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2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2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2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2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2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2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2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2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2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2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2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2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2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2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2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2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2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2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2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2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2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2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2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2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2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2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2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2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2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2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2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2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2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2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2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2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2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2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2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2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2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2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2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2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2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2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2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2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2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2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2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2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2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2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2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2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2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2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2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2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2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2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2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2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2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2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2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2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2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2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2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2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2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2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2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2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2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2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2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2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2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2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2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2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2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2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2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2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2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2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2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2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2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2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2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2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2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2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2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2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2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2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2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2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2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2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2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2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2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2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2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2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2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2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2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2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2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2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2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2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2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2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2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2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2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2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2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2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2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2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2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2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2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2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2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2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2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2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2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2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2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2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2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2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2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2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2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2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2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2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2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2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2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2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2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2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2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2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2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2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2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2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2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2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2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2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2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2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2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2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2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2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2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2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2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2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2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2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2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2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2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2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2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2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2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2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2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2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2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2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2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2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2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2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2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2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2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2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2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2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2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2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2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2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2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2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2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2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2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2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2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2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2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2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2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2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2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2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2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2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2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2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2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2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2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2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2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2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2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2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2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2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2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2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2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2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2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2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2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2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2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2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2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2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2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2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2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2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2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2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2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2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2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2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2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2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2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2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2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2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2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2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2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2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2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2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2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2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2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2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2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2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2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2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2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2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2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2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2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2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2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2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2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2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2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2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2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2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2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2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2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2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2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2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2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2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2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2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2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2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2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2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2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2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2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2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2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2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2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2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2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2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2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2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2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2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2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2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2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2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2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2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2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ef="T2" r:id="rId1" xr:uid="{00000000-0004-0000-0300-000000000000}"/>
    <hyperlink ref="T3" r:id="rId2" xr:uid="{00000000-0004-0000-0300-000001000000}"/>
    <hyperlink ref="T4" r:id="rId3" xr:uid="{00000000-0004-0000-0300-000002000000}"/>
    <hyperlink ref="T5" r:id="rId4" xr:uid="{00000000-0004-0000-0300-000003000000}"/>
    <hyperlink ref="T6" r:id="rId5" xr:uid="{00000000-0004-0000-0300-000004000000}"/>
    <hyperlink ref="T7" r:id="rId6" xr:uid="{00000000-0004-0000-0300-000005000000}"/>
    <hyperlink ref="T8" r:id="rId7" xr:uid="{00000000-0004-0000-0300-000006000000}"/>
    <hyperlink ref="T16" r:id="rId8" xr:uid="{00000000-0004-0000-0300-000007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7265625" defaultRowHeight="15" customHeight="1"/>
  <cols>
    <col min="1" max="1" width="11.7265625" customWidth="1"/>
    <col min="2" max="2" width="30.453125" customWidth="1"/>
    <col min="3" max="3" width="16.26953125" customWidth="1"/>
    <col min="4" max="4" width="11.1796875" customWidth="1"/>
    <col min="5" max="6" width="11.7265625" customWidth="1"/>
    <col min="7" max="7" width="25.7265625" customWidth="1"/>
    <col min="8" max="9" width="14" customWidth="1"/>
    <col min="10" max="10" width="13.7265625" customWidth="1"/>
    <col min="11" max="11" width="9.7265625" customWidth="1"/>
    <col min="12" max="12" width="16.7265625" customWidth="1"/>
    <col min="13" max="13" width="18.453125" customWidth="1"/>
    <col min="14" max="14" width="9.7265625" customWidth="1"/>
    <col min="15" max="26" width="9.1796875" customWidth="1"/>
  </cols>
  <sheetData>
    <row r="1" spans="1:26" ht="12.75" customHeight="1">
      <c r="A1" s="21" t="s">
        <v>931</v>
      </c>
      <c r="B1" s="21" t="s">
        <v>794</v>
      </c>
      <c r="C1" s="21" t="s">
        <v>867</v>
      </c>
      <c r="D1" s="21" t="s">
        <v>868</v>
      </c>
      <c r="E1" s="21" t="s">
        <v>869</v>
      </c>
      <c r="F1" s="21" t="s">
        <v>932</v>
      </c>
      <c r="G1" s="21" t="s">
        <v>933</v>
      </c>
      <c r="H1" s="21" t="s">
        <v>934</v>
      </c>
      <c r="I1" s="21" t="s">
        <v>935</v>
      </c>
      <c r="J1" s="21" t="s">
        <v>936</v>
      </c>
      <c r="K1" s="21" t="s">
        <v>937</v>
      </c>
      <c r="L1" s="21"/>
      <c r="M1" s="21"/>
      <c r="N1" s="21"/>
      <c r="O1" s="21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>
      <c r="A3" s="10" t="s">
        <v>85</v>
      </c>
      <c r="B3" s="10" t="s">
        <v>938</v>
      </c>
      <c r="C3" s="10" t="s">
        <v>939</v>
      </c>
      <c r="D3" s="10">
        <v>227.6</v>
      </c>
      <c r="E3" s="10">
        <v>0.94259999999999999</v>
      </c>
      <c r="F3" s="10" t="s">
        <v>940</v>
      </c>
      <c r="G3" s="156" t="s">
        <v>941</v>
      </c>
      <c r="H3" s="10">
        <v>1799</v>
      </c>
      <c r="I3" s="10">
        <v>8.1259999999999994</v>
      </c>
      <c r="J3" s="10">
        <v>1481</v>
      </c>
      <c r="K3" s="10">
        <v>8.2420000000000009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10" t="s">
        <v>942</v>
      </c>
      <c r="B4" s="10" t="s">
        <v>943</v>
      </c>
      <c r="C4" s="10" t="s">
        <v>944</v>
      </c>
      <c r="D4" s="10">
        <v>673.42</v>
      </c>
      <c r="E4" s="10">
        <v>1.4041999999999999</v>
      </c>
      <c r="F4" s="10" t="s">
        <v>945</v>
      </c>
      <c r="G4" s="156" t="s">
        <v>941</v>
      </c>
      <c r="H4" s="10">
        <v>2055</v>
      </c>
      <c r="I4" s="10">
        <v>12.273</v>
      </c>
      <c r="J4" s="10">
        <v>1498</v>
      </c>
      <c r="K4" s="10">
        <v>12.375999999999999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AutoMOFs</vt:lpstr>
      <vt:lpstr>Equipment</vt:lpstr>
      <vt:lpstr>Setup</vt:lpstr>
      <vt:lpstr>Chemicals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Smales, Glen (-,RAL,DIA)</dc:creator>
  <cp:lastModifiedBy>Pauw, Brian Richard</cp:lastModifiedBy>
  <dcterms:created xsi:type="dcterms:W3CDTF">2015-06-09T14:34:13Z</dcterms:created>
  <dcterms:modified xsi:type="dcterms:W3CDTF">2024-03-14T16:29:02Z</dcterms:modified>
</cp:coreProperties>
</file>