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esktop\Paper - Aktivkohlecharakterisierung\06_TGA-FTIR\weitere AC\Langenau\"/>
    </mc:Choice>
  </mc:AlternateContent>
  <xr:revisionPtr revIDLastSave="0" documentId="13_ncr:1_{E615B73C-39E7-44AC-84EC-914591BCA982}" xr6:coauthVersionLast="45" xr6:coauthVersionMax="45" xr10:uidLastSave="{00000000-0000-0000-0000-000000000000}"/>
  <bookViews>
    <workbookView xWindow="-120" yWindow="-120" windowWidth="25440" windowHeight="15390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9" l="1"/>
  <c r="G16" i="5"/>
  <c r="H16" i="3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6" i="9"/>
  <c r="C16" i="9"/>
  <c r="D16" i="9"/>
  <c r="E16" i="9"/>
  <c r="F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15" i="3" l="1"/>
  <c r="A16" i="3"/>
  <c r="A17" i="3"/>
  <c r="A18" i="3"/>
  <c r="A19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B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4" i="2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4" i="6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B14" i="9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4" i="5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4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4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8" i="10" l="1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8" i="9" l="1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3"/>
  <c r="A4" i="3"/>
  <c r="A5" i="3"/>
  <c r="A6" i="3"/>
  <c r="A7" i="3"/>
  <c r="A8" i="3"/>
  <c r="A9" i="3"/>
  <c r="A10" i="3"/>
  <c r="A11" i="3"/>
  <c r="A12" i="3"/>
  <c r="A13" i="3"/>
  <c r="A1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<sst xmlns="http://schemas.openxmlformats.org/spreadsheetml/2006/main" count="62" uniqueCount="39">
  <si>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</si>
  <si>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</si>
  <si>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</si>
  <si>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</si>
  <si>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</si>
  <si>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</si>
  <si>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</si>
  <si>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</si>
  <si>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</si>
  <si>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</si>
  <si>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</si>
  <si>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</si>
  <si>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</si>
  <si>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</si>
  <si>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</si>
  <si>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</si>
  <si>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</si>
  <si>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</si>
  <si>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</si>
  <si>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</si>
  <si>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</si>
  <si>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</si>
  <si>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</si>
  <si>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</si>
  <si>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</si>
  <si>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</si>
  <si>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CO2</t>
  </si>
  <si>
    <t>CO</t>
  </si>
  <si>
    <t>H2O</t>
  </si>
  <si>
    <t>wh</t>
  </si>
  <si>
    <t>c</t>
  </si>
  <si>
    <t>adsorbed-CO2</t>
  </si>
  <si>
    <t>unassigned-CO2</t>
  </si>
  <si>
    <t>adsorbed-H2O</t>
  </si>
  <si>
    <t>unassigned-H2O 1</t>
  </si>
  <si>
    <t>unassigned-H2O 2</t>
  </si>
  <si>
    <t>dittmann2021a</t>
  </si>
  <si>
    <t>dittmann2021b</t>
  </si>
  <si>
    <t>dittmann2021c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</si>
</sst>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0" fillId="0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6"/>
  <sheetViews>
    <sheetView tabSelected="1" zoomScale="85" zoomScaleNormal="85" workbookViewId="0">
      <selection activeCell="B17" sqref="B17"/>
    </sheetView>
  </sheetViews>
  <sheetFormatPr baseColWidth="10" defaultColWidth="11.42578125" defaultRowHeight="15" x14ac:dyDescent="0.25"/>
  <cols>
    <col min="1" max="1" width="14.28515625" style="5" bestFit="1" customWidth="1"/>
    <col min="2" max="2" width="13.42578125" style="1" bestFit="1" customWidth="1"/>
    <col min="3" max="5" width="12.42578125" style="1" bestFit="1" customWidth="1"/>
    <col min="6" max="6" width="9.5703125" style="1" bestFit="1" customWidth="1"/>
    <col min="7" max="7" width="1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22" s="4" customFormat="1" x14ac:dyDescent="0.25">
      <c r="A1" s="5" t="s">
        <v>25</v>
      </c>
      <c r="B1" s="4" t="s">
        <v>31</v>
      </c>
      <c r="C1" s="4" t="s">
        <v>13</v>
      </c>
      <c r="D1" s="4" t="s">
        <v>14</v>
      </c>
      <c r="E1" s="4" t="s">
        <v>1</v>
      </c>
      <c r="F1" s="4" t="s">
        <v>9</v>
      </c>
      <c r="G1" s="4" t="s">
        <v>32</v>
      </c>
      <c r="H1" s="4" t="s">
        <v>15</v>
      </c>
      <c r="I1" s="4" t="s">
        <v>16</v>
      </c>
      <c r="J1" s="4" t="s">
        <v>22</v>
      </c>
      <c r="K1" s="4" t="s">
        <v>13</v>
      </c>
      <c r="L1" s="4" t="s">
        <v>14</v>
      </c>
      <c r="M1" s="4" t="s">
        <v>1</v>
      </c>
      <c r="N1" s="4" t="s">
        <v>24</v>
      </c>
      <c r="O1" s="4" t="s">
        <v>2</v>
      </c>
      <c r="P1" s="4" t="s">
        <v>17</v>
      </c>
      <c r="Q1" s="4" t="s">
        <v>18</v>
      </c>
      <c r="R1" s="4" t="s">
        <v>10</v>
      </c>
      <c r="S1" s="4" t="s">
        <v>5</v>
      </c>
      <c r="T1" s="4" t="s">
        <v>33</v>
      </c>
      <c r="U1" s="4" t="s">
        <v>34</v>
      </c>
      <c r="V1" s="4" t="s">
        <v>35</v>
      </c>
    </row>
    <row r="2" spans="1:22" s="4" customFormat="1" x14ac:dyDescent="0.25">
      <c r="A2" s="5" t="s">
        <v>19</v>
      </c>
      <c r="B2" s="4" t="s">
        <v>26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27</v>
      </c>
      <c r="O2" s="4" t="s">
        <v>27</v>
      </c>
      <c r="P2" s="4" t="s">
        <v>27</v>
      </c>
      <c r="Q2" s="4" t="s">
        <v>27</v>
      </c>
      <c r="R2" s="4" t="s">
        <v>27</v>
      </c>
      <c r="S2" s="4" t="s">
        <v>27</v>
      </c>
      <c r="T2" s="4" t="s">
        <v>28</v>
      </c>
      <c r="U2" s="4" t="s">
        <v>28</v>
      </c>
      <c r="V2" s="4" t="s">
        <v>28</v>
      </c>
    </row>
    <row r="3" spans="1:22" s="2" customFormat="1" x14ac:dyDescent="0.25">
      <c r="A3" s="6" t="s">
        <v>21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25">
      <c r="A4" s="5" t="s">
        <v>23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25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25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25">
      <c r="A7" s="5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25">
      <c r="A8" s="5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25">
      <c r="A9" s="5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25">
      <c r="A10" s="5" t="s">
        <v>20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25">
      <c r="A11" s="5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25">
      <c r="A12" s="5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s="9" customFormat="1" x14ac:dyDescent="0.25">
      <c r="A13" s="8" t="s">
        <v>8</v>
      </c>
      <c r="C13" s="9">
        <v>275</v>
      </c>
      <c r="E13" s="9">
        <v>425</v>
      </c>
      <c r="F13" s="9">
        <v>520</v>
      </c>
      <c r="H13" s="9">
        <v>620</v>
      </c>
      <c r="I13" s="9">
        <v>740</v>
      </c>
      <c r="K13" s="9">
        <v>250</v>
      </c>
      <c r="L13" s="9">
        <v>425</v>
      </c>
      <c r="M13" s="9">
        <v>550</v>
      </c>
      <c r="O13" s="9">
        <v>650</v>
      </c>
      <c r="P13" s="9">
        <v>780</v>
      </c>
      <c r="S13" s="9">
        <v>930</v>
      </c>
    </row>
    <row r="14" spans="1:22" x14ac:dyDescent="0.25">
      <c r="A14" s="5" t="s">
        <v>36</v>
      </c>
      <c r="B14" s="1">
        <v>95</v>
      </c>
      <c r="C14" s="1">
        <v>245</v>
      </c>
      <c r="D14" s="1">
        <v>380</v>
      </c>
      <c r="E14" s="1">
        <v>500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  <c r="T14" s="1">
        <v>90</v>
      </c>
      <c r="U14" s="1">
        <v>210</v>
      </c>
      <c r="V14" s="1">
        <v>255</v>
      </c>
    </row>
    <row r="15" spans="1:22" x14ac:dyDescent="0.25">
      <c r="A15" s="5" t="s">
        <v>37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</row>
    <row r="16" spans="1:22" x14ac:dyDescent="0.25">
      <c r="A16" s="5" t="s">
        <v>38</v>
      </c>
      <c r="B16" s="1">
        <v>95</v>
      </c>
      <c r="C16" s="1">
        <v>245</v>
      </c>
      <c r="D16" s="1">
        <v>380</v>
      </c>
      <c r="E16" s="1">
        <v>500</v>
      </c>
      <c r="G16" s="7">
        <v>625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IF(ISNUMBER(center_0!B14),1,"")</f>
        <v>1</v>
      </c>
      <c r="C14" s="1">
        <f>IF(ISNUMBER(center_0!C14),1,"")</f>
        <v>1</v>
      </c>
      <c r="D14" s="1">
        <f>IF(ISNUMBER(center_0!D14),1,"")</f>
        <v>1</v>
      </c>
      <c r="E14" s="1">
        <f>IF(ISNUMBER(center_0!E14),1,"")</f>
        <v>1</v>
      </c>
      <c r="F14" s="1" t="str">
        <f>IF(ISNUMBER(center_0!F14),1,"")</f>
        <v/>
      </c>
      <c r="G14" s="1" t="str">
        <f>IF(ISNUMBER(center_0!G14),1,"")</f>
        <v/>
      </c>
      <c r="H14" s="1">
        <f>IF(ISNUMBER(center_0!H14),1,"")</f>
        <v>1</v>
      </c>
      <c r="I14" s="1">
        <f>IF(ISNUMBER(center_0!I14),1,"")</f>
        <v>1</v>
      </c>
      <c r="J14" s="1" t="str">
        <f>IF(ISNUMBER(center_0!J14),1,"")</f>
        <v/>
      </c>
      <c r="K14" s="1">
        <f>IF(ISNUMBER(center_0!K14),1,"")</f>
        <v>1</v>
      </c>
      <c r="L14" s="1">
        <f>IF(ISNUMBER(center_0!L14),1,"")</f>
        <v>1</v>
      </c>
      <c r="M14" s="1">
        <f>IF(ISNUMBER(center_0!M14),1,"")</f>
        <v>1</v>
      </c>
      <c r="N14" s="1" t="str">
        <f>IF(ISNUMBER(center_0!N14),1,"")</f>
        <v/>
      </c>
      <c r="O14" s="1">
        <f>IF(ISNUMBER(center_0!O14),1,"")</f>
        <v>1</v>
      </c>
      <c r="P14" s="1">
        <f>IF(ISNUMBER(center_0!P14),1,"")</f>
        <v>1</v>
      </c>
      <c r="Q14" s="1">
        <f>IF(ISNUMBER(center_0!Q14),1,"")</f>
        <v>1</v>
      </c>
      <c r="R14" s="1" t="str">
        <f>IF(ISNUMBER(center_0!R14),1,"")</f>
        <v/>
      </c>
      <c r="S14" s="1">
        <f>IF(ISNUMBER(center_0!S14),1,"")</f>
        <v>1</v>
      </c>
      <c r="T14" s="1">
        <f>IF(ISNUMBER(center_0!T14),1,"")</f>
        <v>1</v>
      </c>
      <c r="U14" s="1">
        <f>IF(ISNUMBER(center_0!U14),1,"")</f>
        <v>1</v>
      </c>
      <c r="V14" s="1">
        <f>IF(ISNUMBER(center_0!V14),1,"")</f>
        <v>1</v>
      </c>
    </row>
    <row r="15" spans="1:48" x14ac:dyDescent="0.25">
      <c r="A15" s="5" t="str">
        <f>IF(ISBLANK(center_0!A15),"",center_0!A15)</f>
        <v>dittmann2021b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 t="str">
        <f>IF(ISNUMBER(center_0!U15),1,"")</f>
        <v/>
      </c>
      <c r="V15" s="1" t="str">
        <f>IF(ISNUMBER(center_0!V15),1,"")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IF(ISNUMBER(center_0!B16),1,"")</f>
        <v>1</v>
      </c>
      <c r="C16" s="1">
        <f>IF(ISNUMBER(center_0!C16),1,"")</f>
        <v>1</v>
      </c>
      <c r="D16" s="1">
        <f>IF(ISNUMBER(center_0!D16),1,"")</f>
        <v>1</v>
      </c>
      <c r="E16" s="1">
        <f>IF(ISNUMBER(center_0!E16),1,"")</f>
        <v>1</v>
      </c>
      <c r="F16" s="1" t="str">
        <f>IF(ISNUMBER(center_0!F16),1,"")</f>
        <v/>
      </c>
      <c r="G16" s="1">
        <f>IF(ISNUMBER(center_0!G16),1,"")</f>
        <v>1</v>
      </c>
      <c r="H16" s="1">
        <f>IF(ISNUMBER(center_0!H16),1,"")</f>
        <v>1</v>
      </c>
      <c r="I16" s="1">
        <f>IF(ISNUMBER(center_0!I16),1,"")</f>
        <v>1</v>
      </c>
      <c r="J16" s="1" t="str">
        <f>IF(ISNUMBER(center_0!J16),1,"")</f>
        <v/>
      </c>
      <c r="K16" s="1">
        <f>IF(ISNUMBER(center_0!K16),1,"")</f>
        <v>1</v>
      </c>
      <c r="L16" s="1">
        <f>IF(ISNUMBER(center_0!L16),1,"")</f>
        <v>1</v>
      </c>
      <c r="M16" s="1">
        <f>IF(ISNUMBER(center_0!M16),1,"")</f>
        <v>1</v>
      </c>
      <c r="N16" s="1" t="str">
        <f>IF(ISNUMBER(center_0!N16),1,"")</f>
        <v/>
      </c>
      <c r="O16" s="1">
        <f>IF(ISNUMBER(center_0!O16),1,"")</f>
        <v>1</v>
      </c>
      <c r="P16" s="1">
        <f>IF(ISNUMBER(center_0!P16),1,"")</f>
        <v>1</v>
      </c>
      <c r="Q16" s="1">
        <f>IF(ISNUMBER(center_0!Q16),1,"")</f>
        <v>1</v>
      </c>
      <c r="R16" s="1" t="str">
        <f>IF(ISNUMBER(center_0!R16),1,"")</f>
        <v/>
      </c>
      <c r="S16" s="1">
        <f>IF(ISNUMBER(center_0!S16),1,"")</f>
        <v>1</v>
      </c>
      <c r="T16" s="1">
        <f>IF(ISNUMBER(center_0!T16),1,"")</f>
        <v>1</v>
      </c>
      <c r="U16" s="1" t="str">
        <f>IF(ISNUMBER(center_0!U16),1,"")</f>
        <v/>
      </c>
      <c r="V16" s="1" t="str">
        <f>IF(ISNUMBER(center_0!V16),1,"")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13.42578125" style="1" bestFit="1" customWidth="1"/>
    <col min="3" max="4" width="11.42578125" style="1" bestFit="1" customWidth="1"/>
    <col min="5" max="5" width="10.7109375" style="1" bestFit="1" customWidth="1"/>
    <col min="6" max="6" width="9.5703125" style="1" bestFit="1" customWidth="1"/>
    <col min="7" max="7" width="15" style="1" bestFit="1" customWidth="1"/>
    <col min="8" max="9" width="9.85546875" style="1" bestFit="1" customWidth="1"/>
    <col min="10" max="10" width="10.28515625" style="1" bestFit="1" customWidth="1"/>
    <col min="11" max="12" width="11.42578125" style="1"/>
    <col min="13" max="13" width="10.7109375" style="1" bestFit="1" customWidth="1"/>
    <col min="14" max="14" width="8.7109375" style="1" bestFit="1" customWidth="1"/>
    <col min="15" max="15" width="8" style="1" bestFit="1" customWidth="1"/>
    <col min="16" max="17" width="11.140625" style="1" bestFit="1" customWidth="1"/>
    <col min="18" max="18" width="5.7109375" style="1" bestFit="1" customWidth="1"/>
    <col min="19" max="19" width="8.140625" style="1" bestFit="1" customWidth="1"/>
    <col min="20" max="20" width="13.7109375" style="1" bestFit="1" customWidth="1"/>
    <col min="21" max="22" width="17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  <c r="M6" s="1" t="s">
        <v>30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H14" s="3"/>
      <c r="I14" s="3"/>
      <c r="K14" s="3"/>
      <c r="L14" s="3"/>
      <c r="M14" s="1" t="s">
        <v>29</v>
      </c>
      <c r="O14" s="3"/>
      <c r="P14" s="3"/>
      <c r="Q14" s="3"/>
    </row>
    <row r="15" spans="1:48" x14ac:dyDescent="0.25">
      <c r="A15" s="5" t="str">
        <f>IF(ISBLANK(center_0!A15),"",center_0!A15)</f>
        <v>dittmann2021b</v>
      </c>
      <c r="M15" s="1" t="s">
        <v>29</v>
      </c>
    </row>
    <row r="16" spans="1:48" x14ac:dyDescent="0.25">
      <c r="A16" s="5" t="str">
        <f>IF(ISBLANK(center_0!A16),"",center_0!A16)</f>
        <v>dittmann2021c</v>
      </c>
      <c r="M16" s="1" t="s">
        <v>29</v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IF(ISNUMBER(center_0!B14),47.5,"")</f>
        <v>47.5</v>
      </c>
      <c r="C14" s="1">
        <f>IF(ISNUMBER(center_0!C14),47.5,"")</f>
        <v>47.5</v>
      </c>
      <c r="D14" s="1">
        <f>IF(ISNUMBER(center_0!D14),47.5,"")</f>
        <v>47.5</v>
      </c>
      <c r="E14" s="1">
        <f>IF(ISNUMBER(center_0!E14),47.5,"")</f>
        <v>47.5</v>
      </c>
      <c r="F14" s="1" t="str">
        <f>IF(ISNUMBER(center_0!F14),47.5,"")</f>
        <v/>
      </c>
      <c r="G14" s="1" t="str">
        <f>IF(ISNUMBER(center_0!G14),47.5,"")</f>
        <v/>
      </c>
      <c r="H14" s="1">
        <f>IF(ISNUMBER(center_0!H14),47.5,"")</f>
        <v>47.5</v>
      </c>
      <c r="I14" s="1">
        <f>IF(ISNUMBER(center_0!I14),47.5,"")</f>
        <v>47.5</v>
      </c>
      <c r="J14" s="1" t="str">
        <f>IF(ISNUMBER(center_0!J14),47.5,"")</f>
        <v/>
      </c>
      <c r="K14" s="1">
        <f>IF(ISNUMBER(center_0!K14),47.5,"")</f>
        <v>47.5</v>
      </c>
      <c r="L14" s="1">
        <f>IF(ISNUMBER(center_0!L14),47.5,"")</f>
        <v>47.5</v>
      </c>
      <c r="M14" s="1">
        <f>IF(ISNUMBER(center_0!M14),47.5,"")</f>
        <v>47.5</v>
      </c>
      <c r="N14" s="1" t="str">
        <f>IF(ISNUMBER(center_0!N14),47.5,"")</f>
        <v/>
      </c>
      <c r="O14" s="1">
        <f>IF(ISNUMBER(center_0!O14),47.5,"")</f>
        <v>47.5</v>
      </c>
      <c r="P14" s="1">
        <f>IF(ISNUMBER(center_0!P14),47.5,"")</f>
        <v>47.5</v>
      </c>
      <c r="Q14" s="1">
        <f>IF(ISNUMBER(center_0!Q14),47.5,"")</f>
        <v>47.5</v>
      </c>
      <c r="R14" s="1" t="str">
        <f>IF(ISNUMBER(center_0!R14),47.5,"")</f>
        <v/>
      </c>
      <c r="S14" s="1">
        <f>IF(ISNUMBER(center_0!S14),47.5,"")</f>
        <v>47.5</v>
      </c>
      <c r="T14" s="1">
        <f>IF(ISNUMBER(center_0!T14),47.5,"")</f>
        <v>47.5</v>
      </c>
      <c r="U14" s="1">
        <f>IF(ISNUMBER(center_0!U14),47.5,"")</f>
        <v>47.5</v>
      </c>
      <c r="V14" s="1">
        <f>IF(ISNUMBER(center_0!V14),47.5,"")</f>
        <v>47.5</v>
      </c>
    </row>
    <row r="15" spans="1:48" x14ac:dyDescent="0.25">
      <c r="A15" s="5" t="str">
        <f>IF(ISBLANK(center_0!A15),"",center_0!A15)</f>
        <v>dittmann2021b</v>
      </c>
      <c r="B15" s="1">
        <f>IF(ISNUMBER(center_0!B15),47.5,"")</f>
        <v>47.5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 t="str">
        <f>IF(ISNUMBER(center_0!U15),47.5,"")</f>
        <v/>
      </c>
      <c r="V15" s="1" t="str">
        <f>IF(ISNUMBER(center_0!V15),47.5,"")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IF(ISNUMBER(center_0!B16),47.5,"")</f>
        <v>47.5</v>
      </c>
      <c r="C16" s="1">
        <f>IF(ISNUMBER(center_0!C16),47.5,"")</f>
        <v>47.5</v>
      </c>
      <c r="D16" s="1">
        <f>IF(ISNUMBER(center_0!D16),47.5,"")</f>
        <v>47.5</v>
      </c>
      <c r="E16" s="1">
        <f>IF(ISNUMBER(center_0!E16),47.5,"")</f>
        <v>47.5</v>
      </c>
      <c r="F16" s="1" t="str">
        <f>IF(ISNUMBER(center_0!F16),47.5,"")</f>
        <v/>
      </c>
      <c r="G16" s="1">
        <v>15</v>
      </c>
      <c r="H16" s="1">
        <f>IF(ISNUMBER(center_0!H16),32.5,"")</f>
        <v>32.5</v>
      </c>
      <c r="I16" s="1">
        <f>IF(ISNUMBER(center_0!I16),47.5,"")</f>
        <v>47.5</v>
      </c>
      <c r="J16" s="1" t="str">
        <f>IF(ISNUMBER(center_0!J16),47.5,"")</f>
        <v/>
      </c>
      <c r="K16" s="1">
        <f>IF(ISNUMBER(center_0!K16),47.5,"")</f>
        <v>47.5</v>
      </c>
      <c r="L16" s="1">
        <f>IF(ISNUMBER(center_0!L16),47.5,"")</f>
        <v>47.5</v>
      </c>
      <c r="M16" s="1">
        <f>IF(ISNUMBER(center_0!M16),47.5,"")</f>
        <v>47.5</v>
      </c>
      <c r="N16" s="1" t="str">
        <f>IF(ISNUMBER(center_0!N16),47.5,"")</f>
        <v/>
      </c>
      <c r="O16" s="1">
        <f>IF(ISNUMBER(center_0!O16),47.5,"")</f>
        <v>47.5</v>
      </c>
      <c r="P16" s="1">
        <f>IF(ISNUMBER(center_0!P16),47.5,"")</f>
        <v>47.5</v>
      </c>
      <c r="Q16" s="1">
        <f>IF(ISNUMBER(center_0!Q16),47.5,"")</f>
        <v>47.5</v>
      </c>
      <c r="R16" s="1" t="str">
        <f>IF(ISNUMBER(center_0!R16),47.5,"")</f>
        <v/>
      </c>
      <c r="S16" s="1">
        <f>IF(ISNUMBER(center_0!S16),47.5,"")</f>
        <v>47.5</v>
      </c>
      <c r="T16" s="1">
        <f>IF(ISNUMBER(center_0!T16),47.5,"")</f>
        <v>47.5</v>
      </c>
      <c r="U16" s="1" t="str">
        <f>IF(ISNUMBER(center_0!U16),47.5,"")</f>
        <v/>
      </c>
      <c r="V16" s="1" t="str">
        <f>IF(ISNUMBER(center_0!V16),47.5,"")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IF(ISNUMBER(center_0!B14),0.5,"")</f>
        <v>0.5</v>
      </c>
      <c r="C14" s="1">
        <f>IF(ISNUMBER(center_0!C14),0.5,"")</f>
        <v>0.5</v>
      </c>
      <c r="D14" s="1">
        <f>IF(ISNUMBER(center_0!D14),0.5,"")</f>
        <v>0.5</v>
      </c>
      <c r="E14" s="1">
        <f>IF(ISNUMBER(center_0!E14),0.5,"")</f>
        <v>0.5</v>
      </c>
      <c r="F14" s="1" t="str">
        <f>IF(ISNUMBER(center_0!F14),0.5,"")</f>
        <v/>
      </c>
      <c r="G14" s="1" t="str">
        <f>IF(ISNUMBER(center_0!G14),0.5,"")</f>
        <v/>
      </c>
      <c r="H14" s="1">
        <f>IF(ISNUMBER(center_0!H14),0.5,"")</f>
        <v>0.5</v>
      </c>
      <c r="I14" s="1">
        <f>IF(ISNUMBER(center_0!I14),0.5,"")</f>
        <v>0.5</v>
      </c>
      <c r="J14" s="1" t="str">
        <f>IF(ISNUMBER(center_0!J14),0.5,"")</f>
        <v/>
      </c>
      <c r="K14" s="1">
        <f>IF(ISNUMBER(center_0!K14),0.5,"")</f>
        <v>0.5</v>
      </c>
      <c r="L14" s="1">
        <f>IF(ISNUMBER(center_0!L14),0.5,"")</f>
        <v>0.5</v>
      </c>
      <c r="M14" s="1">
        <f>IF(ISNUMBER(center_0!M14),0.5,"")</f>
        <v>0.5</v>
      </c>
      <c r="N14" s="1" t="str">
        <f>IF(ISNUMBER(center_0!N14),0.5,"")</f>
        <v/>
      </c>
      <c r="O14" s="1">
        <f>IF(ISNUMBER(center_0!O14),0.5,"")</f>
        <v>0.5</v>
      </c>
      <c r="P14" s="1">
        <f>IF(ISNUMBER(center_0!P14),0.5,"")</f>
        <v>0.5</v>
      </c>
      <c r="Q14" s="1">
        <f>IF(ISNUMBER(center_0!Q14),0.5,"")</f>
        <v>0.5</v>
      </c>
      <c r="R14" s="1" t="str">
        <f>IF(ISNUMBER(center_0!R14),0.5,"")</f>
        <v/>
      </c>
      <c r="S14" s="1">
        <f>IF(ISNUMBER(center_0!S14),0.5,"")</f>
        <v>0.5</v>
      </c>
      <c r="T14" s="1">
        <f>IF(ISNUMBER(center_0!T14),0.5,"")</f>
        <v>0.5</v>
      </c>
      <c r="U14" s="1">
        <f>IF(ISNUMBER(center_0!U14),0.5,"")</f>
        <v>0.5</v>
      </c>
      <c r="V14" s="1">
        <f>IF(ISNUMBER(center_0!V14),0.5,"")</f>
        <v>0.5</v>
      </c>
    </row>
    <row r="15" spans="1:48" x14ac:dyDescent="0.25">
      <c r="A15" s="5" t="str">
        <f>IF(ISBLANK(center_0!A15),"",center_0!A15)</f>
        <v>dittmann2021b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 t="str">
        <f>IF(ISNUMBER(center_0!U15),0.5,"")</f>
        <v/>
      </c>
      <c r="V15" s="1" t="str">
        <f>IF(ISNUMBER(center_0!V15),0.5,"")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IF(ISNUMBER(center_0!B16),0.5,"")</f>
        <v>0.5</v>
      </c>
      <c r="C16" s="1">
        <f>IF(ISNUMBER(center_0!C16),0.5,"")</f>
        <v>0.5</v>
      </c>
      <c r="D16" s="1">
        <f>IF(ISNUMBER(center_0!D16),0.5,"")</f>
        <v>0.5</v>
      </c>
      <c r="E16" s="1">
        <f>IF(ISNUMBER(center_0!E16),0.5,"")</f>
        <v>0.5</v>
      </c>
      <c r="F16" s="1" t="str">
        <f>IF(ISNUMBER(center_0!F16),0.5,"")</f>
        <v/>
      </c>
      <c r="G16" s="1">
        <f>IF(ISNUMBER(center_0!G16),0.5,"")</f>
        <v>0.5</v>
      </c>
      <c r="H16" s="1">
        <f>IF(ISNUMBER(center_0!H16),0.5,"")</f>
        <v>0.5</v>
      </c>
      <c r="I16" s="1">
        <f>IF(ISNUMBER(center_0!I16),0.5,"")</f>
        <v>0.5</v>
      </c>
      <c r="J16" s="1" t="str">
        <f>IF(ISNUMBER(center_0!J16),0.5,"")</f>
        <v/>
      </c>
      <c r="K16" s="1">
        <f>IF(ISNUMBER(center_0!K16),0.5,"")</f>
        <v>0.5</v>
      </c>
      <c r="L16" s="1">
        <f>IF(ISNUMBER(center_0!L16),0.5,"")</f>
        <v>0.5</v>
      </c>
      <c r="M16" s="1">
        <f>IF(ISNUMBER(center_0!M16),0.5,"")</f>
        <v>0.5</v>
      </c>
      <c r="N16" s="1" t="str">
        <f>IF(ISNUMBER(center_0!N16),0.5,"")</f>
        <v/>
      </c>
      <c r="O16" s="1">
        <f>IF(ISNUMBER(center_0!O16),0.5,"")</f>
        <v>0.5</v>
      </c>
      <c r="P16" s="1">
        <f>IF(ISNUMBER(center_0!P16),0.5,"")</f>
        <v>0.5</v>
      </c>
      <c r="Q16" s="1">
        <f>IF(ISNUMBER(center_0!Q16),0.5,"")</f>
        <v>0.5</v>
      </c>
      <c r="R16" s="1" t="str">
        <f>IF(ISNUMBER(center_0!R16),0.5,"")</f>
        <v/>
      </c>
      <c r="S16" s="1">
        <f>IF(ISNUMBER(center_0!S16),0.5,"")</f>
        <v>0.5</v>
      </c>
      <c r="T16" s="1">
        <f>IF(ISNUMBER(center_0!T16),0.5,"")</f>
        <v>0.5</v>
      </c>
      <c r="U16" s="1" t="str">
        <f>IF(ISNUMBER(center_0!U16),0.5,"")</f>
        <v/>
      </c>
      <c r="V16" s="1" t="str">
        <f>IF(ISNUMBER(center_0!V16),0.5,"")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IF(ISNUMBER(center_0!B13),center_0!B13-50,"")</f>
        <v/>
      </c>
      <c r="C13" s="9">
        <f>IF(ISNUMBER(center_0!C13),center_0!C13-50,"")</f>
        <v>225</v>
      </c>
      <c r="D13" s="9" t="str">
        <f>IF(ISNUMBER(center_0!D13),center_0!D13-50,"")</f>
        <v/>
      </c>
      <c r="E13" s="9">
        <f>IF(ISNUMBER(center_0!E13),center_0!E13-50,"")</f>
        <v>375</v>
      </c>
      <c r="F13" s="9">
        <f>IF(ISNUMBER(center_0!F13),center_0!F13-50,"")</f>
        <v>470</v>
      </c>
      <c r="G13" s="9" t="str">
        <f>IF(ISNUMBER(center_0!G13),center_0!G13-50,"")</f>
        <v/>
      </c>
      <c r="H13" s="9">
        <f>IF(ISNUMBER(center_0!H13),center_0!H13-50,"")</f>
        <v>570</v>
      </c>
      <c r="I13" s="9">
        <f>IF(ISNUMBER(center_0!I13),center_0!I13-50,"")</f>
        <v>690</v>
      </c>
      <c r="J13" s="9" t="str">
        <f>IF(ISNUMBER(center_0!J13),center_0!J13-50,"")</f>
        <v/>
      </c>
      <c r="K13" s="9">
        <f>IF(ISNUMBER(center_0!K13),center_0!K13-50,"")</f>
        <v>200</v>
      </c>
      <c r="L13" s="9">
        <f>IF(ISNUMBER(center_0!L13),center_0!L13-50,"")</f>
        <v>375</v>
      </c>
      <c r="M13" s="9">
        <f>IF(ISNUMBER(center_0!M13),center_0!M13-50,"")</f>
        <v>500</v>
      </c>
      <c r="N13" s="9" t="str">
        <f>IF(ISNUMBER(center_0!N13),center_0!N13-50,"")</f>
        <v/>
      </c>
      <c r="O13" s="9">
        <f>IF(ISNUMBER(center_0!O13),center_0!O13-50,"")</f>
        <v>600</v>
      </c>
      <c r="P13" s="9">
        <f>IF(ISNUMBER(center_0!P13),center_0!P13-50,"")</f>
        <v>730</v>
      </c>
      <c r="Q13" s="9" t="str">
        <f>IF(ISNUMBER(center_0!Q13),center_0!Q13-50,"")</f>
        <v/>
      </c>
      <c r="R13" s="9" t="str">
        <f>IF(ISNUMBER(center_0!R13),center_0!R13-50,"")</f>
        <v/>
      </c>
      <c r="S13" s="9">
        <f>IF(ISNUMBER(center_0!S13),center_0!S13-50,"")</f>
        <v>880</v>
      </c>
      <c r="T13" s="9" t="str">
        <f>IF(ISNUMBER(center_0!T13),center_0!T13-50,"")</f>
        <v/>
      </c>
      <c r="U13" s="9" t="str">
        <f>IF(ISNUMBER(center_0!U13),center_0!U13-50,"")</f>
        <v/>
      </c>
      <c r="V13" s="9" t="str">
        <f>IF(ISNUMBER(center_0!V13),center_0!V13-50,"")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IF(ISNUMBER(center_0!B14),center_0!B14-30,"")</f>
        <v>65</v>
      </c>
      <c r="C14" s="1">
        <f>IF(ISNUMBER(center_0!C14),center_0!C14-30,"")</f>
        <v>215</v>
      </c>
      <c r="D14" s="1">
        <f>IF(ISNUMBER(center_0!D14),center_0!D14-30,"")</f>
        <v>350</v>
      </c>
      <c r="E14" s="1">
        <f>IF(ISNUMBER(center_0!E14),center_0!E14-30,"")</f>
        <v>470</v>
      </c>
      <c r="F14" s="1" t="str">
        <f>IF(ISNUMBER(center_0!F14),center_0!F14-30,"")</f>
        <v/>
      </c>
      <c r="G14" s="1" t="str">
        <f>IF(ISNUMBER(center_0!G14),center_0!G14-30,"")</f>
        <v/>
      </c>
      <c r="H14" s="1">
        <f>IF(ISNUMBER(center_0!H14),center_0!H14-30,"")</f>
        <v>605</v>
      </c>
      <c r="I14" s="1">
        <f>IF(ISNUMBER(center_0!I14),center_0!I14-30,"")</f>
        <v>755</v>
      </c>
      <c r="J14" s="1" t="str">
        <f>IF(ISNUMBER(center_0!J14),center_0!J14-30,"")</f>
        <v/>
      </c>
      <c r="K14" s="1">
        <f>IF(ISNUMBER(center_0!K14),center_0!K14-30,"")</f>
        <v>225</v>
      </c>
      <c r="L14" s="1">
        <f>IF(ISNUMBER(center_0!L14),center_0!L14-30,"")</f>
        <v>380</v>
      </c>
      <c r="M14" s="1">
        <f>IF(ISNUMBER(center_0!M14),center_0!M14-30,"")</f>
        <v>500</v>
      </c>
      <c r="N14" s="1" t="str">
        <f>IF(ISNUMBER(center_0!N14),center_0!N14-30,"")</f>
        <v/>
      </c>
      <c r="O14" s="1">
        <f>IF(ISNUMBER(center_0!O14),center_0!O14-30,"")</f>
        <v>640</v>
      </c>
      <c r="P14" s="1">
        <f>IF(ISNUMBER(center_0!P14),center_0!P14-30,"")</f>
        <v>760</v>
      </c>
      <c r="Q14" s="1">
        <f>IF(ISNUMBER(center_0!Q14),center_0!Q14-30,"")</f>
        <v>840</v>
      </c>
      <c r="R14" s="1" t="str">
        <f>IF(ISNUMBER(center_0!R14),center_0!R14-30,"")</f>
        <v/>
      </c>
      <c r="S14" s="1">
        <f>IF(ISNUMBER(center_0!S14),center_0!S14-30,"")</f>
        <v>930</v>
      </c>
      <c r="T14" s="1">
        <f>IF(ISNUMBER(center_0!T14),center_0!T14-30,"")</f>
        <v>60</v>
      </c>
      <c r="U14" s="1">
        <f>IF(ISNUMBER(center_0!U14),center_0!U14-30,"")</f>
        <v>180</v>
      </c>
      <c r="V14" s="1">
        <f>IF(ISNUMBER(center_0!V14),center_0!V14-30,"")</f>
        <v>225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 t="str">
        <f>IF(ISNUMBER(center_0!U15),center_0!U15-30,"")</f>
        <v/>
      </c>
      <c r="V15" s="1" t="str">
        <f>IF(ISNUMBER(center_0!V15),center_0!V15-30,"")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IF(ISNUMBER(center_0!B16),center_0!B16-30,"")</f>
        <v>65</v>
      </c>
      <c r="C16" s="1">
        <f>IF(ISNUMBER(center_0!C16),center_0!C16-30,"")</f>
        <v>215</v>
      </c>
      <c r="D16" s="1">
        <f>IF(ISNUMBER(center_0!D16),center_0!D16-30,"")</f>
        <v>350</v>
      </c>
      <c r="E16" s="1">
        <f>IF(ISNUMBER(center_0!E16),center_0!E16-30,"")</f>
        <v>470</v>
      </c>
      <c r="F16" s="1" t="str">
        <f>IF(ISNUMBER(center_0!F16),center_0!F16-30,"")</f>
        <v/>
      </c>
      <c r="G16" s="1">
        <f>IF(ISNUMBER(center_0!G16),center_0!G16-35,"")</f>
        <v>590</v>
      </c>
      <c r="H16" s="1">
        <f>IF(ISNUMBER(center_0!H16),center_0!H16-30,"")</f>
        <v>605</v>
      </c>
      <c r="I16" s="1">
        <f>IF(ISNUMBER(center_0!I16),center_0!I16-30,"")</f>
        <v>755</v>
      </c>
      <c r="J16" s="1" t="str">
        <f>IF(ISNUMBER(center_0!J16),center_0!J16-30,"")</f>
        <v/>
      </c>
      <c r="K16" s="1">
        <f>IF(ISNUMBER(center_0!K16),center_0!K16-30,"")</f>
        <v>225</v>
      </c>
      <c r="L16" s="1">
        <f>IF(ISNUMBER(center_0!L16),center_0!L16-30,"")</f>
        <v>380</v>
      </c>
      <c r="M16" s="1">
        <f>IF(ISNUMBER(center_0!M16),center_0!M16-30,"")</f>
        <v>500</v>
      </c>
      <c r="N16" s="1" t="str">
        <f>IF(ISNUMBER(center_0!N16),center_0!N16-30,"")</f>
        <v/>
      </c>
      <c r="O16" s="1">
        <f>IF(ISNUMBER(center_0!O16),center_0!O16-30,"")</f>
        <v>640</v>
      </c>
      <c r="P16" s="1">
        <f>IF(ISNUMBER(center_0!P16),center_0!P16-30,"")</f>
        <v>760</v>
      </c>
      <c r="Q16" s="1">
        <f>IF(ISNUMBER(center_0!Q16),center_0!Q16-30,"")</f>
        <v>840</v>
      </c>
      <c r="R16" s="1" t="str">
        <f>IF(ISNUMBER(center_0!R16),center_0!R16-30,"")</f>
        <v/>
      </c>
      <c r="S16" s="1">
        <f>IF(ISNUMBER(center_0!S16),center_0!S16-30,"")</f>
        <v>930</v>
      </c>
      <c r="T16" s="1">
        <f>IF(ISNUMBER(center_0!T16),center_0!T16-30,"")</f>
        <v>60</v>
      </c>
      <c r="U16" s="1" t="str">
        <f>IF(ISNUMBER(center_0!U16),center_0!U16-30,"")</f>
        <v/>
      </c>
      <c r="V16" s="1" t="str">
        <f>IF(ISNUMBER(center_0!V16),center_0!V16-30,"")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v>30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47" x14ac:dyDescent="0.25">
      <c r="A33" s="5" t="str">
        <f>IF(ISBLANK(center_0!A33),"",center_0!A33)</f>
        <v/>
      </c>
    </row>
    <row r="34" spans="1:47" x14ac:dyDescent="0.25">
      <c r="A34" s="5" t="str">
        <f>IF(ISBLANK(center_0!A34),"",center_0!A34)</f>
        <v/>
      </c>
    </row>
    <row r="35" spans="1:47" x14ac:dyDescent="0.25">
      <c r="A35" s="5" t="str">
        <f>IF(ISBLANK(center_0!A35),"",center_0!A35)</f>
        <v/>
      </c>
    </row>
    <row r="36" spans="1:47" x14ac:dyDescent="0.25">
      <c r="A36" s="5" t="str">
        <f>IF(ISBLANK(center_0!A36),"",center_0!A36)</f>
        <v/>
      </c>
      <c r="B36" s="1" t="str">
        <f>IF(ISBLANK(center_0!B36),"",center_0!B36)</f>
        <v/>
      </c>
      <c r="C36" s="1" t="str">
        <f>IF(ISBLANK(center_0!C36),"",center_0!C36)</f>
        <v/>
      </c>
      <c r="D36" s="1" t="str">
        <f>IF(ISBLANK(center_0!D36),"",center_0!D36)</f>
        <v/>
      </c>
      <c r="E36" s="1" t="str">
        <f>IF(ISBLANK(center_0!E36),"",center_0!E36)</f>
        <v/>
      </c>
      <c r="F36" s="1" t="str">
        <f>IF(ISBLANK(center_0!F36),"",center_0!F36)</f>
        <v/>
      </c>
      <c r="G36" s="1" t="str">
        <f>IF(ISBLANK(center_0!G36),"",center_0!G36)</f>
        <v/>
      </c>
      <c r="H36" s="1" t="str">
        <f>IF(ISBLANK(center_0!H36),"",center_0!H36)</f>
        <v/>
      </c>
      <c r="I36" s="1" t="str">
        <f>IF(ISBLANK(center_0!I36),"",center_0!I36)</f>
        <v/>
      </c>
      <c r="J36" s="1" t="str">
        <f>IF(ISBLANK(center_0!J36),"",center_0!J36)</f>
        <v/>
      </c>
      <c r="K36" s="1" t="str">
        <f>IF(ISBLANK(center_0!K36),"",center_0!K36)</f>
        <v/>
      </c>
      <c r="L36" s="1" t="str">
        <f>IF(ISBLANK(center_0!L36),"",center_0!L36)</f>
        <v/>
      </c>
      <c r="M36" s="1" t="str">
        <f>IF(ISBLANK(center_0!M36),"",center_0!M36)</f>
        <v/>
      </c>
      <c r="N36" s="1" t="str">
        <f>IF(ISBLANK(center_0!N36),"",center_0!N36)</f>
        <v/>
      </c>
      <c r="O36" s="1" t="str">
        <f>IF(ISBLANK(center_0!O36),"",center_0!O36)</f>
        <v/>
      </c>
      <c r="P36" s="1" t="str">
        <f>IF(ISBLANK(center_0!P36),"",center_0!P36)</f>
        <v/>
      </c>
      <c r="Q36" s="1" t="str">
        <f>IF(ISBLANK(center_0!Q36),"",center_0!Q36)</f>
        <v/>
      </c>
      <c r="R36" s="1" t="str">
        <f>IF(ISBLANK(center_0!R36),"",center_0!R36)</f>
        <v/>
      </c>
      <c r="S36" s="1" t="str">
        <f>IF(ISBLANK(center_0!S36),"",center_0!S36)</f>
        <v/>
      </c>
      <c r="T36" s="1" t="str">
        <f>IF(ISBLANK(center_0!T36),"",center_0!T36)</f>
        <v/>
      </c>
      <c r="U36" s="1" t="str">
        <f>IF(ISBLANK(center_0!U36),"",center_0!U36)</f>
        <v/>
      </c>
      <c r="V36" s="1" t="str">
        <f>IF(ISBLANK(center_0!V36),"",center_0!V36)</f>
        <v/>
      </c>
      <c r="W36" s="1" t="str">
        <f>IF(ISBLANK(center_0!W36),"",center_0!W36)</f>
        <v/>
      </c>
      <c r="X36" s="1" t="str">
        <f>IF(ISBLANK(center_0!X36),"",center_0!X36)</f>
        <v/>
      </c>
      <c r="Y36" s="1" t="str">
        <f>IF(ISBLANK(center_0!Y36),"",center_0!Y36)</f>
        <v/>
      </c>
      <c r="Z36" s="1" t="str">
        <f>IF(ISBLANK(center_0!Z36),"",center_0!Z36)</f>
        <v/>
      </c>
      <c r="AA36" s="1" t="str">
        <f>IF(ISBLANK(center_0!AA36),"",center_0!AA36)</f>
        <v/>
      </c>
      <c r="AB36" s="1" t="str">
        <f>IF(ISBLANK(center_0!AB36),"",center_0!AB36)</f>
        <v/>
      </c>
      <c r="AC36" s="1" t="str">
        <f>IF(ISBLANK(center_0!AC36),"",center_0!AC36)</f>
        <v/>
      </c>
      <c r="AD36" s="1" t="str">
        <f>IF(ISBLANK(center_0!AD36),"",center_0!AD36)</f>
        <v/>
      </c>
      <c r="AE36" s="1" t="str">
        <f>IF(ISBLANK(center_0!AE36),"",center_0!AE36)</f>
        <v/>
      </c>
      <c r="AF36" s="1" t="str">
        <f>IF(ISBLANK(center_0!AF36),"",center_0!AF36)</f>
        <v/>
      </c>
      <c r="AG36" s="1" t="str">
        <f>IF(ISBLANK(center_0!AG36),"",center_0!AG36)</f>
        <v/>
      </c>
      <c r="AH36" s="1" t="str">
        <f>IF(ISBLANK(center_0!AH36),"",center_0!AH36)</f>
        <v/>
      </c>
      <c r="AI36" s="1" t="str">
        <f>IF(ISBLANK(center_0!AI36),"",center_0!AI36)</f>
        <v/>
      </c>
      <c r="AJ36" s="1" t="str">
        <f>IF(ISBLANK(center_0!AJ36),"",center_0!AJ36)</f>
        <v/>
      </c>
      <c r="AK36" s="1" t="str">
        <f>IF(ISBLANK(center_0!AK36),"",center_0!AK36)</f>
        <v/>
      </c>
      <c r="AL36" s="1" t="str">
        <f>IF(ISBLANK(center_0!AL36),"",center_0!AL36)</f>
        <v/>
      </c>
      <c r="AM36" s="1" t="str">
        <f>IF(ISBLANK(center_0!AM36),"",center_0!AM36)</f>
        <v/>
      </c>
      <c r="AN36" s="1" t="str">
        <f>IF(ISBLANK(center_0!AN36),"",center_0!AN36)</f>
        <v/>
      </c>
      <c r="AO36" s="1" t="str">
        <f>IF(ISBLANK(center_0!AO36),"",center_0!AO36)</f>
        <v/>
      </c>
      <c r="AP36" s="1" t="str">
        <f>IF(ISBLANK(center_0!AP36),"",center_0!AP36)</f>
        <v/>
      </c>
      <c r="AQ36" s="1" t="str">
        <f>IF(ISBLANK(center_0!AQ36),"",center_0!AQ36)</f>
        <v/>
      </c>
      <c r="AR36" s="1" t="str">
        <f>IF(ISBLANK(center_0!AR36),"",center_0!AR36)</f>
        <v/>
      </c>
      <c r="AS36" s="1" t="str">
        <f>IF(ISBLANK(center_0!AS36),"",center_0!AS36)</f>
        <v/>
      </c>
      <c r="AT36" s="1" t="str">
        <f>IF(ISBLANK(center_0!AT36),"",center_0!AT36)</f>
        <v/>
      </c>
      <c r="AU36" s="1" t="str">
        <f>IF(ISBLANK(center_0!AU36),"",center_0!AU36)</f>
        <v/>
      </c>
    </row>
    <row r="37" spans="1:47" x14ac:dyDescent="0.25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25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f>IF(ISNUMBER(center_0!H16),0,"")</f>
        <v>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IF(ISNUMBER(center_0!B13),center_0!B13+50,"")</f>
        <v/>
      </c>
      <c r="C13" s="9">
        <f>IF(ISNUMBER(center_0!C13),center_0!C13+50,"")</f>
        <v>325</v>
      </c>
      <c r="D13" s="9" t="str">
        <f>IF(ISNUMBER(center_0!D13),center_0!D13+50,"")</f>
        <v/>
      </c>
      <c r="E13" s="9">
        <f>IF(ISNUMBER(center_0!E13),center_0!E13+50,"")</f>
        <v>475</v>
      </c>
      <c r="F13" s="9">
        <f>IF(ISNUMBER(center_0!F13),center_0!F13+50,"")</f>
        <v>570</v>
      </c>
      <c r="G13" s="9" t="str">
        <f>IF(ISNUMBER(center_0!G13),center_0!G13+50,"")</f>
        <v/>
      </c>
      <c r="H13" s="9">
        <f>IF(ISNUMBER(center_0!H13),center_0!H13+50,"")</f>
        <v>670</v>
      </c>
      <c r="I13" s="9">
        <f>IF(ISNUMBER(center_0!I13),center_0!I13+50,"")</f>
        <v>790</v>
      </c>
      <c r="J13" s="9" t="str">
        <f>IF(ISNUMBER(center_0!J13),center_0!J13+50,"")</f>
        <v/>
      </c>
      <c r="K13" s="9">
        <f>IF(ISNUMBER(center_0!K13),center_0!K13+50,"")</f>
        <v>300</v>
      </c>
      <c r="L13" s="9">
        <f>IF(ISNUMBER(center_0!L13),center_0!L13+50,"")</f>
        <v>475</v>
      </c>
      <c r="M13" s="9">
        <f>IF(ISNUMBER(center_0!M13),center_0!M13+50,"")</f>
        <v>600</v>
      </c>
      <c r="N13" s="9" t="str">
        <f>IF(ISNUMBER(center_0!N13),center_0!N13+50,"")</f>
        <v/>
      </c>
      <c r="O13" s="9">
        <f>IF(ISNUMBER(center_0!O13),center_0!O13+50,"")</f>
        <v>700</v>
      </c>
      <c r="P13" s="9">
        <f>IF(ISNUMBER(center_0!P13),center_0!P13+50,"")</f>
        <v>830</v>
      </c>
      <c r="Q13" s="9" t="str">
        <f>IF(ISNUMBER(center_0!Q13),center_0!Q13+50,"")</f>
        <v/>
      </c>
      <c r="R13" s="9" t="str">
        <f>IF(ISNUMBER(center_0!R13),center_0!R13+50,"")</f>
        <v/>
      </c>
      <c r="S13" s="9">
        <f>IF(ISNUMBER(center_0!S13),center_0!S13+50,"")</f>
        <v>980</v>
      </c>
      <c r="T13" s="9" t="str">
        <f>IF(ISNUMBER(center_0!T13),center_0!T13+50,"")</f>
        <v/>
      </c>
      <c r="U13" s="9" t="str">
        <f>IF(ISNUMBER(center_0!U13),center_0!U13+50,"")</f>
        <v/>
      </c>
      <c r="V13" s="9" t="str">
        <f>IF(ISNUMBER(center_0!V13),center_0!V13+50,"")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IF(ISNUMBER(center_0!B14),center_0!B14+30,"")</f>
        <v>125</v>
      </c>
      <c r="C14" s="1">
        <f>IF(ISNUMBER(center_0!C14),center_0!C14+30,"")</f>
        <v>275</v>
      </c>
      <c r="D14" s="1">
        <f>IF(ISNUMBER(center_0!D14),center_0!D14+30,"")</f>
        <v>410</v>
      </c>
      <c r="E14" s="1">
        <f>IF(ISNUMBER(center_0!E14),center_0!E14+30,"")</f>
        <v>530</v>
      </c>
      <c r="F14" s="1" t="str">
        <f>IF(ISNUMBER(center_0!F14),center_0!F14+30,"")</f>
        <v/>
      </c>
      <c r="G14" s="1" t="str">
        <f>IF(ISNUMBER(center_0!G14),center_0!G14+30,"")</f>
        <v/>
      </c>
      <c r="H14" s="1">
        <f>IF(ISNUMBER(center_0!H14),center_0!H14+30,"")</f>
        <v>665</v>
      </c>
      <c r="I14" s="1">
        <f>IF(ISNUMBER(center_0!I14),center_0!I14+30,"")</f>
        <v>815</v>
      </c>
      <c r="J14" s="1" t="str">
        <f>IF(ISNUMBER(center_0!J14),center_0!J14+30,"")</f>
        <v/>
      </c>
      <c r="K14" s="1">
        <f>IF(ISNUMBER(center_0!K14),center_0!K14+30,"")</f>
        <v>285</v>
      </c>
      <c r="L14" s="1">
        <f>IF(ISNUMBER(center_0!L14),center_0!L14+30,"")</f>
        <v>440</v>
      </c>
      <c r="M14" s="1">
        <f>IF(ISNUMBER(center_0!M14),center_0!M14+30,"")</f>
        <v>560</v>
      </c>
      <c r="N14" s="1" t="str">
        <f>IF(ISNUMBER(center_0!N14),center_0!N14+30,"")</f>
        <v/>
      </c>
      <c r="O14" s="1">
        <f>IF(ISNUMBER(center_0!O14),center_0!O14+30,"")</f>
        <v>700</v>
      </c>
      <c r="P14" s="1">
        <f>IF(ISNUMBER(center_0!P14),center_0!P14+30,"")</f>
        <v>820</v>
      </c>
      <c r="Q14" s="1">
        <f>IF(ISNUMBER(center_0!Q14),center_0!Q14+30,"")</f>
        <v>900</v>
      </c>
      <c r="R14" s="1" t="str">
        <f>IF(ISNUMBER(center_0!R14),center_0!R14+30,"")</f>
        <v/>
      </c>
      <c r="S14" s="1">
        <f>IF(ISNUMBER(center_0!S14),center_0!S14+30,"")</f>
        <v>990</v>
      </c>
      <c r="T14" s="1">
        <f>IF(ISNUMBER(center_0!T14),center_0!T14+30,"")</f>
        <v>120</v>
      </c>
      <c r="U14" s="1">
        <f>IF(ISNUMBER(center_0!U14),center_0!U14+30,"")</f>
        <v>240</v>
      </c>
      <c r="V14" s="1">
        <f>IF(ISNUMBER(center_0!V14),center_0!V14+30,"")</f>
        <v>285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 t="str">
        <f>IF(ISNUMBER(center_0!U15),center_0!U15+30,"")</f>
        <v/>
      </c>
      <c r="V15" s="1" t="str">
        <f>IF(ISNUMBER(center_0!V15),center_0!V15+30,"")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IF(ISNUMBER(center_0!B16),center_0!B16+30,"")</f>
        <v>125</v>
      </c>
      <c r="C16" s="1">
        <f>IF(ISNUMBER(center_0!C16),center_0!C16+30,"")</f>
        <v>275</v>
      </c>
      <c r="D16" s="1">
        <f>IF(ISNUMBER(center_0!D16),center_0!D16+30,"")</f>
        <v>410</v>
      </c>
      <c r="E16" s="1">
        <f>IF(ISNUMBER(center_0!E16),center_0!E16+30,"")</f>
        <v>530</v>
      </c>
      <c r="F16" s="1" t="str">
        <f>IF(ISNUMBER(center_0!F16),center_0!F16+30,"")</f>
        <v/>
      </c>
      <c r="G16" s="1">
        <f>IF(ISNUMBER(center_0!G16),center_0!G16+35,"")</f>
        <v>660</v>
      </c>
      <c r="H16" s="1">
        <f>IF(ISNUMBER(center_0!H16),center_0!H16+30,"")</f>
        <v>665</v>
      </c>
      <c r="I16" s="1">
        <f>IF(ISNUMBER(center_0!I16),center_0!I16+30,"")</f>
        <v>815</v>
      </c>
      <c r="J16" s="1" t="str">
        <f>IF(ISNUMBER(center_0!J16),center_0!J16+30,"")</f>
        <v/>
      </c>
      <c r="K16" s="1">
        <f>IF(ISNUMBER(center_0!K16),center_0!K16+30,"")</f>
        <v>285</v>
      </c>
      <c r="L16" s="1">
        <f>IF(ISNUMBER(center_0!L16),center_0!L16+30,"")</f>
        <v>440</v>
      </c>
      <c r="M16" s="1">
        <f>IF(ISNUMBER(center_0!M16),center_0!M16+30,"")</f>
        <v>560</v>
      </c>
      <c r="N16" s="1" t="str">
        <f>IF(ISNUMBER(center_0!N16),center_0!N16+30,"")</f>
        <v/>
      </c>
      <c r="O16" s="1">
        <f>IF(ISNUMBER(center_0!O16),center_0!O16+30,"")</f>
        <v>700</v>
      </c>
      <c r="P16" s="1">
        <f>IF(ISNUMBER(center_0!P16),center_0!P16+30,"")</f>
        <v>820</v>
      </c>
      <c r="Q16" s="1">
        <f>IF(ISNUMBER(center_0!Q16),center_0!Q16+30,"")</f>
        <v>900</v>
      </c>
      <c r="R16" s="1" t="str">
        <f>IF(ISNUMBER(center_0!R16),center_0!R16+30,"")</f>
        <v/>
      </c>
      <c r="S16" s="1">
        <f>IF(ISNUMBER(center_0!S16),center_0!S16+30,"")</f>
        <v>990</v>
      </c>
      <c r="T16" s="1">
        <f>IF(ISNUMBER(center_0!T16),center_0!T16+30,"")</f>
        <v>120</v>
      </c>
      <c r="U16" s="1" t="str">
        <f>IF(ISNUMBER(center_0!U16),center_0!U16+30,"")</f>
        <v/>
      </c>
      <c r="V16" s="1" t="str">
        <f>IF(ISNUMBER(center_0!V16),center_0!V16+30,"")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8"/>
  <sheetViews>
    <sheetView zoomScale="85" zoomScaleNormal="85" workbookViewId="0">
      <selection activeCell="A13" sqref="A13:XFD13"/>
    </sheetView>
  </sheetViews>
  <sheetFormatPr baseColWidth="10" defaultColWidth="11.42578125" defaultRowHeight="15" x14ac:dyDescent="0.25"/>
  <cols>
    <col min="1" max="1" width="14.28515625" style="5" bestFit="1" customWidth="1"/>
    <col min="2" max="2" width="9.28515625" style="1" bestFit="1" customWidth="1"/>
    <col min="3" max="5" width="12.42578125" style="1" bestFit="1" customWidth="1"/>
    <col min="6" max="6" width="9.5703125" style="1" bestFit="1" customWidth="1"/>
    <col min="7" max="7" width="10.7109375" style="1" bestFit="1" customWidth="1"/>
    <col min="8" max="8" width="12.42578125" style="1" bestFit="1" customWidth="1"/>
    <col min="9" max="9" width="9.85546875" style="1" bestFit="1" customWidth="1"/>
    <col min="10" max="10" width="10.28515625" style="1" bestFit="1" customWidth="1"/>
    <col min="11" max="12" width="11.42578125" style="1"/>
    <col min="13" max="13" width="12.42578125" style="1" bestFit="1" customWidth="1"/>
    <col min="14" max="14" width="8.7109375" style="1" bestFit="1" customWidth="1"/>
    <col min="15" max="15" width="8" style="1" bestFit="1" customWidth="1"/>
    <col min="16" max="16" width="12.42578125" style="1" bestFit="1" customWidth="1"/>
    <col min="17" max="17" width="11.140625" style="1" bestFit="1" customWidth="1"/>
    <col min="18" max="18" width="5.7109375" style="1" bestFit="1" customWidth="1"/>
    <col min="19" max="19" width="8.140625" style="1" bestFit="1" customWidth="1"/>
    <col min="20" max="20" width="9.28515625" style="1" bestFit="1" customWidth="1"/>
    <col min="21" max="22" width="12.425781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adsorbed-CO2</v>
      </c>
      <c r="C1" s="4" t="str">
        <f>IF(ISBLANK(center_0!C1),"",center_0!C1)</f>
        <v>carboxylic 1</v>
      </c>
      <c r="D1" s="4" t="str">
        <f>IF(ISBLANK(center_0!D1),"",center_0!D1)</f>
        <v>carboxylic 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unassigned-CO2</v>
      </c>
      <c r="H1" s="4" t="str">
        <f>IF(ISBLANK(center_0!H1),"",center_0!H1)</f>
        <v>lactones 1</v>
      </c>
      <c r="I1" s="4" t="str">
        <f>IF(ISBLANK(center_0!I1),"",center_0!I1)</f>
        <v>lactones 2</v>
      </c>
      <c r="J1" s="4" t="str">
        <f>IF(ISBLANK(center_0!J1),"",center_0!J1)</f>
        <v>carbonyl 1</v>
      </c>
      <c r="K1" s="4" t="str">
        <f>IF(ISBLANK(center_0!K1),"",center_0!K1)</f>
        <v>carboxylic 1</v>
      </c>
      <c r="L1" s="4" t="str">
        <f>IF(ISBLANK(center_0!L1),"",center_0!L1)</f>
        <v>carboxylic 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 1</v>
      </c>
      <c r="Q1" s="4" t="str">
        <f>IF(ISBLANK(center_0!Q1),"",center_0!Q1)</f>
        <v>carbonyls 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adsorbed-H2O</v>
      </c>
      <c r="U1" s="4" t="str">
        <f>IF(ISBLANK(center_0!U1),"",center_0!U1)</f>
        <v>unassigned-H2O 1</v>
      </c>
      <c r="V1" s="4" t="str">
        <f>IF(ISBLANK(center_0!V1),"",center_0!V1)</f>
        <v>unassigned-H2O 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ducuosso2015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gorghulo2008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IF(ISNUMBER(center_0!B14),95,"")</f>
        <v>95</v>
      </c>
      <c r="C14" s="1">
        <f>IF(ISNUMBER(center_0!C14),95,"")</f>
        <v>95</v>
      </c>
      <c r="D14" s="1">
        <f>IF(ISNUMBER(center_0!D14),95,"")</f>
        <v>95</v>
      </c>
      <c r="E14" s="1">
        <f>IF(ISNUMBER(center_0!E14),95,"")</f>
        <v>95</v>
      </c>
      <c r="F14" s="1" t="str">
        <f>IF(ISNUMBER(center_0!F14),95,"")</f>
        <v/>
      </c>
      <c r="G14" s="1" t="str">
        <f>IF(ISNUMBER(center_0!G14),95,"")</f>
        <v/>
      </c>
      <c r="H14" s="1">
        <f>IF(ISNUMBER(center_0!H14),95,"")</f>
        <v>95</v>
      </c>
      <c r="I14" s="1">
        <f>IF(ISNUMBER(center_0!I14),95,"")</f>
        <v>95</v>
      </c>
      <c r="J14" s="1" t="str">
        <f>IF(ISNUMBER(center_0!J14),95,"")</f>
        <v/>
      </c>
      <c r="K14" s="1">
        <f>IF(ISNUMBER(center_0!K14),95,"")</f>
        <v>95</v>
      </c>
      <c r="L14" s="1">
        <f>IF(ISNUMBER(center_0!L14),95,"")</f>
        <v>95</v>
      </c>
      <c r="M14" s="1">
        <f>IF(ISNUMBER(center_0!M14),95,"")</f>
        <v>95</v>
      </c>
      <c r="N14" s="1" t="str">
        <f>IF(ISNUMBER(center_0!N14),95,"")</f>
        <v/>
      </c>
      <c r="O14" s="1">
        <f>IF(ISNUMBER(center_0!O14),95,"")</f>
        <v>95</v>
      </c>
      <c r="P14" s="1">
        <f>IF(ISNUMBER(center_0!P14),95,"")</f>
        <v>95</v>
      </c>
      <c r="Q14" s="1">
        <f>IF(ISNUMBER(center_0!Q14),95,"")</f>
        <v>95</v>
      </c>
      <c r="R14" s="1" t="str">
        <f>IF(ISNUMBER(center_0!R14),95,"")</f>
        <v/>
      </c>
      <c r="S14" s="1">
        <f>IF(ISNUMBER(center_0!S14),95,"")</f>
        <v>95</v>
      </c>
      <c r="T14" s="1">
        <f>IF(ISNUMBER(center_0!T14),95,"")</f>
        <v>95</v>
      </c>
      <c r="U14" s="1">
        <f>IF(ISNUMBER(center_0!U14),95,"")</f>
        <v>95</v>
      </c>
      <c r="V14" s="1">
        <f>IF(ISNUMBER(center_0!V14),95,"")</f>
        <v>95</v>
      </c>
    </row>
    <row r="15" spans="1:48" x14ac:dyDescent="0.25">
      <c r="A15" s="5" t="str">
        <f>IF(ISBLANK(center_0!A15),"",center_0!A15)</f>
        <v>dittmann2021b</v>
      </c>
      <c r="B15" s="1">
        <f>IF(ISNUMBER(center_0!B15),95,"")</f>
        <v>95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 t="str">
        <f>IF(ISNUMBER(center_0!U15),95,"")</f>
        <v/>
      </c>
      <c r="V15" s="1" t="str">
        <f>IF(ISNUMBER(center_0!V15),95,"")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IF(ISNUMBER(center_0!B16),95,"")</f>
        <v>95</v>
      </c>
      <c r="C16" s="1">
        <f>IF(ISNUMBER(center_0!C16),95,"")</f>
        <v>95</v>
      </c>
      <c r="D16" s="1">
        <f>IF(ISNUMBER(center_0!D16),95,"")</f>
        <v>95</v>
      </c>
      <c r="E16" s="1">
        <f>IF(ISNUMBER(center_0!E16),95,"")</f>
        <v>95</v>
      </c>
      <c r="F16" s="1" t="str">
        <f>IF(ISNUMBER(center_0!F16),95,"")</f>
        <v/>
      </c>
      <c r="G16" s="1">
        <v>30</v>
      </c>
      <c r="H16" s="1">
        <f>IF(ISNUMBER(center_0!H16),95,"")</f>
        <v>95</v>
      </c>
      <c r="I16" s="1">
        <f>IF(ISNUMBER(center_0!I16),95,"")</f>
        <v>95</v>
      </c>
      <c r="J16" s="1" t="str">
        <f>IF(ISNUMBER(center_0!J16),95,"")</f>
        <v/>
      </c>
      <c r="K16" s="1">
        <f>IF(ISNUMBER(center_0!K16),95,"")</f>
        <v>95</v>
      </c>
      <c r="L16" s="1">
        <f>IF(ISNUMBER(center_0!L16),95,"")</f>
        <v>95</v>
      </c>
      <c r="M16" s="1">
        <f>IF(ISNUMBER(center_0!M16),95,"")</f>
        <v>95</v>
      </c>
      <c r="N16" s="1" t="str">
        <f>IF(ISNUMBER(center_0!N16),95,"")</f>
        <v/>
      </c>
      <c r="O16" s="1">
        <f>IF(ISNUMBER(center_0!O16),95,"")</f>
        <v>95</v>
      </c>
      <c r="P16" s="1">
        <f>IF(ISNUMBER(center_0!P16),95,"")</f>
        <v>95</v>
      </c>
      <c r="Q16" s="1">
        <f>IF(ISNUMBER(center_0!Q16),95,"")</f>
        <v>95</v>
      </c>
      <c r="R16" s="1" t="str">
        <f>IF(ISNUMBER(center_0!R16),95,"")</f>
        <v/>
      </c>
      <c r="S16" s="1">
        <f>IF(ISNUMBER(center_0!S16),95,"")</f>
        <v>95</v>
      </c>
      <c r="T16" s="1">
        <f>IF(ISNUMBER(center_0!T16),95,"")</f>
        <v>95</v>
      </c>
      <c r="U16" s="1" t="str">
        <f>IF(ISNUMBER(center_0!U16),95,"")</f>
        <v/>
      </c>
      <c r="V16" s="1" t="str">
        <f>IF(ISNUMBER(center_0!V16),95,"")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2021-04-07T22:44:23Z</dcterms:modified>
</cp:coreProperties>
</file>